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L:\SCHMIDT\ASSESSOR\Assessment Roll Prep\2016 Assessment Roll\Web Reports\Web Reports\"/>
    </mc:Choice>
  </mc:AlternateContent>
  <bookViews>
    <workbookView xWindow="-735" yWindow="810" windowWidth="15330" windowHeight="4545" firstSheet="12" activeTab="18"/>
  </bookViews>
  <sheets>
    <sheet name="Table1a" sheetId="1" r:id="rId1"/>
    <sheet name="Table 1b" sheetId="2" r:id="rId2"/>
    <sheet name="Table 2a" sheetId="3" r:id="rId3"/>
    <sheet name="Table 2b" sheetId="4" r:id="rId4"/>
    <sheet name="Table 2c" sheetId="5" r:id="rId5"/>
    <sheet name="Table 3" sheetId="6" r:id="rId6"/>
    <sheet name="Table 4a (horizontal)" sheetId="7" r:id="rId7"/>
    <sheet name="Table 4a (vertical)" sheetId="8" r:id="rId8"/>
    <sheet name="Table 4b" sheetId="9" r:id="rId9"/>
    <sheet name="Table 4c for UR Agency 1" sheetId="10" r:id="rId10"/>
    <sheet name="Table 4d for UR Agency 1" sheetId="11" r:id="rId11"/>
    <sheet name="Table 4e (vert) for UR Agency 1" sheetId="13" r:id="rId12"/>
    <sheet name="Table 4f" sheetId="14" r:id="rId13"/>
    <sheet name="Table5" sheetId="15" r:id="rId14"/>
    <sheet name="Table 6a" sheetId="16" r:id="rId15"/>
    <sheet name="Table 6b" sheetId="17" r:id="rId16"/>
    <sheet name="Table 6c" sheetId="18" r:id="rId17"/>
    <sheet name="Table 7a" sheetId="19" r:id="rId18"/>
    <sheet name="Table 8" sheetId="20" r:id="rId19"/>
  </sheets>
  <definedNames>
    <definedName name="_xlnm.Print_Area" localSheetId="1">'Table 1b'!$A$1:$N$126</definedName>
    <definedName name="_xlnm.Print_Area" localSheetId="2">'Table 2a'!$A$1:$L$80</definedName>
    <definedName name="_xlnm.Print_Area" localSheetId="4">'Table 2c'!$A$1:$G$30</definedName>
    <definedName name="_xlnm.Print_Area" localSheetId="6">'Table 4a (horizontal)'!$A$10:$DI$50</definedName>
    <definedName name="_xlnm.Print_Area" localSheetId="8">'Table 4b'!$A$1:$H$9</definedName>
    <definedName name="_xlnm.Print_Area" localSheetId="9">'Table 4c for UR Agency 1'!$A$1:$G$85</definedName>
    <definedName name="_xlnm.Print_Area" localSheetId="10">'Table 4d for UR Agency 1'!$A$1:$F$11</definedName>
    <definedName name="_xlnm.Print_Area" localSheetId="11">'Table 4e (vert) for UR Agency 1'!#REF!</definedName>
    <definedName name="_xlnm.Print_Area" localSheetId="12">'Table 4f'!#REF!</definedName>
    <definedName name="_xlnm.Print_Area" localSheetId="14">'Table 6a'!#REF!</definedName>
    <definedName name="_xlnm.Print_Area" localSheetId="15">'Table 6b'!$A$1:$K$73</definedName>
    <definedName name="_xlnm.Print_Area" localSheetId="16">'Table 6c'!$A$1:$J$24</definedName>
    <definedName name="_xlnm.Print_Area" localSheetId="17">'Table 7a'!$A$1:$I$53</definedName>
    <definedName name="_xlnm.Print_Area" localSheetId="0">Table1a!$A$1:$N$125</definedName>
    <definedName name="_xlnm.Print_Area" localSheetId="13">Table5!$A$1:$G$14</definedName>
    <definedName name="_xlnm.Print_Titles" localSheetId="6">'Table 4a (horizontal)'!$1:$8</definedName>
    <definedName name="_xlnm.Print_Titles" localSheetId="9">'Table 4c for UR Agency 1'!$1:$2</definedName>
    <definedName name="wrn.bestprint." localSheetId="4" hidden="1">{#N/A,#N/A,FALSE,"Table1a";#N/A,#N/A,FALSE,"Table 1b";#N/A,#N/A,FALSE,"Table 2a";#N/A,#N/A,FALSE,"Table 2b";#N/A,#N/A,FALSE,"Table 2c";#N/A,#N/A,FALSE,"Table 3";#N/A,#N/A,FALSE,"Table 4a (2)";#N/A,#N/A,FALSE,"Table 4b";#N/A,#N/A,FALSE,"Table 4c for UR Agency 1";#N/A,#N/A,FALSE,"Table 4d for UR Agency 1";#N/A,#N/A,FALSE,"Table 4e for UR Agency 1";#N/A,#N/A,FALSE,"Table 4f";#N/A,#N/A,FALSE,"Table5";#N/A,#N/A,FALSE,"Table 6a";#N/A,#N/A,FALSE,"Table 6b";#N/A,#N/A,FALSE,"Table 6c";#N/A,#N/A,FALSE,"Table 7a";#N/A,#N/A,FALSE,"Table 8";#N/A,#N/A,FALSE,"Table 9";#N/A,#N/A,FALSE,"Table 9a"}</definedName>
    <definedName name="wrn.bestprint." localSheetId="6" hidden="1">{#N/A,#N/A,FALSE,"Table1a";#N/A,#N/A,FALSE,"Table 1b";#N/A,#N/A,FALSE,"Table 2a";#N/A,#N/A,FALSE,"Table 2b";#N/A,#N/A,FALSE,"Table 2c";#N/A,#N/A,FALSE,"Table 3";#N/A,#N/A,FALSE,"Table 4a (2)";#N/A,#N/A,FALSE,"Table 4b";#N/A,#N/A,FALSE,"Table 4c for UR Agency 1";#N/A,#N/A,FALSE,"Table 4d for UR Agency 1";#N/A,#N/A,FALSE,"Table 4e for UR Agency 1";#N/A,#N/A,FALSE,"Table 4f";#N/A,#N/A,FALSE,"Table5";#N/A,#N/A,FALSE,"Table 6a";#N/A,#N/A,FALSE,"Table 6b";#N/A,#N/A,FALSE,"Table 6c";#N/A,#N/A,FALSE,"Table 7a";#N/A,#N/A,FALSE,"Table 8";#N/A,#N/A,FALSE,"Table 9";#N/A,#N/A,FALSE,"Table 9a"}</definedName>
    <definedName name="wrn.bestprint." hidden="1">{#N/A,#N/A,FALSE,"Table1a";#N/A,#N/A,FALSE,"Table 1b";#N/A,#N/A,FALSE,"Table 2a";#N/A,#N/A,FALSE,"Table 2b";#N/A,#N/A,FALSE,"Table 2c";#N/A,#N/A,FALSE,"Table 3";#N/A,#N/A,FALSE,"Table 4a (2)";#N/A,#N/A,FALSE,"Table 4b";#N/A,#N/A,FALSE,"Table 4c for UR Agency 1";#N/A,#N/A,FALSE,"Table 4d for UR Agency 1";#N/A,#N/A,FALSE,"Table 4e for UR Agency 1";#N/A,#N/A,FALSE,"Table 4f";#N/A,#N/A,FALSE,"Table5";#N/A,#N/A,FALSE,"Table 6a";#N/A,#N/A,FALSE,"Table 6b";#N/A,#N/A,FALSE,"Table 6c";#N/A,#N/A,FALSE,"Table 7a";#N/A,#N/A,FALSE,"Table 8";#N/A,#N/A,FALSE,"Table 9";#N/A,#N/A,FALSE,"Table 9a"}</definedName>
  </definedNames>
  <calcPr calcId="152511"/>
</workbook>
</file>

<file path=xl/calcChain.xml><?xml version="1.0" encoding="utf-8"?>
<calcChain xmlns="http://schemas.openxmlformats.org/spreadsheetml/2006/main">
  <c r="H3802" i="8" l="1"/>
  <c r="H3734" i="8"/>
  <c r="H2502" i="8"/>
  <c r="H2242" i="8"/>
  <c r="H421" i="8"/>
  <c r="H39" i="9" l="1"/>
  <c r="H38" i="9"/>
  <c r="H37" i="9"/>
  <c r="H36" i="9"/>
  <c r="H35" i="9"/>
  <c r="H34" i="9"/>
  <c r="H33" i="9"/>
  <c r="D18" i="6" l="1"/>
  <c r="I116" i="18" l="1"/>
  <c r="J115" i="18"/>
  <c r="J114" i="18"/>
  <c r="J113" i="18"/>
  <c r="J112" i="18"/>
  <c r="J111" i="18"/>
  <c r="J110" i="18"/>
  <c r="J109" i="18"/>
  <c r="J108" i="18"/>
  <c r="J107" i="18"/>
  <c r="J106" i="18"/>
  <c r="J105" i="18"/>
  <c r="J104" i="18"/>
  <c r="J103" i="18"/>
  <c r="J102" i="18"/>
  <c r="J101" i="18"/>
  <c r="J100" i="18"/>
  <c r="J99" i="18"/>
  <c r="J98" i="18"/>
  <c r="J97" i="18"/>
  <c r="J96" i="18"/>
  <c r="J95" i="18"/>
  <c r="J94" i="18"/>
  <c r="J93" i="18"/>
  <c r="J92" i="18"/>
  <c r="J91" i="18"/>
  <c r="J90" i="18"/>
  <c r="J89" i="18"/>
  <c r="J88" i="18"/>
  <c r="J87" i="18"/>
  <c r="J86" i="18"/>
  <c r="J85" i="18"/>
  <c r="J84" i="18"/>
  <c r="J83" i="18"/>
  <c r="J82" i="18"/>
  <c r="J81" i="18"/>
  <c r="J80" i="18"/>
  <c r="J79" i="18"/>
  <c r="J78" i="18"/>
  <c r="J77" i="18"/>
  <c r="J76" i="18"/>
  <c r="J75" i="18"/>
  <c r="J74" i="18"/>
  <c r="J73" i="18"/>
  <c r="J72" i="18"/>
  <c r="J71" i="18"/>
  <c r="J70" i="18"/>
  <c r="J69" i="18"/>
  <c r="J68" i="18"/>
  <c r="J67" i="18"/>
  <c r="J66" i="18"/>
  <c r="J65" i="18"/>
  <c r="J64" i="18"/>
  <c r="J63" i="18"/>
  <c r="J62" i="18"/>
  <c r="J61" i="18"/>
  <c r="J60" i="18"/>
  <c r="J59" i="18"/>
  <c r="J58" i="18"/>
  <c r="J57" i="18"/>
  <c r="J56" i="18"/>
  <c r="J55" i="18"/>
  <c r="J54" i="18"/>
  <c r="J53" i="18"/>
  <c r="J52" i="18"/>
  <c r="J51" i="18"/>
  <c r="J50" i="18"/>
  <c r="J49" i="18"/>
  <c r="J48" i="18"/>
  <c r="J47" i="18"/>
  <c r="J46" i="18"/>
  <c r="J45" i="18"/>
  <c r="J44" i="18"/>
  <c r="J43" i="18"/>
  <c r="J42" i="18"/>
  <c r="J41" i="18"/>
  <c r="J40" i="18"/>
  <c r="J39" i="18"/>
  <c r="J38" i="18"/>
  <c r="J37" i="18"/>
  <c r="J36" i="18"/>
  <c r="J35" i="18"/>
  <c r="J34" i="18"/>
  <c r="J33" i="18"/>
  <c r="J32" i="18"/>
  <c r="J31" i="18"/>
  <c r="J30" i="18"/>
  <c r="J29" i="18"/>
  <c r="J28" i="18"/>
  <c r="J27" i="18"/>
  <c r="J26" i="18"/>
  <c r="J25" i="18"/>
  <c r="J24" i="18"/>
  <c r="J23" i="18"/>
  <c r="J22" i="18"/>
  <c r="J21" i="18"/>
  <c r="J20" i="18"/>
  <c r="J19" i="18"/>
  <c r="J18" i="18"/>
  <c r="J17" i="18"/>
  <c r="J16" i="18"/>
  <c r="J15" i="18"/>
  <c r="J14" i="18"/>
  <c r="J13" i="18"/>
  <c r="J12" i="18"/>
  <c r="J11" i="18"/>
  <c r="J10" i="18"/>
  <c r="J9" i="18"/>
  <c r="H3867" i="8"/>
  <c r="H3864" i="8"/>
  <c r="H3539" i="8"/>
  <c r="H3543" i="8" s="1"/>
  <c r="H3412" i="8"/>
  <c r="H3413" i="8" s="1"/>
  <c r="G3416" i="8" s="1"/>
  <c r="G3417" i="8" s="1"/>
  <c r="H3409" i="8"/>
  <c r="H3347" i="8"/>
  <c r="H3344" i="8"/>
  <c r="H3348" i="8" s="1"/>
  <c r="H3214" i="8"/>
  <c r="H3149" i="8"/>
  <c r="H3153" i="8" s="1"/>
  <c r="H3084" i="8"/>
  <c r="H3088" i="8" s="1"/>
  <c r="H2889" i="8"/>
  <c r="H2885" i="8"/>
  <c r="H2759" i="8"/>
  <c r="H2697" i="8"/>
  <c r="H2694" i="8"/>
  <c r="H2698" i="8" s="1"/>
  <c r="H2564" i="8"/>
  <c r="H2568" i="8" s="1"/>
  <c r="H2372" i="8"/>
  <c r="H2369" i="8"/>
  <c r="H1849" i="8"/>
  <c r="H1853" i="8" s="1"/>
  <c r="H1784" i="8"/>
  <c r="H1788" i="8" s="1"/>
  <c r="E1792" i="8" s="1"/>
  <c r="H1263" i="8"/>
  <c r="H1267" i="8" s="1"/>
  <c r="H1198" i="8"/>
  <c r="H1136" i="8"/>
  <c r="H1133" i="8"/>
  <c r="H938" i="8"/>
  <c r="H942" i="8" s="1"/>
  <c r="H808" i="8"/>
  <c r="H678" i="8"/>
  <c r="H682" i="8" s="1"/>
  <c r="H616" i="8"/>
  <c r="H617" i="8" s="1"/>
  <c r="H613" i="8"/>
  <c r="H353" i="8"/>
  <c r="H291" i="8"/>
  <c r="H288" i="8"/>
  <c r="H226" i="8"/>
  <c r="H223" i="8"/>
  <c r="H158" i="8"/>
  <c r="H162" i="8" s="1"/>
  <c r="E166" i="8" s="1"/>
  <c r="E174" i="8" s="1"/>
  <c r="A176" i="8"/>
  <c r="A177" i="8" s="1"/>
  <c r="A178" i="8" s="1"/>
  <c r="A181" i="8" s="1"/>
  <c r="A182" i="8" s="1"/>
  <c r="A183" i="8" s="1"/>
  <c r="A184" i="8" s="1"/>
  <c r="A185" i="8"/>
  <c r="A186" i="8" s="1"/>
  <c r="A187" i="8" s="1"/>
  <c r="A188" i="8" s="1"/>
  <c r="A189" i="8" s="1"/>
  <c r="A190" i="8" s="1"/>
  <c r="A192" i="8" s="1"/>
  <c r="A193" i="8" s="1"/>
  <c r="D174" i="8"/>
  <c r="F151" i="8"/>
  <c r="F155" i="8" s="1"/>
  <c r="F167" i="8" s="1"/>
  <c r="G174" i="8"/>
  <c r="G178" i="8" s="1"/>
  <c r="H181" i="8"/>
  <c r="H182" i="8"/>
  <c r="H183" i="8"/>
  <c r="H184" i="8"/>
  <c r="H186" i="8"/>
  <c r="H187" i="8"/>
  <c r="H188" i="8"/>
  <c r="H189" i="8"/>
  <c r="G190" i="8"/>
  <c r="H177" i="8"/>
  <c r="H175" i="8"/>
  <c r="H173" i="8"/>
  <c r="H172" i="8"/>
  <c r="A146" i="8"/>
  <c r="A147" i="8" s="1"/>
  <c r="A148" i="8" s="1"/>
  <c r="A149" i="8" s="1"/>
  <c r="A150" i="8" s="1"/>
  <c r="A151" i="8" s="1"/>
  <c r="A154" i="8" s="1"/>
  <c r="A155" i="8" s="1"/>
  <c r="A158" i="8" s="1"/>
  <c r="A159" i="8" s="1"/>
  <c r="A160" i="8" s="1"/>
  <c r="A161" i="8" s="1"/>
  <c r="A162" i="8" s="1"/>
  <c r="A165" i="8" s="1"/>
  <c r="A166" i="8" s="1"/>
  <c r="A167" i="8" s="1"/>
  <c r="A168" i="8" s="1"/>
  <c r="A169" i="8" s="1"/>
  <c r="A170" i="8" s="1"/>
  <c r="A171" i="8" s="1"/>
  <c r="D151" i="8"/>
  <c r="D155" i="8" s="1"/>
  <c r="D167" i="8"/>
  <c r="E151" i="8"/>
  <c r="E155" i="8" s="1"/>
  <c r="E167" i="8" s="1"/>
  <c r="G151" i="8"/>
  <c r="G155" i="8" s="1"/>
  <c r="G167" i="8" s="1"/>
  <c r="H150" i="8"/>
  <c r="H149" i="8"/>
  <c r="H148" i="8"/>
  <c r="H147" i="8"/>
  <c r="H146" i="8"/>
  <c r="H93" i="8"/>
  <c r="H97" i="8" s="1"/>
  <c r="DG74" i="7"/>
  <c r="DH74" i="7" s="1"/>
  <c r="DG73" i="7"/>
  <c r="DH73" i="7" s="1"/>
  <c r="DG72" i="7"/>
  <c r="DH72" i="7" s="1"/>
  <c r="DG71" i="7"/>
  <c r="DH71" i="7" s="1"/>
  <c r="DG70" i="7"/>
  <c r="DH70" i="7" s="1"/>
  <c r="DG69" i="7"/>
  <c r="DH69" i="7" s="1"/>
  <c r="DG68" i="7"/>
  <c r="DH68" i="7" s="1"/>
  <c r="DG67" i="7"/>
  <c r="DH67" i="7" s="1"/>
  <c r="DG66" i="7"/>
  <c r="DH66" i="7" s="1"/>
  <c r="DG65" i="7"/>
  <c r="DH65" i="7" s="1"/>
  <c r="DG64" i="7"/>
  <c r="DH64" i="7" s="1"/>
  <c r="DG63" i="7"/>
  <c r="DH63" i="7" s="1"/>
  <c r="DG62" i="7"/>
  <c r="DH62" i="7" s="1"/>
  <c r="DG61" i="7"/>
  <c r="DH61" i="7" s="1"/>
  <c r="DG60" i="7"/>
  <c r="DH60" i="7" s="1"/>
  <c r="DG59" i="7"/>
  <c r="DH59" i="7" s="1"/>
  <c r="DG58" i="7"/>
  <c r="DH58" i="7" s="1"/>
  <c r="DG57" i="7"/>
  <c r="DH57" i="7" s="1"/>
  <c r="DG56" i="7"/>
  <c r="DH56" i="7" s="1"/>
  <c r="DG55" i="7"/>
  <c r="DH55" i="7" s="1"/>
  <c r="DG54" i="7"/>
  <c r="DH54" i="7" s="1"/>
  <c r="DG53" i="7"/>
  <c r="DH53" i="7" s="1"/>
  <c r="DG52" i="7"/>
  <c r="DH52" i="7" s="1"/>
  <c r="DG51" i="7"/>
  <c r="DH51" i="7" s="1"/>
  <c r="DG50" i="7"/>
  <c r="DH50" i="7"/>
  <c r="DG49" i="7"/>
  <c r="DH49" i="7" s="1"/>
  <c r="DG48" i="7"/>
  <c r="DH48" i="7" s="1"/>
  <c r="DG47" i="7"/>
  <c r="DH47" i="7"/>
  <c r="DG46" i="7"/>
  <c r="DH46" i="7" s="1"/>
  <c r="DG45" i="7"/>
  <c r="DH45" i="7" s="1"/>
  <c r="DG44" i="7"/>
  <c r="DH44" i="7" s="1"/>
  <c r="DG43" i="7"/>
  <c r="DH43" i="7" s="1"/>
  <c r="DG42" i="7"/>
  <c r="DH42" i="7" s="1"/>
  <c r="DG41" i="7"/>
  <c r="DH41" i="7" s="1"/>
  <c r="DG40" i="7"/>
  <c r="DH40" i="7" s="1"/>
  <c r="DG39" i="7"/>
  <c r="DH39" i="7" s="1"/>
  <c r="DG38" i="7"/>
  <c r="DH38" i="7" s="1"/>
  <c r="DG37" i="7"/>
  <c r="DH37" i="7" s="1"/>
  <c r="DG36" i="7"/>
  <c r="DH36" i="7" s="1"/>
  <c r="DG35" i="7"/>
  <c r="DH35" i="7" s="1"/>
  <c r="DG34" i="7"/>
  <c r="DH34" i="7" s="1"/>
  <c r="DG33" i="7"/>
  <c r="DH33" i="7" s="1"/>
  <c r="DG32" i="7"/>
  <c r="DH32" i="7" s="1"/>
  <c r="DG31" i="7"/>
  <c r="DH31" i="7" s="1"/>
  <c r="DG30" i="7"/>
  <c r="DH30" i="7" s="1"/>
  <c r="DG29" i="7"/>
  <c r="DH29" i="7" s="1"/>
  <c r="DG28" i="7"/>
  <c r="DH28" i="7" s="1"/>
  <c r="DG27" i="7"/>
  <c r="DH27" i="7" s="1"/>
  <c r="DG26" i="7"/>
  <c r="DH26" i="7" s="1"/>
  <c r="DG25" i="7"/>
  <c r="DH25" i="7" s="1"/>
  <c r="DG24" i="7"/>
  <c r="DH24" i="7" s="1"/>
  <c r="DG23" i="7"/>
  <c r="DH23" i="7" s="1"/>
  <c r="DG22" i="7"/>
  <c r="DH22" i="7" s="1"/>
  <c r="DG21" i="7"/>
  <c r="DH21" i="7" s="1"/>
  <c r="DG20" i="7"/>
  <c r="DG19" i="7"/>
  <c r="DH19" i="7" s="1"/>
  <c r="DG18" i="7"/>
  <c r="DH18" i="7" s="1"/>
  <c r="DG17" i="7"/>
  <c r="DH17" i="7" s="1"/>
  <c r="DG16" i="7"/>
  <c r="DH16" i="7" s="1"/>
  <c r="DG15" i="7"/>
  <c r="DH15" i="7" s="1"/>
  <c r="DG14" i="7"/>
  <c r="DH14" i="7" s="1"/>
  <c r="H3738" i="8"/>
  <c r="E3742" i="8" s="1"/>
  <c r="E3750" i="8" s="1"/>
  <c r="E3752" i="8" s="1"/>
  <c r="H3751" i="8"/>
  <c r="G3532" i="8"/>
  <c r="G3536" i="8" s="1"/>
  <c r="A3557" i="8"/>
  <c r="A3558" i="8"/>
  <c r="A3559" i="8" s="1"/>
  <c r="A3562" i="8" s="1"/>
  <c r="A3563" i="8" s="1"/>
  <c r="A3564" i="8" s="1"/>
  <c r="A3565" i="8" s="1"/>
  <c r="A3566" i="8" s="1"/>
  <c r="A3567" i="8" s="1"/>
  <c r="A3568" i="8" s="1"/>
  <c r="A3569" i="8" s="1"/>
  <c r="A3570" i="8" s="1"/>
  <c r="A3571" i="8" s="1"/>
  <c r="A3573" i="8" s="1"/>
  <c r="A3574" i="8" s="1"/>
  <c r="D3555" i="8"/>
  <c r="D3557" i="8" s="1"/>
  <c r="E3532" i="8"/>
  <c r="E3536" i="8" s="1"/>
  <c r="H32" i="8"/>
  <c r="F3532" i="8"/>
  <c r="F3536" i="8"/>
  <c r="H3562" i="8"/>
  <c r="H3563" i="8"/>
  <c r="H3564" i="8"/>
  <c r="H3565" i="8"/>
  <c r="H3571" i="8" s="1"/>
  <c r="H3567" i="8"/>
  <c r="H3568" i="8"/>
  <c r="H3569" i="8"/>
  <c r="H3570" i="8"/>
  <c r="G3571" i="8"/>
  <c r="H3558" i="8"/>
  <c r="H3556" i="8"/>
  <c r="H3554" i="8"/>
  <c r="H3553" i="8"/>
  <c r="A3527" i="8"/>
  <c r="A3528" i="8" s="1"/>
  <c r="A3529" i="8" s="1"/>
  <c r="A3530" i="8" s="1"/>
  <c r="A3531" i="8" s="1"/>
  <c r="A3532" i="8" s="1"/>
  <c r="A3535" i="8" s="1"/>
  <c r="A3536" i="8" s="1"/>
  <c r="A3539" i="8" s="1"/>
  <c r="A3540" i="8" s="1"/>
  <c r="A3541" i="8" s="1"/>
  <c r="A3542" i="8" s="1"/>
  <c r="A3543" i="8" s="1"/>
  <c r="A3546" i="8" s="1"/>
  <c r="A3547" i="8" s="1"/>
  <c r="A3548" i="8"/>
  <c r="A3549" i="8"/>
  <c r="A3550" i="8" s="1"/>
  <c r="A3551" i="8" s="1"/>
  <c r="A3552" i="8" s="1"/>
  <c r="D3532" i="8"/>
  <c r="D3536" i="8" s="1"/>
  <c r="D3548" i="8" s="1"/>
  <c r="H3535" i="8"/>
  <c r="H3531" i="8"/>
  <c r="H3530" i="8"/>
  <c r="H3529" i="8"/>
  <c r="H3528" i="8"/>
  <c r="H3527" i="8"/>
  <c r="H3218" i="8"/>
  <c r="E3222" i="8" s="1"/>
  <c r="E3230" i="8" s="1"/>
  <c r="G2882" i="8"/>
  <c r="G2886" i="8" s="1"/>
  <c r="H2893" i="8"/>
  <c r="A2907" i="8"/>
  <c r="A2908" i="8" s="1"/>
  <c r="A2909" i="8" s="1"/>
  <c r="A2912" i="8" s="1"/>
  <c r="A2913" i="8" s="1"/>
  <c r="A2914" i="8" s="1"/>
  <c r="A2915" i="8" s="1"/>
  <c r="A2916" i="8" s="1"/>
  <c r="A2917" i="8" s="1"/>
  <c r="A2918" i="8" s="1"/>
  <c r="A2919" i="8" s="1"/>
  <c r="A2920" i="8" s="1"/>
  <c r="A2921" i="8" s="1"/>
  <c r="A2923" i="8" s="1"/>
  <c r="A2924" i="8" s="1"/>
  <c r="E2882" i="8"/>
  <c r="E2886" i="8" s="1"/>
  <c r="E2898" i="8" s="1"/>
  <c r="F2882" i="8"/>
  <c r="F2886" i="8" s="1"/>
  <c r="H2912" i="8"/>
  <c r="H2913" i="8"/>
  <c r="H2914" i="8"/>
  <c r="H2915" i="8"/>
  <c r="H2917" i="8"/>
  <c r="H2918" i="8"/>
  <c r="H2919" i="8"/>
  <c r="H2920" i="8"/>
  <c r="G2921" i="8"/>
  <c r="H2908" i="8"/>
  <c r="H2906" i="8"/>
  <c r="H2904" i="8"/>
  <c r="H2903" i="8"/>
  <c r="A2877" i="8"/>
  <c r="A2878" i="8" s="1"/>
  <c r="A2879" i="8" s="1"/>
  <c r="A2880" i="8" s="1"/>
  <c r="A2881" i="8" s="1"/>
  <c r="A2882" i="8" s="1"/>
  <c r="A2885" i="8" s="1"/>
  <c r="A2886" i="8" s="1"/>
  <c r="A2889" i="8" s="1"/>
  <c r="A2890" i="8" s="1"/>
  <c r="A2891" i="8" s="1"/>
  <c r="A2892" i="8" s="1"/>
  <c r="A2893" i="8" s="1"/>
  <c r="A2896" i="8" s="1"/>
  <c r="A2897" i="8" s="1"/>
  <c r="A2898" i="8" s="1"/>
  <c r="A2899" i="8" s="1"/>
  <c r="A2900" i="8" s="1"/>
  <c r="A2901" i="8" s="1"/>
  <c r="A2902" i="8" s="1"/>
  <c r="D2882" i="8"/>
  <c r="H2882" i="8" s="1"/>
  <c r="H2881" i="8"/>
  <c r="H2880" i="8"/>
  <c r="H2879" i="8"/>
  <c r="H2878" i="8"/>
  <c r="H2877" i="8"/>
  <c r="H2308" i="8"/>
  <c r="D2312" i="8" s="1"/>
  <c r="D2320" i="8"/>
  <c r="D2322" i="8"/>
  <c r="D2324" i="8" s="1"/>
  <c r="D2338" i="8" s="1"/>
  <c r="G1842" i="8"/>
  <c r="G1846" i="8" s="1"/>
  <c r="A1867" i="8"/>
  <c r="A1868" i="8" s="1"/>
  <c r="A1869" i="8" s="1"/>
  <c r="A1872" i="8" s="1"/>
  <c r="A1873" i="8" s="1"/>
  <c r="A1874" i="8"/>
  <c r="A1875" i="8" s="1"/>
  <c r="A1876" i="8" s="1"/>
  <c r="A1877" i="8" s="1"/>
  <c r="A1878" i="8" s="1"/>
  <c r="A1879" i="8" s="1"/>
  <c r="A1880" i="8" s="1"/>
  <c r="A1881" i="8" s="1"/>
  <c r="A1883" i="8" s="1"/>
  <c r="A1884" i="8" s="1"/>
  <c r="D1842" i="8"/>
  <c r="D1846" i="8" s="1"/>
  <c r="D1856" i="8" s="1"/>
  <c r="E1842" i="8"/>
  <c r="F1842" i="8"/>
  <c r="F1846" i="8" s="1"/>
  <c r="F1858" i="8" s="1"/>
  <c r="H1872" i="8"/>
  <c r="H1873" i="8"/>
  <c r="H1874" i="8"/>
  <c r="H1875" i="8"/>
  <c r="H1877" i="8"/>
  <c r="H1878" i="8"/>
  <c r="H1879" i="8"/>
  <c r="H1880" i="8"/>
  <c r="G1881" i="8"/>
  <c r="H1868" i="8"/>
  <c r="H1866" i="8"/>
  <c r="H1864" i="8"/>
  <c r="H1863" i="8"/>
  <c r="A1837" i="8"/>
  <c r="A1838" i="8"/>
  <c r="A1839" i="8" s="1"/>
  <c r="A1840" i="8" s="1"/>
  <c r="A1841" i="8" s="1"/>
  <c r="A1842" i="8" s="1"/>
  <c r="A1845" i="8" s="1"/>
  <c r="A1846" i="8" s="1"/>
  <c r="A1849" i="8" s="1"/>
  <c r="A1850" i="8" s="1"/>
  <c r="A1851" i="8" s="1"/>
  <c r="A1852" i="8" s="1"/>
  <c r="A1853" i="8" s="1"/>
  <c r="A1856" i="8" s="1"/>
  <c r="A1857" i="8" s="1"/>
  <c r="A1858" i="8" s="1"/>
  <c r="A1859" i="8" s="1"/>
  <c r="A1860" i="8" s="1"/>
  <c r="A1861" i="8" s="1"/>
  <c r="A1862" i="8" s="1"/>
  <c r="H1845" i="8"/>
  <c r="H1841" i="8"/>
  <c r="H1840" i="8"/>
  <c r="H1839" i="8"/>
  <c r="H1838" i="8"/>
  <c r="H1837" i="8"/>
  <c r="H747" i="8"/>
  <c r="D946" i="8" s="1"/>
  <c r="D954" i="8" s="1"/>
  <c r="G86" i="8"/>
  <c r="G90" i="8" s="1"/>
  <c r="G82" i="10"/>
  <c r="G85" i="10" s="1"/>
  <c r="G83" i="10"/>
  <c r="G84" i="10"/>
  <c r="G25" i="10"/>
  <c r="G26" i="10"/>
  <c r="G27" i="10"/>
  <c r="F126" i="2"/>
  <c r="G126" i="2"/>
  <c r="H3608" i="8"/>
  <c r="D3612" i="8" s="1"/>
  <c r="D3620" i="8" s="1"/>
  <c r="E3597" i="8"/>
  <c r="E3601" i="8" s="1"/>
  <c r="E3611" i="8" s="1"/>
  <c r="F3597" i="8"/>
  <c r="F3601" i="8" s="1"/>
  <c r="G3597" i="8"/>
  <c r="G3601" i="8" s="1"/>
  <c r="A3232" i="8"/>
  <c r="A3233" i="8" s="1"/>
  <c r="A3234" i="8" s="1"/>
  <c r="A3237" i="8" s="1"/>
  <c r="A3238" i="8" s="1"/>
  <c r="A3239" i="8" s="1"/>
  <c r="A3240" i="8" s="1"/>
  <c r="A3241" i="8" s="1"/>
  <c r="A3242" i="8" s="1"/>
  <c r="A3243" i="8" s="1"/>
  <c r="A3244" i="8" s="1"/>
  <c r="A3245" i="8" s="1"/>
  <c r="A3246" i="8" s="1"/>
  <c r="A3248" i="8" s="1"/>
  <c r="A3249" i="8" s="1"/>
  <c r="D3230" i="8"/>
  <c r="D3232" i="8"/>
  <c r="D3234" i="8"/>
  <c r="D3248" i="8" s="1"/>
  <c r="E3207" i="8"/>
  <c r="E3211" i="8" s="1"/>
  <c r="E3223" i="8" s="1"/>
  <c r="F3207" i="8"/>
  <c r="G3207" i="8"/>
  <c r="H3237" i="8"/>
  <c r="H3238" i="8"/>
  <c r="H3239" i="8"/>
  <c r="H3240" i="8"/>
  <c r="H3246" i="8" s="1"/>
  <c r="H3242" i="8"/>
  <c r="H3243" i="8"/>
  <c r="H3244" i="8"/>
  <c r="H3245" i="8"/>
  <c r="G3246" i="8"/>
  <c r="H3233" i="8"/>
  <c r="H3231" i="8"/>
  <c r="H3229" i="8"/>
  <c r="H3228" i="8"/>
  <c r="A3202" i="8"/>
  <c r="A3203" i="8" s="1"/>
  <c r="A3204" i="8" s="1"/>
  <c r="A3205" i="8" s="1"/>
  <c r="A3206" i="8" s="1"/>
  <c r="A3207" i="8" s="1"/>
  <c r="A3210" i="8" s="1"/>
  <c r="A3211" i="8" s="1"/>
  <c r="A3214" i="8"/>
  <c r="A3215" i="8" s="1"/>
  <c r="A3216" i="8" s="1"/>
  <c r="A3217" i="8" s="1"/>
  <c r="A3218" i="8" s="1"/>
  <c r="A3221" i="8"/>
  <c r="A3222" i="8" s="1"/>
  <c r="A3223" i="8" s="1"/>
  <c r="A3224" i="8" s="1"/>
  <c r="A3225" i="8" s="1"/>
  <c r="A3226" i="8" s="1"/>
  <c r="A3227" i="8" s="1"/>
  <c r="D3207" i="8"/>
  <c r="D3211" i="8" s="1"/>
  <c r="D3223" i="8" s="1"/>
  <c r="H3210" i="8"/>
  <c r="H3206" i="8"/>
  <c r="H3205" i="8"/>
  <c r="H3204" i="8"/>
  <c r="H3203" i="8"/>
  <c r="H3202" i="8"/>
  <c r="D2752" i="8"/>
  <c r="H1983" i="8"/>
  <c r="G1972" i="8"/>
  <c r="G1976" i="8" s="1"/>
  <c r="G1986" i="8" s="1"/>
  <c r="G1987" i="8" s="1"/>
  <c r="G1988" i="8" s="1"/>
  <c r="H1657" i="8"/>
  <c r="G1256" i="8"/>
  <c r="G1260" i="8" s="1"/>
  <c r="H1202" i="8"/>
  <c r="G1191" i="8"/>
  <c r="G1195" i="8" s="1"/>
  <c r="G1207" i="8" s="1"/>
  <c r="G931" i="8"/>
  <c r="G935" i="8" s="1"/>
  <c r="G945" i="8" s="1"/>
  <c r="G946" i="8" s="1"/>
  <c r="G947" i="8" s="1"/>
  <c r="A956" i="8"/>
  <c r="A957" i="8" s="1"/>
  <c r="A958" i="8" s="1"/>
  <c r="A961" i="8" s="1"/>
  <c r="A962" i="8" s="1"/>
  <c r="A963" i="8" s="1"/>
  <c r="A964" i="8" s="1"/>
  <c r="A965" i="8" s="1"/>
  <c r="A966" i="8" s="1"/>
  <c r="A967" i="8" s="1"/>
  <c r="A968" i="8" s="1"/>
  <c r="A969" i="8" s="1"/>
  <c r="A970" i="8" s="1"/>
  <c r="A972" i="8" s="1"/>
  <c r="A973" i="8" s="1"/>
  <c r="E931" i="8"/>
  <c r="E935" i="8" s="1"/>
  <c r="F931" i="8"/>
  <c r="F935" i="8"/>
  <c r="H961" i="8"/>
  <c r="H962" i="8"/>
  <c r="H963" i="8"/>
  <c r="H964" i="8"/>
  <c r="H966" i="8"/>
  <c r="H967" i="8"/>
  <c r="H968" i="8"/>
  <c r="H969" i="8"/>
  <c r="G970" i="8"/>
  <c r="H957" i="8"/>
  <c r="H955" i="8"/>
  <c r="H953" i="8"/>
  <c r="H952" i="8"/>
  <c r="A926" i="8"/>
  <c r="A927" i="8"/>
  <c r="A928" i="8"/>
  <c r="A929" i="8" s="1"/>
  <c r="A930" i="8" s="1"/>
  <c r="A931" i="8" s="1"/>
  <c r="A934" i="8" s="1"/>
  <c r="A935" i="8" s="1"/>
  <c r="A938" i="8" s="1"/>
  <c r="A939" i="8" s="1"/>
  <c r="A940" i="8" s="1"/>
  <c r="A941" i="8" s="1"/>
  <c r="A942" i="8" s="1"/>
  <c r="A945" i="8" s="1"/>
  <c r="A946" i="8" s="1"/>
  <c r="A947" i="8" s="1"/>
  <c r="A948" i="8" s="1"/>
  <c r="A949" i="8" s="1"/>
  <c r="A950" i="8" s="1"/>
  <c r="A951" i="8" s="1"/>
  <c r="D931" i="8"/>
  <c r="D935" i="8"/>
  <c r="D947" i="8" s="1"/>
  <c r="H930" i="8"/>
  <c r="H929" i="8"/>
  <c r="H928" i="8"/>
  <c r="H927" i="8"/>
  <c r="H926" i="8"/>
  <c r="H812" i="8"/>
  <c r="G801" i="8"/>
  <c r="G805" i="8" s="1"/>
  <c r="A826" i="8"/>
  <c r="A827" i="8" s="1"/>
  <c r="A828" i="8" s="1"/>
  <c r="A831" i="8" s="1"/>
  <c r="A832" i="8" s="1"/>
  <c r="A833" i="8" s="1"/>
  <c r="A834" i="8" s="1"/>
  <c r="A835" i="8"/>
  <c r="A836" i="8" s="1"/>
  <c r="A837" i="8" s="1"/>
  <c r="A838" i="8" s="1"/>
  <c r="A839" i="8" s="1"/>
  <c r="A840" i="8" s="1"/>
  <c r="A842" i="8" s="1"/>
  <c r="A843" i="8" s="1"/>
  <c r="E801" i="8"/>
  <c r="E805" i="8" s="1"/>
  <c r="F801" i="8"/>
  <c r="F805" i="8"/>
  <c r="H831" i="8"/>
  <c r="H832" i="8"/>
  <c r="H833" i="8"/>
  <c r="H834" i="8"/>
  <c r="H836" i="8"/>
  <c r="H837" i="8"/>
  <c r="H838" i="8"/>
  <c r="H839" i="8"/>
  <c r="G840" i="8"/>
  <c r="H827" i="8"/>
  <c r="H825" i="8"/>
  <c r="H823" i="8"/>
  <c r="H822" i="8"/>
  <c r="A796" i="8"/>
  <c r="A797" i="8" s="1"/>
  <c r="A798" i="8" s="1"/>
  <c r="A799" i="8" s="1"/>
  <c r="A800" i="8" s="1"/>
  <c r="A801" i="8" s="1"/>
  <c r="A804" i="8" s="1"/>
  <c r="A805" i="8" s="1"/>
  <c r="A808" i="8" s="1"/>
  <c r="A809" i="8"/>
  <c r="A810" i="8" s="1"/>
  <c r="A811" i="8" s="1"/>
  <c r="A812" i="8" s="1"/>
  <c r="A815" i="8" s="1"/>
  <c r="A816" i="8" s="1"/>
  <c r="A817" i="8" s="1"/>
  <c r="A818" i="8" s="1"/>
  <c r="A819" i="8" s="1"/>
  <c r="A820" i="8" s="1"/>
  <c r="A821" i="8" s="1"/>
  <c r="D801" i="8"/>
  <c r="D805" i="8"/>
  <c r="D817" i="8" s="1"/>
  <c r="H800" i="8"/>
  <c r="H799" i="8"/>
  <c r="H798" i="8"/>
  <c r="H797" i="8"/>
  <c r="H796" i="8"/>
  <c r="C116" i="18"/>
  <c r="D116" i="18"/>
  <c r="E116" i="18"/>
  <c r="F116" i="18"/>
  <c r="G116" i="18"/>
  <c r="H116" i="18"/>
  <c r="D47" i="6"/>
  <c r="E2037" i="8"/>
  <c r="E2041" i="8" s="1"/>
  <c r="E2053" i="8" s="1"/>
  <c r="F2037" i="8"/>
  <c r="F2041" i="8" s="1"/>
  <c r="F2053" i="8" s="1"/>
  <c r="H2048" i="8"/>
  <c r="D2052" i="8" s="1"/>
  <c r="D2060" i="8" s="1"/>
  <c r="G2037" i="8"/>
  <c r="G2041" i="8" s="1"/>
  <c r="H1722" i="8"/>
  <c r="D1726" i="8" s="1"/>
  <c r="D1734" i="8" s="1"/>
  <c r="F1191" i="8"/>
  <c r="F1195" i="8" s="1"/>
  <c r="F1207" i="8" s="1"/>
  <c r="G9" i="9"/>
  <c r="G17" i="9"/>
  <c r="H23" i="19"/>
  <c r="H38" i="19"/>
  <c r="H44" i="19"/>
  <c r="G23" i="19"/>
  <c r="G38" i="19"/>
  <c r="G44" i="19"/>
  <c r="F23" i="19"/>
  <c r="F38" i="19"/>
  <c r="F44" i="19"/>
  <c r="E23" i="19"/>
  <c r="E38" i="19"/>
  <c r="E44" i="19"/>
  <c r="E48" i="19" s="1"/>
  <c r="D23" i="19"/>
  <c r="D38" i="19"/>
  <c r="D44" i="19"/>
  <c r="D48" i="19" s="1"/>
  <c r="G385" i="8"/>
  <c r="A3167" i="8"/>
  <c r="A3168" i="8" s="1"/>
  <c r="A3169" i="8" s="1"/>
  <c r="A3172" i="8" s="1"/>
  <c r="A3173" i="8" s="1"/>
  <c r="A3174" i="8" s="1"/>
  <c r="A3175" i="8" s="1"/>
  <c r="A3176" i="8" s="1"/>
  <c r="A3177" i="8" s="1"/>
  <c r="A3178" i="8" s="1"/>
  <c r="A3179" i="8" s="1"/>
  <c r="A3180" i="8" s="1"/>
  <c r="A3181" i="8" s="1"/>
  <c r="A3183" i="8" s="1"/>
  <c r="A3184" i="8" s="1"/>
  <c r="D3165" i="8"/>
  <c r="E3142" i="8"/>
  <c r="E3146" i="8" s="1"/>
  <c r="F3142" i="8"/>
  <c r="G3142" i="8"/>
  <c r="H3142" i="8" s="1"/>
  <c r="H3146" i="8" s="1"/>
  <c r="G3146" i="8"/>
  <c r="G3156" i="8" s="1"/>
  <c r="H3172" i="8"/>
  <c r="H3173" i="8"/>
  <c r="H3174" i="8"/>
  <c r="H3175" i="8"/>
  <c r="H3177" i="8"/>
  <c r="H3178" i="8"/>
  <c r="H3179" i="8"/>
  <c r="H3180" i="8"/>
  <c r="G3181" i="8"/>
  <c r="H3168" i="8"/>
  <c r="H3166" i="8"/>
  <c r="H3164" i="8"/>
  <c r="H3163" i="8"/>
  <c r="A3137" i="8"/>
  <c r="A3138" i="8"/>
  <c r="A3139" i="8"/>
  <c r="A3140" i="8" s="1"/>
  <c r="A3141" i="8" s="1"/>
  <c r="A3142" i="8" s="1"/>
  <c r="A3145" i="8" s="1"/>
  <c r="A3146" i="8" s="1"/>
  <c r="A3149" i="8" s="1"/>
  <c r="A3150" i="8" s="1"/>
  <c r="A3151" i="8" s="1"/>
  <c r="A3152" i="8" s="1"/>
  <c r="A3153" i="8" s="1"/>
  <c r="A3156" i="8" s="1"/>
  <c r="A3157" i="8" s="1"/>
  <c r="A3158" i="8" s="1"/>
  <c r="A3159" i="8" s="1"/>
  <c r="A3160" i="8" s="1"/>
  <c r="A3161" i="8" s="1"/>
  <c r="A3162" i="8" s="1"/>
  <c r="D3142" i="8"/>
  <c r="D3146" i="8" s="1"/>
  <c r="D3158" i="8" s="1"/>
  <c r="H3145" i="8"/>
  <c r="H3141" i="8"/>
  <c r="H3140" i="8"/>
  <c r="H3139" i="8"/>
  <c r="H3138" i="8"/>
  <c r="H3137" i="8"/>
  <c r="E2947" i="8"/>
  <c r="E2951" i="8" s="1"/>
  <c r="F2947" i="8"/>
  <c r="F2951" i="8"/>
  <c r="F2963" i="8" s="1"/>
  <c r="G2947" i="8"/>
  <c r="G2951" i="8" s="1"/>
  <c r="G2961" i="8" s="1"/>
  <c r="G2962" i="8" s="1"/>
  <c r="H2958" i="8"/>
  <c r="D2962" i="8"/>
  <c r="E2557" i="8"/>
  <c r="F2557" i="8"/>
  <c r="F2561" i="8" s="1"/>
  <c r="G2557" i="8"/>
  <c r="G2561" i="8"/>
  <c r="A2582" i="8"/>
  <c r="A2583" i="8" s="1"/>
  <c r="A2584" i="8" s="1"/>
  <c r="A2587" i="8" s="1"/>
  <c r="A2588" i="8" s="1"/>
  <c r="A2589" i="8" s="1"/>
  <c r="A2590" i="8" s="1"/>
  <c r="A2591" i="8" s="1"/>
  <c r="A2592" i="8" s="1"/>
  <c r="A2593" i="8" s="1"/>
  <c r="A2594" i="8" s="1"/>
  <c r="A2595" i="8" s="1"/>
  <c r="A2596" i="8" s="1"/>
  <c r="A2598" i="8"/>
  <c r="A2599" i="8" s="1"/>
  <c r="H2587" i="8"/>
  <c r="H2588" i="8"/>
  <c r="H2589" i="8"/>
  <c r="H2590" i="8"/>
  <c r="H2592" i="8"/>
  <c r="H2593" i="8"/>
  <c r="H2594" i="8"/>
  <c r="H2595" i="8"/>
  <c r="G2596" i="8"/>
  <c r="H2583" i="8"/>
  <c r="H2581" i="8"/>
  <c r="H2579" i="8"/>
  <c r="H2578" i="8"/>
  <c r="A2552" i="8"/>
  <c r="A2553" i="8" s="1"/>
  <c r="A2554" i="8" s="1"/>
  <c r="A2555" i="8" s="1"/>
  <c r="A2556" i="8"/>
  <c r="A2557" i="8" s="1"/>
  <c r="A2560" i="8" s="1"/>
  <c r="A2561" i="8" s="1"/>
  <c r="A2564" i="8" s="1"/>
  <c r="A2565" i="8" s="1"/>
  <c r="A2566" i="8" s="1"/>
  <c r="A2567" i="8" s="1"/>
  <c r="A2568" i="8" s="1"/>
  <c r="A2571" i="8" s="1"/>
  <c r="A2572" i="8" s="1"/>
  <c r="A2573" i="8" s="1"/>
  <c r="A2574" i="8" s="1"/>
  <c r="A2575" i="8" s="1"/>
  <c r="A2576" i="8" s="1"/>
  <c r="A2577" i="8" s="1"/>
  <c r="D2557" i="8"/>
  <c r="H2556" i="8"/>
  <c r="H2555" i="8"/>
  <c r="H2554" i="8"/>
  <c r="H2553" i="8"/>
  <c r="H2552" i="8"/>
  <c r="H2061" i="8"/>
  <c r="E1972" i="8"/>
  <c r="E1976" i="8" s="1"/>
  <c r="E1988" i="8" s="1"/>
  <c r="E1986" i="8"/>
  <c r="E1987" i="8" s="1"/>
  <c r="E1995" i="8" s="1"/>
  <c r="F1972" i="8"/>
  <c r="F1976" i="8" s="1"/>
  <c r="F1986" i="8" s="1"/>
  <c r="F1987" i="8" s="1"/>
  <c r="F1995" i="8" s="1"/>
  <c r="F1997" i="8" s="1"/>
  <c r="F1999" i="8" s="1"/>
  <c r="F2013" i="8" s="1"/>
  <c r="D1987" i="8"/>
  <c r="D1995" i="8" s="1"/>
  <c r="D1997" i="8" s="1"/>
  <c r="E736" i="8"/>
  <c r="E740" i="8" s="1"/>
  <c r="E750" i="8" s="1"/>
  <c r="E751" i="8" s="1"/>
  <c r="E759" i="8" s="1"/>
  <c r="F736" i="8"/>
  <c r="F740" i="8" s="1"/>
  <c r="G736" i="8"/>
  <c r="G740" i="8"/>
  <c r="H500" i="8"/>
  <c r="E11" i="2"/>
  <c r="E12" i="2"/>
  <c r="E13" i="2"/>
  <c r="E14" i="2"/>
  <c r="E15" i="2"/>
  <c r="E16" i="2"/>
  <c r="E17" i="2"/>
  <c r="I17" i="2" s="1"/>
  <c r="K17" i="2" s="1"/>
  <c r="E18" i="2"/>
  <c r="E19" i="2"/>
  <c r="E20" i="2"/>
  <c r="E21" i="2"/>
  <c r="I21" i="2" s="1"/>
  <c r="K21" i="2" s="1"/>
  <c r="E22" i="2"/>
  <c r="I22" i="2" s="1"/>
  <c r="K22" i="2" s="1"/>
  <c r="E23" i="2"/>
  <c r="E24" i="2"/>
  <c r="I24" i="2" s="1"/>
  <c r="K24" i="2" s="1"/>
  <c r="E25" i="2"/>
  <c r="I25" i="2" s="1"/>
  <c r="K25" i="2" s="1"/>
  <c r="E26" i="2"/>
  <c r="I26" i="2" s="1"/>
  <c r="K26" i="2" s="1"/>
  <c r="E27" i="2"/>
  <c r="E28" i="2"/>
  <c r="E29" i="2"/>
  <c r="I29" i="2" s="1"/>
  <c r="K29" i="2" s="1"/>
  <c r="E30" i="2"/>
  <c r="I30" i="2" s="1"/>
  <c r="K30" i="2" s="1"/>
  <c r="E31" i="2"/>
  <c r="E32" i="2"/>
  <c r="E33" i="2"/>
  <c r="I33" i="2" s="1"/>
  <c r="K33" i="2" s="1"/>
  <c r="E34" i="2"/>
  <c r="I34" i="2" s="1"/>
  <c r="K34" i="2" s="1"/>
  <c r="E35" i="2"/>
  <c r="E36" i="2"/>
  <c r="E37" i="2"/>
  <c r="I37" i="2" s="1"/>
  <c r="K37" i="2" s="1"/>
  <c r="E38" i="2"/>
  <c r="I38" i="2" s="1"/>
  <c r="K38" i="2" s="1"/>
  <c r="E39" i="2"/>
  <c r="E40" i="2"/>
  <c r="I40" i="2" s="1"/>
  <c r="K40" i="2" s="1"/>
  <c r="E41" i="2"/>
  <c r="E42" i="2"/>
  <c r="I42" i="2" s="1"/>
  <c r="K42" i="2" s="1"/>
  <c r="E43" i="2"/>
  <c r="E44" i="2"/>
  <c r="I44" i="2" s="1"/>
  <c r="K44" i="2" s="1"/>
  <c r="E45" i="2"/>
  <c r="I45" i="2" s="1"/>
  <c r="K45" i="2" s="1"/>
  <c r="E46" i="2"/>
  <c r="E47" i="2"/>
  <c r="E48" i="2"/>
  <c r="E49" i="2"/>
  <c r="I49" i="2" s="1"/>
  <c r="K49" i="2" s="1"/>
  <c r="E50" i="2"/>
  <c r="I50" i="2" s="1"/>
  <c r="K50" i="2" s="1"/>
  <c r="E51" i="2"/>
  <c r="E52" i="2"/>
  <c r="I52" i="2" s="1"/>
  <c r="K52" i="2" s="1"/>
  <c r="E53" i="2"/>
  <c r="I53" i="2" s="1"/>
  <c r="K53" i="2" s="1"/>
  <c r="E54" i="2"/>
  <c r="I54" i="2" s="1"/>
  <c r="K54" i="2" s="1"/>
  <c r="E55" i="2"/>
  <c r="E56" i="2"/>
  <c r="E57" i="2"/>
  <c r="I57" i="2" s="1"/>
  <c r="K57" i="2" s="1"/>
  <c r="E58" i="2"/>
  <c r="I58" i="2" s="1"/>
  <c r="K58" i="2" s="1"/>
  <c r="E59" i="2"/>
  <c r="E60" i="2"/>
  <c r="E61" i="2"/>
  <c r="I61" i="2" s="1"/>
  <c r="K61" i="2" s="1"/>
  <c r="E62" i="2"/>
  <c r="I62" i="2" s="1"/>
  <c r="K62" i="2" s="1"/>
  <c r="E63" i="2"/>
  <c r="E64" i="2"/>
  <c r="I64" i="2" s="1"/>
  <c r="K64" i="2" s="1"/>
  <c r="E65" i="2"/>
  <c r="I65" i="2" s="1"/>
  <c r="K65" i="2" s="1"/>
  <c r="E66" i="2"/>
  <c r="E67" i="2"/>
  <c r="E68" i="2"/>
  <c r="E69" i="2"/>
  <c r="E70" i="2"/>
  <c r="E71" i="2"/>
  <c r="E72" i="2"/>
  <c r="E73" i="2"/>
  <c r="I73" i="2" s="1"/>
  <c r="K73" i="2" s="1"/>
  <c r="E74" i="2"/>
  <c r="I74" i="2" s="1"/>
  <c r="K74" i="2" s="1"/>
  <c r="E75" i="2"/>
  <c r="E76" i="2"/>
  <c r="I76" i="2" s="1"/>
  <c r="K76" i="2" s="1"/>
  <c r="E77" i="2"/>
  <c r="I77" i="2" s="1"/>
  <c r="K77" i="2" s="1"/>
  <c r="E78" i="2"/>
  <c r="I78" i="2" s="1"/>
  <c r="K78" i="2" s="1"/>
  <c r="E79" i="2"/>
  <c r="E80" i="2"/>
  <c r="E81" i="2"/>
  <c r="I81" i="2" s="1"/>
  <c r="K81" i="2" s="1"/>
  <c r="E82" i="2"/>
  <c r="I82" i="2" s="1"/>
  <c r="K82" i="2" s="1"/>
  <c r="E83" i="2"/>
  <c r="E84" i="2"/>
  <c r="I84" i="2" s="1"/>
  <c r="K84" i="2" s="1"/>
  <c r="E85" i="2"/>
  <c r="E86" i="2"/>
  <c r="I86" i="2" s="1"/>
  <c r="K86" i="2" s="1"/>
  <c r="E87" i="2"/>
  <c r="E88" i="2"/>
  <c r="I88" i="2" s="1"/>
  <c r="K88" i="2" s="1"/>
  <c r="E89" i="2"/>
  <c r="I89" i="2" s="1"/>
  <c r="K89" i="2" s="1"/>
  <c r="E90" i="2"/>
  <c r="E91" i="2"/>
  <c r="E92" i="2"/>
  <c r="E93" i="2"/>
  <c r="E94" i="2"/>
  <c r="I94" i="2" s="1"/>
  <c r="K94" i="2" s="1"/>
  <c r="E95" i="2"/>
  <c r="E96" i="2"/>
  <c r="I96" i="2" s="1"/>
  <c r="K96" i="2" s="1"/>
  <c r="E97" i="2"/>
  <c r="I97" i="2" s="1"/>
  <c r="K97" i="2" s="1"/>
  <c r="E98" i="2"/>
  <c r="I98" i="2" s="1"/>
  <c r="K98" i="2" s="1"/>
  <c r="E99" i="2"/>
  <c r="E100" i="2"/>
  <c r="E101" i="2"/>
  <c r="I101" i="2" s="1"/>
  <c r="K101" i="2" s="1"/>
  <c r="E102" i="2"/>
  <c r="I102" i="2" s="1"/>
  <c r="K102" i="2" s="1"/>
  <c r="E103" i="2"/>
  <c r="E104" i="2"/>
  <c r="E105" i="2"/>
  <c r="I105" i="2" s="1"/>
  <c r="K105" i="2" s="1"/>
  <c r="E106" i="2"/>
  <c r="I106" i="2" s="1"/>
  <c r="K106" i="2" s="1"/>
  <c r="E107" i="2"/>
  <c r="E108" i="2"/>
  <c r="E109" i="2"/>
  <c r="I109" i="2" s="1"/>
  <c r="K109" i="2" s="1"/>
  <c r="E110" i="2"/>
  <c r="I110" i="2" s="1"/>
  <c r="K110" i="2" s="1"/>
  <c r="E111" i="2"/>
  <c r="E112" i="2"/>
  <c r="I112" i="2" s="1"/>
  <c r="K112" i="2" s="1"/>
  <c r="E113" i="2"/>
  <c r="I113" i="2" s="1"/>
  <c r="K113" i="2" s="1"/>
  <c r="E114" i="2"/>
  <c r="E115" i="2"/>
  <c r="E116" i="2"/>
  <c r="E117" i="2"/>
  <c r="E118" i="2"/>
  <c r="E119" i="2"/>
  <c r="E120" i="2"/>
  <c r="E121" i="2"/>
  <c r="E122" i="2"/>
  <c r="E123" i="2"/>
  <c r="E124" i="2"/>
  <c r="I124" i="2" s="1"/>
  <c r="K124" i="2" s="1"/>
  <c r="E125" i="2"/>
  <c r="I125" i="2" s="1"/>
  <c r="K125" i="2" s="1"/>
  <c r="G10" i="1"/>
  <c r="I10" i="1"/>
  <c r="M10" i="1" s="1"/>
  <c r="G11" i="1"/>
  <c r="I11" i="1" s="1"/>
  <c r="M11" i="1" s="1"/>
  <c r="G12" i="1"/>
  <c r="I12" i="1" s="1"/>
  <c r="M12" i="1" s="1"/>
  <c r="G13" i="1"/>
  <c r="I13" i="1" s="1"/>
  <c r="M13" i="1" s="1"/>
  <c r="G14" i="1"/>
  <c r="I14" i="1" s="1"/>
  <c r="M14" i="1" s="1"/>
  <c r="G15" i="1"/>
  <c r="I15" i="1" s="1"/>
  <c r="M15" i="1" s="1"/>
  <c r="G16" i="1"/>
  <c r="I16" i="1"/>
  <c r="M16" i="1" s="1"/>
  <c r="G17" i="1"/>
  <c r="I17" i="1" s="1"/>
  <c r="M17" i="1" s="1"/>
  <c r="G18" i="1"/>
  <c r="I18" i="1"/>
  <c r="M18" i="1" s="1"/>
  <c r="G19" i="1"/>
  <c r="I19" i="1" s="1"/>
  <c r="M19" i="1" s="1"/>
  <c r="G20" i="1"/>
  <c r="I20" i="1"/>
  <c r="M20" i="1" s="1"/>
  <c r="G21" i="1"/>
  <c r="I21" i="1" s="1"/>
  <c r="M21" i="1" s="1"/>
  <c r="G22" i="1"/>
  <c r="I22" i="1" s="1"/>
  <c r="M22" i="1" s="1"/>
  <c r="G23" i="1"/>
  <c r="I23" i="1" s="1"/>
  <c r="M23" i="1" s="1"/>
  <c r="G24" i="1"/>
  <c r="I24" i="1" s="1"/>
  <c r="M24" i="1" s="1"/>
  <c r="G25" i="1"/>
  <c r="I25" i="1"/>
  <c r="M25" i="1" s="1"/>
  <c r="G26" i="1"/>
  <c r="I26" i="1" s="1"/>
  <c r="M26" i="1" s="1"/>
  <c r="G27" i="1"/>
  <c r="I27" i="1" s="1"/>
  <c r="M27" i="1" s="1"/>
  <c r="G28" i="1"/>
  <c r="I28" i="1" s="1"/>
  <c r="M28" i="1" s="1"/>
  <c r="G29" i="1"/>
  <c r="I29" i="1"/>
  <c r="M29" i="1" s="1"/>
  <c r="G30" i="1"/>
  <c r="I30" i="1" s="1"/>
  <c r="M30" i="1" s="1"/>
  <c r="G31" i="1"/>
  <c r="I31" i="1" s="1"/>
  <c r="M31" i="1" s="1"/>
  <c r="G32" i="1"/>
  <c r="I32" i="1" s="1"/>
  <c r="M32" i="1" s="1"/>
  <c r="G33" i="1"/>
  <c r="I33" i="1"/>
  <c r="M33" i="1" s="1"/>
  <c r="G34" i="1"/>
  <c r="I34" i="1" s="1"/>
  <c r="M34" i="1" s="1"/>
  <c r="G35" i="1"/>
  <c r="I35" i="1" s="1"/>
  <c r="M35" i="1" s="1"/>
  <c r="G36" i="1"/>
  <c r="I36" i="1" s="1"/>
  <c r="M36" i="1" s="1"/>
  <c r="G37" i="1"/>
  <c r="I37" i="1"/>
  <c r="M37" i="1" s="1"/>
  <c r="G38" i="1"/>
  <c r="I38" i="1"/>
  <c r="M38" i="1"/>
  <c r="G39" i="1"/>
  <c r="I39" i="1" s="1"/>
  <c r="M39" i="1" s="1"/>
  <c r="G40" i="1"/>
  <c r="I40" i="1"/>
  <c r="M40" i="1" s="1"/>
  <c r="G41" i="1"/>
  <c r="I41" i="1" s="1"/>
  <c r="M41" i="1" s="1"/>
  <c r="G42" i="1"/>
  <c r="I42" i="1" s="1"/>
  <c r="M42" i="1" s="1"/>
  <c r="G43" i="1"/>
  <c r="I43" i="1" s="1"/>
  <c r="M43" i="1" s="1"/>
  <c r="G44" i="1"/>
  <c r="I44" i="1" s="1"/>
  <c r="M44" i="1" s="1"/>
  <c r="G45" i="1"/>
  <c r="I45" i="1" s="1"/>
  <c r="M45" i="1" s="1"/>
  <c r="G46" i="1"/>
  <c r="I46" i="1"/>
  <c r="M46" i="1" s="1"/>
  <c r="G47" i="1"/>
  <c r="I47" i="1" s="1"/>
  <c r="M47" i="1" s="1"/>
  <c r="G48" i="1"/>
  <c r="I48" i="1" s="1"/>
  <c r="M48" i="1" s="1"/>
  <c r="G49" i="1"/>
  <c r="I49" i="1" s="1"/>
  <c r="M49" i="1" s="1"/>
  <c r="G50" i="1"/>
  <c r="I50" i="1"/>
  <c r="M50" i="1" s="1"/>
  <c r="G51" i="1"/>
  <c r="I51" i="1" s="1"/>
  <c r="M51" i="1" s="1"/>
  <c r="G52" i="1"/>
  <c r="I52" i="1"/>
  <c r="M52" i="1" s="1"/>
  <c r="G53" i="1"/>
  <c r="I53" i="1" s="1"/>
  <c r="M53" i="1" s="1"/>
  <c r="G54" i="1"/>
  <c r="I54" i="1" s="1"/>
  <c r="M54" i="1" s="1"/>
  <c r="G55" i="1"/>
  <c r="I55" i="1" s="1"/>
  <c r="M55" i="1" s="1"/>
  <c r="G56" i="1"/>
  <c r="I56" i="1" s="1"/>
  <c r="M56" i="1" s="1"/>
  <c r="G57" i="1"/>
  <c r="I57" i="1" s="1"/>
  <c r="M57" i="1" s="1"/>
  <c r="G58" i="1"/>
  <c r="I58" i="1" s="1"/>
  <c r="M58" i="1" s="1"/>
  <c r="G59" i="1"/>
  <c r="I59" i="1" s="1"/>
  <c r="M59" i="1" s="1"/>
  <c r="G60" i="1"/>
  <c r="I60" i="1" s="1"/>
  <c r="M60" i="1" s="1"/>
  <c r="G61" i="1"/>
  <c r="I61" i="1" s="1"/>
  <c r="M61" i="1" s="1"/>
  <c r="G62" i="1"/>
  <c r="I62" i="1"/>
  <c r="M62" i="1" s="1"/>
  <c r="G63" i="1"/>
  <c r="I63" i="1" s="1"/>
  <c r="M63" i="1" s="1"/>
  <c r="G64" i="1"/>
  <c r="I64" i="1"/>
  <c r="M64" i="1" s="1"/>
  <c r="G65" i="1"/>
  <c r="I65" i="1" s="1"/>
  <c r="M65" i="1" s="1"/>
  <c r="G66" i="1"/>
  <c r="I66" i="1" s="1"/>
  <c r="M66" i="1" s="1"/>
  <c r="G67" i="1"/>
  <c r="I67" i="1" s="1"/>
  <c r="M67" i="1"/>
  <c r="G68" i="1"/>
  <c r="I68" i="1" s="1"/>
  <c r="M68" i="1" s="1"/>
  <c r="G69" i="1"/>
  <c r="I69" i="1"/>
  <c r="M69" i="1" s="1"/>
  <c r="G70" i="1"/>
  <c r="I70" i="1" s="1"/>
  <c r="M70" i="1" s="1"/>
  <c r="G71" i="1"/>
  <c r="I71" i="1" s="1"/>
  <c r="M71" i="1" s="1"/>
  <c r="G72" i="1"/>
  <c r="I72" i="1"/>
  <c r="M72" i="1" s="1"/>
  <c r="G73" i="1"/>
  <c r="I73" i="1" s="1"/>
  <c r="M73" i="1" s="1"/>
  <c r="G74" i="1"/>
  <c r="I74" i="1" s="1"/>
  <c r="M74" i="1" s="1"/>
  <c r="G75" i="1"/>
  <c r="I75" i="1" s="1"/>
  <c r="M75" i="1"/>
  <c r="G76" i="1"/>
  <c r="I76" i="1" s="1"/>
  <c r="M76" i="1" s="1"/>
  <c r="G77" i="1"/>
  <c r="I77" i="1"/>
  <c r="M77" i="1" s="1"/>
  <c r="G78" i="1"/>
  <c r="I78" i="1" s="1"/>
  <c r="M78" i="1" s="1"/>
  <c r="G79" i="1"/>
  <c r="I79" i="1" s="1"/>
  <c r="M79" i="1" s="1"/>
  <c r="G80" i="1"/>
  <c r="I80" i="1" s="1"/>
  <c r="M80" i="1" s="1"/>
  <c r="G81" i="1"/>
  <c r="I81" i="1"/>
  <c r="M81" i="1" s="1"/>
  <c r="G82" i="1"/>
  <c r="I82" i="1"/>
  <c r="M82" i="1"/>
  <c r="G83" i="1"/>
  <c r="I83" i="1" s="1"/>
  <c r="M83" i="1" s="1"/>
  <c r="G84" i="1"/>
  <c r="G85" i="1"/>
  <c r="I85" i="1" s="1"/>
  <c r="M85" i="1" s="1"/>
  <c r="G86" i="1"/>
  <c r="I86" i="1" s="1"/>
  <c r="M86" i="1" s="1"/>
  <c r="G87" i="1"/>
  <c r="I87" i="1" s="1"/>
  <c r="M87" i="1" s="1"/>
  <c r="G88" i="1"/>
  <c r="I88" i="1"/>
  <c r="M88" i="1" s="1"/>
  <c r="G89" i="1"/>
  <c r="I89" i="1" s="1"/>
  <c r="M89" i="1" s="1"/>
  <c r="G90" i="1"/>
  <c r="I90" i="1"/>
  <c r="M90" i="1" s="1"/>
  <c r="G91" i="1"/>
  <c r="I91" i="1" s="1"/>
  <c r="M91" i="1" s="1"/>
  <c r="G92" i="1"/>
  <c r="I92" i="1" s="1"/>
  <c r="M92" i="1" s="1"/>
  <c r="G93" i="1"/>
  <c r="I93" i="1" s="1"/>
  <c r="M93" i="1"/>
  <c r="G94" i="1"/>
  <c r="I94" i="1" s="1"/>
  <c r="M94" i="1" s="1"/>
  <c r="G95" i="1"/>
  <c r="I95" i="1" s="1"/>
  <c r="M95" i="1" s="1"/>
  <c r="G96" i="1"/>
  <c r="I96" i="1" s="1"/>
  <c r="M96" i="1" s="1"/>
  <c r="G97" i="1"/>
  <c r="I97" i="1" s="1"/>
  <c r="M97" i="1" s="1"/>
  <c r="G98" i="1"/>
  <c r="I98" i="1" s="1"/>
  <c r="M98" i="1" s="1"/>
  <c r="G99" i="1"/>
  <c r="I99" i="1" s="1"/>
  <c r="M99" i="1" s="1"/>
  <c r="G100" i="1"/>
  <c r="I100" i="1" s="1"/>
  <c r="M100" i="1" s="1"/>
  <c r="G101" i="1"/>
  <c r="I101" i="1" s="1"/>
  <c r="M101" i="1" s="1"/>
  <c r="G102" i="1"/>
  <c r="I102" i="1" s="1"/>
  <c r="M102" i="1" s="1"/>
  <c r="G103" i="1"/>
  <c r="I103" i="1" s="1"/>
  <c r="M103" i="1" s="1"/>
  <c r="G104" i="1"/>
  <c r="I104" i="1" s="1"/>
  <c r="M104" i="1" s="1"/>
  <c r="G105" i="1"/>
  <c r="I105" i="1"/>
  <c r="M105" i="1"/>
  <c r="G106" i="1"/>
  <c r="I106" i="1" s="1"/>
  <c r="M106" i="1" s="1"/>
  <c r="G107" i="1"/>
  <c r="I107" i="1"/>
  <c r="M107" i="1" s="1"/>
  <c r="G108" i="1"/>
  <c r="I108" i="1" s="1"/>
  <c r="M108" i="1" s="1"/>
  <c r="G109" i="1"/>
  <c r="I109" i="1"/>
  <c r="M109" i="1" s="1"/>
  <c r="G110" i="1"/>
  <c r="I110" i="1" s="1"/>
  <c r="M110" i="1" s="1"/>
  <c r="G111" i="1"/>
  <c r="I111" i="1" s="1"/>
  <c r="M111" i="1" s="1"/>
  <c r="G112" i="1"/>
  <c r="I112" i="1" s="1"/>
  <c r="M112" i="1" s="1"/>
  <c r="G113" i="1"/>
  <c r="I113" i="1" s="1"/>
  <c r="M113" i="1" s="1"/>
  <c r="G114" i="1"/>
  <c r="I114" i="1" s="1"/>
  <c r="M114" i="1" s="1"/>
  <c r="G115" i="1"/>
  <c r="I115" i="1" s="1"/>
  <c r="M115" i="1" s="1"/>
  <c r="G116" i="1"/>
  <c r="I116" i="1"/>
  <c r="M116" i="1"/>
  <c r="G117" i="1"/>
  <c r="I117" i="1" s="1"/>
  <c r="M117" i="1" s="1"/>
  <c r="G118" i="1"/>
  <c r="I118" i="1" s="1"/>
  <c r="M118" i="1" s="1"/>
  <c r="G119" i="1"/>
  <c r="I119" i="1" s="1"/>
  <c r="M119" i="1" s="1"/>
  <c r="G120" i="1"/>
  <c r="I120" i="1" s="1"/>
  <c r="M120" i="1" s="1"/>
  <c r="G121" i="1"/>
  <c r="I121" i="1"/>
  <c r="M121" i="1"/>
  <c r="G122" i="1"/>
  <c r="I122" i="1" s="1"/>
  <c r="M122" i="1" s="1"/>
  <c r="G123" i="1"/>
  <c r="I123" i="1"/>
  <c r="M123" i="1" s="1"/>
  <c r="G124" i="1"/>
  <c r="I124" i="1" s="1"/>
  <c r="M124" i="1" s="1"/>
  <c r="H3868" i="8"/>
  <c r="D3872" i="8" s="1"/>
  <c r="D3880" i="8" s="1"/>
  <c r="D3882" i="8" s="1"/>
  <c r="A3882" i="8"/>
  <c r="A3883" i="8" s="1"/>
  <c r="A3884" i="8" s="1"/>
  <c r="A3887" i="8" s="1"/>
  <c r="A3888" i="8" s="1"/>
  <c r="A3889" i="8" s="1"/>
  <c r="A3890" i="8" s="1"/>
  <c r="A3891" i="8" s="1"/>
  <c r="A3892" i="8" s="1"/>
  <c r="A3893" i="8" s="1"/>
  <c r="A3894" i="8" s="1"/>
  <c r="A3895" i="8" s="1"/>
  <c r="A3896" i="8" s="1"/>
  <c r="A3898" i="8" s="1"/>
  <c r="A3899" i="8" s="1"/>
  <c r="E3857" i="8"/>
  <c r="F3857" i="8"/>
  <c r="F3861" i="8" s="1"/>
  <c r="G3880" i="8"/>
  <c r="G3882" i="8"/>
  <c r="H3887" i="8"/>
  <c r="H3888" i="8"/>
  <c r="H3889" i="8"/>
  <c r="H3890" i="8"/>
  <c r="H3892" i="8"/>
  <c r="H3893" i="8"/>
  <c r="H3894" i="8"/>
  <c r="H3895" i="8"/>
  <c r="G3896" i="8"/>
  <c r="H3883" i="8"/>
  <c r="H3881" i="8"/>
  <c r="H3879" i="8"/>
  <c r="H3878" i="8"/>
  <c r="A3852" i="8"/>
  <c r="A3853" i="8"/>
  <c r="A3854" i="8" s="1"/>
  <c r="A3855" i="8" s="1"/>
  <c r="A3856" i="8" s="1"/>
  <c r="A3857" i="8" s="1"/>
  <c r="A3860" i="8" s="1"/>
  <c r="A3861" i="8" s="1"/>
  <c r="A3864" i="8" s="1"/>
  <c r="A3865" i="8" s="1"/>
  <c r="A3866" i="8" s="1"/>
  <c r="A3867" i="8" s="1"/>
  <c r="A3868" i="8" s="1"/>
  <c r="A3871" i="8" s="1"/>
  <c r="A3872" i="8" s="1"/>
  <c r="A3873" i="8" s="1"/>
  <c r="A3874" i="8" s="1"/>
  <c r="A3875" i="8" s="1"/>
  <c r="A3876" i="8" s="1"/>
  <c r="A3877" i="8" s="1"/>
  <c r="D3857" i="8"/>
  <c r="D3861" i="8"/>
  <c r="D3873" i="8" s="1"/>
  <c r="G3857" i="8"/>
  <c r="G3861" i="8" s="1"/>
  <c r="G3873" i="8" s="1"/>
  <c r="H3856" i="8"/>
  <c r="H3855" i="8"/>
  <c r="H3854" i="8"/>
  <c r="H3853" i="8"/>
  <c r="H3852" i="8"/>
  <c r="G3831" i="8"/>
  <c r="H3803" i="8"/>
  <c r="D3807" i="8" s="1"/>
  <c r="H3673" i="8"/>
  <c r="D3677" i="8"/>
  <c r="D3685" i="8" s="1"/>
  <c r="D3687" i="8" s="1"/>
  <c r="D3689" i="8" s="1"/>
  <c r="D3703" i="8" s="1"/>
  <c r="H3478" i="8"/>
  <c r="D3482" i="8" s="1"/>
  <c r="D3490" i="8" s="1"/>
  <c r="D3492" i="8" s="1"/>
  <c r="D3425" i="8"/>
  <c r="E3402" i="8"/>
  <c r="E3406" i="8" s="1"/>
  <c r="F3402" i="8"/>
  <c r="F3406" i="8" s="1"/>
  <c r="G3402" i="8"/>
  <c r="G3406" i="8" s="1"/>
  <c r="H3426" i="8"/>
  <c r="H3424" i="8"/>
  <c r="D3360" i="8"/>
  <c r="D3362" i="8" s="1"/>
  <c r="E3337" i="8"/>
  <c r="E3341" i="8"/>
  <c r="F3337" i="8"/>
  <c r="F3341" i="8" s="1"/>
  <c r="G3337" i="8"/>
  <c r="G3341" i="8" s="1"/>
  <c r="H3361" i="8"/>
  <c r="H3359" i="8"/>
  <c r="H3283" i="8"/>
  <c r="D3287" i="8" s="1"/>
  <c r="D3295" i="8" s="1"/>
  <c r="E3272" i="8"/>
  <c r="E3276" i="8" s="1"/>
  <c r="F3272" i="8"/>
  <c r="F3276" i="8" s="1"/>
  <c r="G3295" i="8"/>
  <c r="H3294" i="8"/>
  <c r="G3077" i="8"/>
  <c r="H3080" i="8"/>
  <c r="H3023" i="8"/>
  <c r="D3027" i="8" s="1"/>
  <c r="D3035" i="8" s="1"/>
  <c r="G2817" i="8"/>
  <c r="G2821" i="8"/>
  <c r="G2833" i="8" s="1"/>
  <c r="H2828" i="8"/>
  <c r="G2752" i="8"/>
  <c r="G2756" i="8" s="1"/>
  <c r="H2763" i="8"/>
  <c r="G2687" i="8"/>
  <c r="G2691" i="8" s="1"/>
  <c r="G2492" i="8"/>
  <c r="G2496" i="8" s="1"/>
  <c r="H2503" i="8"/>
  <c r="D2507" i="8" s="1"/>
  <c r="D2515" i="8" s="1"/>
  <c r="G2506" i="8"/>
  <c r="H2321" i="8"/>
  <c r="H2123" i="8"/>
  <c r="G1581" i="8"/>
  <c r="G1585" i="8"/>
  <c r="H1592" i="8"/>
  <c r="G1386" i="8"/>
  <c r="G1390" i="8"/>
  <c r="H1397" i="8"/>
  <c r="E1401" i="8" s="1"/>
  <c r="H1389" i="8"/>
  <c r="F1256" i="8"/>
  <c r="F1260" i="8" s="1"/>
  <c r="F1270" i="8" s="1"/>
  <c r="F1271" i="8" s="1"/>
  <c r="F1279" i="8" s="1"/>
  <c r="F1281" i="8" s="1"/>
  <c r="G1126" i="8"/>
  <c r="G1130" i="8"/>
  <c r="H1007" i="8"/>
  <c r="G996" i="8"/>
  <c r="G1000" i="8"/>
  <c r="D1011" i="8"/>
  <c r="H877" i="8"/>
  <c r="D881" i="8" s="1"/>
  <c r="D889" i="8" s="1"/>
  <c r="G866" i="8"/>
  <c r="G870" i="8" s="1"/>
  <c r="G671" i="8"/>
  <c r="G675" i="8"/>
  <c r="H627" i="8"/>
  <c r="G606" i="8"/>
  <c r="G610" i="8" s="1"/>
  <c r="H552" i="8"/>
  <c r="D556" i="8" s="1"/>
  <c r="D564" i="8" s="1"/>
  <c r="H487" i="8"/>
  <c r="D491" i="8" s="1"/>
  <c r="D499" i="8" s="1"/>
  <c r="H422" i="8"/>
  <c r="D426" i="8" s="1"/>
  <c r="D434" i="8" s="1"/>
  <c r="D436" i="8" s="1"/>
  <c r="H357" i="8"/>
  <c r="G346" i="8"/>
  <c r="G350" i="8" s="1"/>
  <c r="H11" i="14"/>
  <c r="J11" i="14" s="1"/>
  <c r="H19" i="14"/>
  <c r="J19" i="14" s="1"/>
  <c r="H27" i="14"/>
  <c r="J27" i="14" s="1"/>
  <c r="H42" i="14"/>
  <c r="J42" i="14"/>
  <c r="K42" i="14"/>
  <c r="I42" i="14"/>
  <c r="K27" i="14"/>
  <c r="K19" i="14"/>
  <c r="K11" i="14"/>
  <c r="H3600" i="8"/>
  <c r="A3427" i="8"/>
  <c r="A3428" i="8" s="1"/>
  <c r="A3429" i="8"/>
  <c r="A3432" i="8" s="1"/>
  <c r="A3433" i="8" s="1"/>
  <c r="A3434" i="8" s="1"/>
  <c r="A3435" i="8"/>
  <c r="A3436" i="8" s="1"/>
  <c r="A3437" i="8" s="1"/>
  <c r="A3438" i="8" s="1"/>
  <c r="A3439" i="8" s="1"/>
  <c r="A3440" i="8" s="1"/>
  <c r="A3441" i="8" s="1"/>
  <c r="A3443" i="8" s="1"/>
  <c r="A3444" i="8" s="1"/>
  <c r="H3432" i="8"/>
  <c r="H3433" i="8"/>
  <c r="H3434" i="8"/>
  <c r="H3435" i="8"/>
  <c r="H3437" i="8"/>
  <c r="H3438" i="8"/>
  <c r="H3439" i="8"/>
  <c r="H3440" i="8"/>
  <c r="G3441" i="8"/>
  <c r="H3428" i="8"/>
  <c r="H3423" i="8"/>
  <c r="A3397" i="8"/>
  <c r="A3398" i="8" s="1"/>
  <c r="A3399" i="8"/>
  <c r="A3400" i="8" s="1"/>
  <c r="A3401" i="8" s="1"/>
  <c r="A3402" i="8" s="1"/>
  <c r="A3405" i="8" s="1"/>
  <c r="A3406" i="8" s="1"/>
  <c r="A3409" i="8" s="1"/>
  <c r="A3410" i="8" s="1"/>
  <c r="A3411" i="8" s="1"/>
  <c r="A3412" i="8" s="1"/>
  <c r="A3413" i="8" s="1"/>
  <c r="A3416" i="8" s="1"/>
  <c r="A3417" i="8" s="1"/>
  <c r="A3418" i="8" s="1"/>
  <c r="A3419" i="8" s="1"/>
  <c r="A3420" i="8" s="1"/>
  <c r="A3421" i="8" s="1"/>
  <c r="A3422" i="8" s="1"/>
  <c r="D3402" i="8"/>
  <c r="D3406" i="8"/>
  <c r="D3418" i="8" s="1"/>
  <c r="H3405" i="8"/>
  <c r="H3401" i="8"/>
  <c r="H3400" i="8"/>
  <c r="H3399" i="8"/>
  <c r="H3398" i="8"/>
  <c r="H3397" i="8"/>
  <c r="A3362" i="8"/>
  <c r="A3363" i="8" s="1"/>
  <c r="A3364" i="8" s="1"/>
  <c r="A3367" i="8" s="1"/>
  <c r="A3368" i="8" s="1"/>
  <c r="A3369" i="8" s="1"/>
  <c r="A3370" i="8" s="1"/>
  <c r="A3371" i="8" s="1"/>
  <c r="A3372" i="8" s="1"/>
  <c r="A3373" i="8" s="1"/>
  <c r="A3374" i="8" s="1"/>
  <c r="A3375" i="8" s="1"/>
  <c r="A3376" i="8" s="1"/>
  <c r="A3378" i="8" s="1"/>
  <c r="A3379" i="8" s="1"/>
  <c r="H3367" i="8"/>
  <c r="H3368" i="8"/>
  <c r="H3369" i="8"/>
  <c r="H3370" i="8"/>
  <c r="H3372" i="8"/>
  <c r="H3373" i="8"/>
  <c r="H3374" i="8"/>
  <c r="H3375" i="8"/>
  <c r="G3376" i="8"/>
  <c r="H3363" i="8"/>
  <c r="H3358" i="8"/>
  <c r="A3332" i="8"/>
  <c r="A3333" i="8" s="1"/>
  <c r="A3334" i="8" s="1"/>
  <c r="A3335" i="8" s="1"/>
  <c r="A3336" i="8" s="1"/>
  <c r="A3337" i="8" s="1"/>
  <c r="A3340" i="8" s="1"/>
  <c r="A3341" i="8" s="1"/>
  <c r="A3344" i="8" s="1"/>
  <c r="A3345" i="8" s="1"/>
  <c r="A3346" i="8" s="1"/>
  <c r="A3347" i="8" s="1"/>
  <c r="A3348" i="8" s="1"/>
  <c r="A3351" i="8" s="1"/>
  <c r="A3352" i="8" s="1"/>
  <c r="A3353" i="8" s="1"/>
  <c r="A3354" i="8" s="1"/>
  <c r="A3355" i="8" s="1"/>
  <c r="A3356" i="8" s="1"/>
  <c r="A3357" i="8" s="1"/>
  <c r="D3337" i="8"/>
  <c r="H3340" i="8"/>
  <c r="H3336" i="8"/>
  <c r="H3335" i="8"/>
  <c r="H3334" i="8"/>
  <c r="H3333" i="8"/>
  <c r="H3332" i="8"/>
  <c r="D2832" i="8"/>
  <c r="D2840" i="8" s="1"/>
  <c r="D2842" i="8" s="1"/>
  <c r="H2243" i="8"/>
  <c r="D2247" i="8"/>
  <c r="D2255" i="8" s="1"/>
  <c r="H2178" i="8"/>
  <c r="D2182" i="8"/>
  <c r="D2190" i="8" s="1"/>
  <c r="D2192" i="8" s="1"/>
  <c r="H1918" i="8"/>
  <c r="D1922" i="8"/>
  <c r="D1930" i="8" s="1"/>
  <c r="D1932" i="8" s="1"/>
  <c r="H349" i="8"/>
  <c r="A371" i="8"/>
  <c r="A372" i="8"/>
  <c r="A373" i="8" s="1"/>
  <c r="A376" i="8" s="1"/>
  <c r="A377" i="8" s="1"/>
  <c r="A378" i="8" s="1"/>
  <c r="A379" i="8" s="1"/>
  <c r="A380" i="8" s="1"/>
  <c r="A381" i="8" s="1"/>
  <c r="A382" i="8" s="1"/>
  <c r="A383" i="8" s="1"/>
  <c r="A384" i="8" s="1"/>
  <c r="A385" i="8" s="1"/>
  <c r="A387" i="8" s="1"/>
  <c r="A388" i="8" s="1"/>
  <c r="D369" i="8"/>
  <c r="D371" i="8" s="1"/>
  <c r="E346" i="8"/>
  <c r="E350" i="8"/>
  <c r="F346" i="8"/>
  <c r="F350" i="8" s="1"/>
  <c r="H376" i="8"/>
  <c r="H377" i="8"/>
  <c r="H378" i="8"/>
  <c r="H379" i="8"/>
  <c r="H381" i="8"/>
  <c r="H382" i="8"/>
  <c r="H383" i="8"/>
  <c r="H384" i="8"/>
  <c r="H372" i="8"/>
  <c r="H370" i="8"/>
  <c r="H368" i="8"/>
  <c r="H367" i="8"/>
  <c r="A341" i="8"/>
  <c r="A342" i="8" s="1"/>
  <c r="A343" i="8"/>
  <c r="A344" i="8" s="1"/>
  <c r="A345" i="8" s="1"/>
  <c r="A346" i="8" s="1"/>
  <c r="A349" i="8" s="1"/>
  <c r="A350" i="8"/>
  <c r="A353" i="8" s="1"/>
  <c r="A354" i="8" s="1"/>
  <c r="A355" i="8" s="1"/>
  <c r="A356" i="8" s="1"/>
  <c r="A357" i="8" s="1"/>
  <c r="A360" i="8" s="1"/>
  <c r="A361" i="8" s="1"/>
  <c r="A362" i="8" s="1"/>
  <c r="A363" i="8" s="1"/>
  <c r="A364" i="8" s="1"/>
  <c r="A365" i="8" s="1"/>
  <c r="A366" i="8" s="1"/>
  <c r="D346" i="8"/>
  <c r="H345" i="8"/>
  <c r="H344" i="8"/>
  <c r="H343" i="8"/>
  <c r="H342" i="8"/>
  <c r="H341" i="8"/>
  <c r="G320" i="8"/>
  <c r="G35" i="9"/>
  <c r="G38" i="6"/>
  <c r="F38" i="6"/>
  <c r="E38" i="6"/>
  <c r="G58" i="6"/>
  <c r="F58" i="6"/>
  <c r="D58" i="6"/>
  <c r="E58" i="6"/>
  <c r="G47" i="6"/>
  <c r="F47" i="6"/>
  <c r="E47" i="6"/>
  <c r="D38" i="6"/>
  <c r="G18" i="6"/>
  <c r="F18" i="6"/>
  <c r="E18" i="6"/>
  <c r="H3296" i="8"/>
  <c r="H3275" i="8"/>
  <c r="H2820" i="8"/>
  <c r="H2755" i="8"/>
  <c r="H2690" i="8"/>
  <c r="H2633" i="8"/>
  <c r="D2637" i="8" s="1"/>
  <c r="D2645" i="8" s="1"/>
  <c r="H2438" i="8"/>
  <c r="D2442" i="8" s="1"/>
  <c r="D2450" i="8" s="1"/>
  <c r="H2373" i="8"/>
  <c r="D2377" i="8" s="1"/>
  <c r="D2385" i="8" s="1"/>
  <c r="D2387" i="8" s="1"/>
  <c r="H2113" i="8"/>
  <c r="D2117" i="8" s="1"/>
  <c r="D2125" i="8" s="1"/>
  <c r="D2127" i="8" s="1"/>
  <c r="H2040" i="8"/>
  <c r="D1972" i="8"/>
  <c r="H1975" i="8"/>
  <c r="H1714" i="8"/>
  <c r="H1584" i="8"/>
  <c r="H1527" i="8"/>
  <c r="D1531" i="8" s="1"/>
  <c r="D1539" i="8" s="1"/>
  <c r="H1462" i="8"/>
  <c r="D1466" i="8"/>
  <c r="D1401" i="8"/>
  <c r="D1409" i="8" s="1"/>
  <c r="H1129" i="8"/>
  <c r="H1332" i="8"/>
  <c r="D1336" i="8"/>
  <c r="H1259" i="8"/>
  <c r="H1194" i="8"/>
  <c r="H1072" i="8"/>
  <c r="D1076" i="8"/>
  <c r="D1084" i="8" s="1"/>
  <c r="D231" i="8"/>
  <c r="D239" i="8" s="1"/>
  <c r="E216" i="8"/>
  <c r="E220" i="8" s="1"/>
  <c r="F216" i="8"/>
  <c r="F220" i="8"/>
  <c r="G230" i="8"/>
  <c r="H219" i="8"/>
  <c r="H107" i="8"/>
  <c r="G115" i="10"/>
  <c r="G118" i="10" s="1"/>
  <c r="G116" i="10"/>
  <c r="G117" i="10"/>
  <c r="A8" i="6"/>
  <c r="A9" i="6"/>
  <c r="A10" i="6" s="1"/>
  <c r="A11" i="6" s="1"/>
  <c r="A12" i="6" s="1"/>
  <c r="A13" i="6" s="1"/>
  <c r="A14" i="6" s="1"/>
  <c r="A15" i="6" s="1"/>
  <c r="A16" i="6" s="1"/>
  <c r="A17" i="6" s="1"/>
  <c r="A18" i="6" s="1"/>
  <c r="G49" i="5"/>
  <c r="F49" i="5"/>
  <c r="E49" i="5"/>
  <c r="D49" i="5"/>
  <c r="C49" i="5"/>
  <c r="L92" i="4"/>
  <c r="K92" i="4"/>
  <c r="J92" i="4"/>
  <c r="I92" i="4"/>
  <c r="H92" i="4"/>
  <c r="G92" i="4"/>
  <c r="F92" i="4"/>
  <c r="E92" i="4"/>
  <c r="D92" i="4"/>
  <c r="C92" i="4"/>
  <c r="L80" i="3"/>
  <c r="K80" i="3"/>
  <c r="J80" i="3"/>
  <c r="I80" i="3"/>
  <c r="H80" i="3"/>
  <c r="G80" i="3"/>
  <c r="F80" i="3"/>
  <c r="E80" i="3"/>
  <c r="D80" i="3"/>
  <c r="C80" i="3"/>
  <c r="I93" i="2"/>
  <c r="K93" i="2" s="1"/>
  <c r="I11" i="2"/>
  <c r="K11" i="2" s="1"/>
  <c r="I12" i="2"/>
  <c r="K12" i="2" s="1"/>
  <c r="I13" i="2"/>
  <c r="I14" i="2"/>
  <c r="K14" i="2" s="1"/>
  <c r="I15" i="2"/>
  <c r="I16" i="2"/>
  <c r="K16" i="2" s="1"/>
  <c r="I18" i="2"/>
  <c r="K18" i="2" s="1"/>
  <c r="I19" i="2"/>
  <c r="K19" i="2" s="1"/>
  <c r="I20" i="2"/>
  <c r="K20" i="2" s="1"/>
  <c r="I23" i="2"/>
  <c r="K23" i="2" s="1"/>
  <c r="I27" i="2"/>
  <c r="K27" i="2" s="1"/>
  <c r="I28" i="2"/>
  <c r="K28" i="2" s="1"/>
  <c r="I31" i="2"/>
  <c r="K31" i="2" s="1"/>
  <c r="I32" i="2"/>
  <c r="K32" i="2" s="1"/>
  <c r="I35" i="2"/>
  <c r="K35" i="2" s="1"/>
  <c r="I36" i="2"/>
  <c r="K36" i="2" s="1"/>
  <c r="I39" i="2"/>
  <c r="K39" i="2" s="1"/>
  <c r="I41" i="2"/>
  <c r="K41" i="2" s="1"/>
  <c r="I43" i="2"/>
  <c r="K43" i="2" s="1"/>
  <c r="I46" i="2"/>
  <c r="K46" i="2" s="1"/>
  <c r="I47" i="2"/>
  <c r="I48" i="2"/>
  <c r="K48" i="2" s="1"/>
  <c r="I51" i="2"/>
  <c r="K51" i="2" s="1"/>
  <c r="I55" i="2"/>
  <c r="K55" i="2" s="1"/>
  <c r="I56" i="2"/>
  <c r="K56" i="2" s="1"/>
  <c r="I59" i="2"/>
  <c r="K59" i="2" s="1"/>
  <c r="I60" i="2"/>
  <c r="K60" i="2" s="1"/>
  <c r="I63" i="2"/>
  <c r="K63" i="2" s="1"/>
  <c r="I66" i="2"/>
  <c r="K66" i="2" s="1"/>
  <c r="I67" i="2"/>
  <c r="K67" i="2" s="1"/>
  <c r="I68" i="2"/>
  <c r="K68" i="2" s="1"/>
  <c r="I69" i="2"/>
  <c r="K69" i="2" s="1"/>
  <c r="I70" i="2"/>
  <c r="K70" i="2" s="1"/>
  <c r="I71" i="2"/>
  <c r="K71" i="2" s="1"/>
  <c r="I72" i="2"/>
  <c r="K72" i="2" s="1"/>
  <c r="I75" i="2"/>
  <c r="K75" i="2" s="1"/>
  <c r="I79" i="2"/>
  <c r="K79" i="2" s="1"/>
  <c r="I80" i="2"/>
  <c r="K80" i="2" s="1"/>
  <c r="I83" i="2"/>
  <c r="K83" i="2" s="1"/>
  <c r="I85" i="2"/>
  <c r="K85" i="2" s="1"/>
  <c r="I87" i="2"/>
  <c r="K87" i="2" s="1"/>
  <c r="I90" i="2"/>
  <c r="K90" i="2" s="1"/>
  <c r="I91" i="2"/>
  <c r="K91" i="2" s="1"/>
  <c r="I92" i="2"/>
  <c r="K92" i="2" s="1"/>
  <c r="I95" i="2"/>
  <c r="K95" i="2" s="1"/>
  <c r="I99" i="2"/>
  <c r="K99" i="2" s="1"/>
  <c r="I100" i="2"/>
  <c r="K100" i="2" s="1"/>
  <c r="I103" i="2"/>
  <c r="K103" i="2" s="1"/>
  <c r="I104" i="2"/>
  <c r="K104" i="2" s="1"/>
  <c r="I107" i="2"/>
  <c r="K107" i="2" s="1"/>
  <c r="I108" i="2"/>
  <c r="K108" i="2" s="1"/>
  <c r="I111" i="2"/>
  <c r="K111" i="2" s="1"/>
  <c r="I114" i="2"/>
  <c r="K114" i="2" s="1"/>
  <c r="I115" i="2"/>
  <c r="K115" i="2" s="1"/>
  <c r="I116" i="2"/>
  <c r="K116" i="2" s="1"/>
  <c r="I117" i="2"/>
  <c r="K117" i="2" s="1"/>
  <c r="I118" i="2"/>
  <c r="K118" i="2" s="1"/>
  <c r="I119" i="2"/>
  <c r="K119" i="2" s="1"/>
  <c r="I120" i="2"/>
  <c r="K120" i="2" s="1"/>
  <c r="I121" i="2"/>
  <c r="K121" i="2" s="1"/>
  <c r="I122" i="2"/>
  <c r="K122" i="2" s="1"/>
  <c r="I123" i="2"/>
  <c r="K123" i="2"/>
  <c r="K15" i="2"/>
  <c r="K47" i="2"/>
  <c r="N126" i="2"/>
  <c r="J126" i="2"/>
  <c r="H126" i="2"/>
  <c r="D126" i="2"/>
  <c r="C126" i="2"/>
  <c r="E126" i="2" s="1"/>
  <c r="N125" i="1"/>
  <c r="L125" i="1"/>
  <c r="H125" i="1"/>
  <c r="F125" i="1"/>
  <c r="E125" i="1"/>
  <c r="D125" i="1"/>
  <c r="C125" i="1"/>
  <c r="A3817" i="8"/>
  <c r="A3818" i="8" s="1"/>
  <c r="A3819" i="8" s="1"/>
  <c r="A3822" i="8" s="1"/>
  <c r="A3823" i="8"/>
  <c r="A3824" i="8" s="1"/>
  <c r="A3825" i="8" s="1"/>
  <c r="A3826" i="8" s="1"/>
  <c r="A3827" i="8" s="1"/>
  <c r="A3828" i="8" s="1"/>
  <c r="A3829" i="8" s="1"/>
  <c r="A3830" i="8" s="1"/>
  <c r="A3831" i="8" s="1"/>
  <c r="A3833" i="8" s="1"/>
  <c r="A3834" i="8" s="1"/>
  <c r="E3792" i="8"/>
  <c r="E3796" i="8"/>
  <c r="E3808" i="8" s="1"/>
  <c r="F3792" i="8"/>
  <c r="F3796" i="8" s="1"/>
  <c r="G3815" i="8"/>
  <c r="G3817" i="8" s="1"/>
  <c r="G3819" i="8"/>
  <c r="G3833" i="8"/>
  <c r="H3822" i="8"/>
  <c r="H3823" i="8"/>
  <c r="H3824" i="8"/>
  <c r="H3825" i="8"/>
  <c r="H3827" i="8"/>
  <c r="H3828" i="8"/>
  <c r="H3829" i="8"/>
  <c r="H3830" i="8"/>
  <c r="H3818" i="8"/>
  <c r="H3816" i="8"/>
  <c r="H3814" i="8"/>
  <c r="H3813" i="8"/>
  <c r="A3787" i="8"/>
  <c r="A3788" i="8" s="1"/>
  <c r="A3789" i="8" s="1"/>
  <c r="A3790" i="8" s="1"/>
  <c r="A3791" i="8" s="1"/>
  <c r="A3792" i="8" s="1"/>
  <c r="A3795" i="8"/>
  <c r="A3796" i="8" s="1"/>
  <c r="A3799" i="8" s="1"/>
  <c r="A3800" i="8" s="1"/>
  <c r="A3801" i="8" s="1"/>
  <c r="A3802" i="8" s="1"/>
  <c r="A3803" i="8" s="1"/>
  <c r="A3806" i="8" s="1"/>
  <c r="A3807" i="8"/>
  <c r="A3808" i="8" s="1"/>
  <c r="A3809" i="8" s="1"/>
  <c r="A3810" i="8" s="1"/>
  <c r="A3811" i="8" s="1"/>
  <c r="A3812" i="8" s="1"/>
  <c r="D3792" i="8"/>
  <c r="D3796" i="8" s="1"/>
  <c r="D3808" i="8" s="1"/>
  <c r="G3792" i="8"/>
  <c r="G3796" i="8" s="1"/>
  <c r="G3808" i="8" s="1"/>
  <c r="H3791" i="8"/>
  <c r="H3790" i="8"/>
  <c r="H3789" i="8"/>
  <c r="H3788" i="8"/>
  <c r="H3787" i="8"/>
  <c r="A3752" i="8"/>
  <c r="A3753" i="8" s="1"/>
  <c r="A3754" i="8" s="1"/>
  <c r="A3757" i="8" s="1"/>
  <c r="A3758" i="8" s="1"/>
  <c r="A3759" i="8" s="1"/>
  <c r="A3760" i="8" s="1"/>
  <c r="A3761" i="8"/>
  <c r="A3762" i="8" s="1"/>
  <c r="A3763" i="8" s="1"/>
  <c r="A3764" i="8" s="1"/>
  <c r="A3765" i="8" s="1"/>
  <c r="A3766" i="8" s="1"/>
  <c r="A3768" i="8" s="1"/>
  <c r="A3769" i="8" s="1"/>
  <c r="D3750" i="8"/>
  <c r="E3727" i="8"/>
  <c r="E3731" i="8" s="1"/>
  <c r="E3743" i="8" s="1"/>
  <c r="F3727" i="8"/>
  <c r="G3750" i="8"/>
  <c r="H3757" i="8"/>
  <c r="H3758" i="8"/>
  <c r="H3759" i="8"/>
  <c r="H3760" i="8"/>
  <c r="H3762" i="8"/>
  <c r="H3763" i="8"/>
  <c r="H3764" i="8"/>
  <c r="H3765" i="8"/>
  <c r="G3766" i="8"/>
  <c r="H3753" i="8"/>
  <c r="H3749" i="8"/>
  <c r="H3748" i="8"/>
  <c r="A3722" i="8"/>
  <c r="A3723" i="8" s="1"/>
  <c r="A3724" i="8" s="1"/>
  <c r="A3725" i="8" s="1"/>
  <c r="A3726" i="8" s="1"/>
  <c r="A3727" i="8" s="1"/>
  <c r="A3730" i="8" s="1"/>
  <c r="A3731" i="8" s="1"/>
  <c r="A3734" i="8" s="1"/>
  <c r="A3735" i="8" s="1"/>
  <c r="A3736" i="8" s="1"/>
  <c r="A3737" i="8" s="1"/>
  <c r="A3738" i="8" s="1"/>
  <c r="A3741" i="8" s="1"/>
  <c r="A3742" i="8" s="1"/>
  <c r="A3743" i="8" s="1"/>
  <c r="A3744" i="8" s="1"/>
  <c r="A3745" i="8" s="1"/>
  <c r="A3746" i="8" s="1"/>
  <c r="A3747" i="8" s="1"/>
  <c r="D3727" i="8"/>
  <c r="D3731" i="8" s="1"/>
  <c r="D3743" i="8"/>
  <c r="G3727" i="8"/>
  <c r="G3731" i="8" s="1"/>
  <c r="G3743" i="8" s="1"/>
  <c r="H3726" i="8"/>
  <c r="H3725" i="8"/>
  <c r="H3724" i="8"/>
  <c r="H3723" i="8"/>
  <c r="H3722" i="8"/>
  <c r="A3687" i="8"/>
  <c r="A3688" i="8"/>
  <c r="A3689" i="8" s="1"/>
  <c r="A3692" i="8" s="1"/>
  <c r="A3693" i="8" s="1"/>
  <c r="A3694" i="8" s="1"/>
  <c r="A3695" i="8" s="1"/>
  <c r="A3696" i="8" s="1"/>
  <c r="A3697" i="8" s="1"/>
  <c r="A3698" i="8" s="1"/>
  <c r="A3699" i="8" s="1"/>
  <c r="A3700" i="8" s="1"/>
  <c r="A3701" i="8" s="1"/>
  <c r="A3703" i="8" s="1"/>
  <c r="A3704" i="8" s="1"/>
  <c r="E3662" i="8"/>
  <c r="E3666" i="8" s="1"/>
  <c r="F3662" i="8"/>
  <c r="F3666" i="8" s="1"/>
  <c r="F3678" i="8" s="1"/>
  <c r="G3685" i="8"/>
  <c r="H3692" i="8"/>
  <c r="H3693" i="8"/>
  <c r="H3694" i="8"/>
  <c r="H3695" i="8"/>
  <c r="H3697" i="8"/>
  <c r="H3698" i="8"/>
  <c r="H3699" i="8"/>
  <c r="H3700" i="8"/>
  <c r="G3701" i="8"/>
  <c r="H3688" i="8"/>
  <c r="H3686" i="8"/>
  <c r="H3684" i="8"/>
  <c r="H3683" i="8"/>
  <c r="A3657" i="8"/>
  <c r="A3658" i="8" s="1"/>
  <c r="A3659" i="8" s="1"/>
  <c r="A3660" i="8"/>
  <c r="A3661" i="8" s="1"/>
  <c r="A3662" i="8" s="1"/>
  <c r="A3665" i="8" s="1"/>
  <c r="A3666" i="8"/>
  <c r="A3669" i="8" s="1"/>
  <c r="A3670" i="8" s="1"/>
  <c r="A3671" i="8" s="1"/>
  <c r="A3672" i="8" s="1"/>
  <c r="A3673" i="8" s="1"/>
  <c r="A3676" i="8" s="1"/>
  <c r="A3677" i="8" s="1"/>
  <c r="A3678" i="8" s="1"/>
  <c r="A3679" i="8" s="1"/>
  <c r="A3680" i="8" s="1"/>
  <c r="A3681" i="8" s="1"/>
  <c r="A3682" i="8" s="1"/>
  <c r="D3662" i="8"/>
  <c r="G3662" i="8"/>
  <c r="G3666" i="8"/>
  <c r="G3678" i="8" s="1"/>
  <c r="H3661" i="8"/>
  <c r="H3660" i="8"/>
  <c r="H3659" i="8"/>
  <c r="H3658" i="8"/>
  <c r="H3657" i="8"/>
  <c r="A3622" i="8"/>
  <c r="A3623" i="8" s="1"/>
  <c r="A3624" i="8" s="1"/>
  <c r="A3627" i="8" s="1"/>
  <c r="A3628" i="8" s="1"/>
  <c r="A3629" i="8"/>
  <c r="A3630" i="8" s="1"/>
  <c r="A3631" i="8" s="1"/>
  <c r="A3632" i="8" s="1"/>
  <c r="A3633" i="8"/>
  <c r="A3634" i="8" s="1"/>
  <c r="A3635" i="8" s="1"/>
  <c r="A3636" i="8" s="1"/>
  <c r="A3638" i="8"/>
  <c r="A3639" i="8" s="1"/>
  <c r="H3627" i="8"/>
  <c r="H3628" i="8"/>
  <c r="H3629" i="8"/>
  <c r="H3630" i="8"/>
  <c r="H3632" i="8"/>
  <c r="H3633" i="8"/>
  <c r="H3634" i="8"/>
  <c r="H3635" i="8"/>
  <c r="G3636" i="8"/>
  <c r="H3623" i="8"/>
  <c r="H3621" i="8"/>
  <c r="H3619" i="8"/>
  <c r="H3618" i="8"/>
  <c r="A3592" i="8"/>
  <c r="A3593" i="8"/>
  <c r="A3594" i="8" s="1"/>
  <c r="A3595" i="8" s="1"/>
  <c r="A3596" i="8" s="1"/>
  <c r="A3597" i="8"/>
  <c r="A3600" i="8" s="1"/>
  <c r="A3601" i="8" s="1"/>
  <c r="A3604" i="8" s="1"/>
  <c r="A3605" i="8" s="1"/>
  <c r="A3606" i="8" s="1"/>
  <c r="A3607" i="8" s="1"/>
  <c r="A3608" i="8" s="1"/>
  <c r="A3611" i="8" s="1"/>
  <c r="A3612" i="8" s="1"/>
  <c r="A3613" i="8" s="1"/>
  <c r="A3614" i="8" s="1"/>
  <c r="A3615" i="8" s="1"/>
  <c r="A3616" i="8" s="1"/>
  <c r="A3617" i="8" s="1"/>
  <c r="D3597" i="8"/>
  <c r="D3601" i="8"/>
  <c r="D3613" i="8" s="1"/>
  <c r="E3613" i="8"/>
  <c r="F3613" i="8"/>
  <c r="H3597" i="8"/>
  <c r="H3596" i="8"/>
  <c r="H3595" i="8"/>
  <c r="H3594" i="8"/>
  <c r="H3593" i="8"/>
  <c r="H3592" i="8"/>
  <c r="A3492" i="8"/>
  <c r="A3493" i="8"/>
  <c r="A3494" i="8" s="1"/>
  <c r="A3497" i="8" s="1"/>
  <c r="A3498" i="8" s="1"/>
  <c r="A3499" i="8" s="1"/>
  <c r="A3500" i="8" s="1"/>
  <c r="A3501" i="8" s="1"/>
  <c r="A3502" i="8" s="1"/>
  <c r="A3503" i="8" s="1"/>
  <c r="A3504" i="8" s="1"/>
  <c r="A3505" i="8" s="1"/>
  <c r="A3506" i="8" s="1"/>
  <c r="A3508" i="8" s="1"/>
  <c r="A3509" i="8" s="1"/>
  <c r="E3467" i="8"/>
  <c r="E3471" i="8" s="1"/>
  <c r="F3467" i="8"/>
  <c r="F3471" i="8" s="1"/>
  <c r="G3490" i="8"/>
  <c r="G3492" i="8" s="1"/>
  <c r="G3494" i="8" s="1"/>
  <c r="G3508" i="8" s="1"/>
  <c r="H3497" i="8"/>
  <c r="H3498" i="8"/>
  <c r="H3499" i="8"/>
  <c r="H3500" i="8"/>
  <c r="H3502" i="8"/>
  <c r="H3503" i="8"/>
  <c r="H3504" i="8"/>
  <c r="H3505" i="8"/>
  <c r="G3506" i="8"/>
  <c r="H3493" i="8"/>
  <c r="H3491" i="8"/>
  <c r="H3489" i="8"/>
  <c r="H3488" i="8"/>
  <c r="A3462" i="8"/>
  <c r="A3463" i="8" s="1"/>
  <c r="A3464" i="8"/>
  <c r="A3465" i="8" s="1"/>
  <c r="A3466" i="8" s="1"/>
  <c r="A3467" i="8" s="1"/>
  <c r="A3470" i="8" s="1"/>
  <c r="A3471" i="8" s="1"/>
  <c r="A3474" i="8" s="1"/>
  <c r="A3475" i="8" s="1"/>
  <c r="A3476" i="8" s="1"/>
  <c r="A3477" i="8" s="1"/>
  <c r="A3478" i="8" s="1"/>
  <c r="A3481" i="8" s="1"/>
  <c r="A3482" i="8" s="1"/>
  <c r="A3483" i="8" s="1"/>
  <c r="A3484" i="8" s="1"/>
  <c r="A3485" i="8" s="1"/>
  <c r="A3486" i="8" s="1"/>
  <c r="A3487" i="8" s="1"/>
  <c r="D3467" i="8"/>
  <c r="G3467" i="8"/>
  <c r="G3471" i="8" s="1"/>
  <c r="G3483" i="8" s="1"/>
  <c r="H3466" i="8"/>
  <c r="H3465" i="8"/>
  <c r="H3464" i="8"/>
  <c r="H3463" i="8"/>
  <c r="H3462" i="8"/>
  <c r="A3297" i="8"/>
  <c r="A3298" i="8"/>
  <c r="A3299" i="8" s="1"/>
  <c r="A3302" i="8" s="1"/>
  <c r="A3303" i="8" s="1"/>
  <c r="A3304" i="8" s="1"/>
  <c r="A3305" i="8" s="1"/>
  <c r="A3306" i="8" s="1"/>
  <c r="A3307" i="8" s="1"/>
  <c r="A3308" i="8" s="1"/>
  <c r="A3309" i="8" s="1"/>
  <c r="A3310" i="8" s="1"/>
  <c r="A3311" i="8" s="1"/>
  <c r="A3313" i="8" s="1"/>
  <c r="A3314" i="8" s="1"/>
  <c r="G3297" i="8"/>
  <c r="G3299" i="8" s="1"/>
  <c r="H3302" i="8"/>
  <c r="H3303" i="8"/>
  <c r="H3304" i="8"/>
  <c r="H3305" i="8"/>
  <c r="H3307" i="8"/>
  <c r="H3308" i="8"/>
  <c r="H3309" i="8"/>
  <c r="H3310" i="8"/>
  <c r="G3311" i="8"/>
  <c r="H3298" i="8"/>
  <c r="H3293" i="8"/>
  <c r="A3267" i="8"/>
  <c r="A3268" i="8" s="1"/>
  <c r="A3269" i="8" s="1"/>
  <c r="A3270" i="8" s="1"/>
  <c r="A3271" i="8" s="1"/>
  <c r="A3272" i="8" s="1"/>
  <c r="A3275" i="8" s="1"/>
  <c r="A3276" i="8" s="1"/>
  <c r="A3279" i="8" s="1"/>
  <c r="A3280" i="8" s="1"/>
  <c r="A3281" i="8" s="1"/>
  <c r="A3282" i="8" s="1"/>
  <c r="A3283" i="8" s="1"/>
  <c r="A3286" i="8" s="1"/>
  <c r="A3287" i="8" s="1"/>
  <c r="A3288" i="8" s="1"/>
  <c r="A3289" i="8" s="1"/>
  <c r="A3290" i="8" s="1"/>
  <c r="A3291" i="8" s="1"/>
  <c r="A3292" i="8" s="1"/>
  <c r="D3272" i="8"/>
  <c r="F3288" i="8"/>
  <c r="G3272" i="8"/>
  <c r="G3276" i="8"/>
  <c r="G3288" i="8" s="1"/>
  <c r="H3271" i="8"/>
  <c r="H3270" i="8"/>
  <c r="H3269" i="8"/>
  <c r="H3268" i="8"/>
  <c r="H3267" i="8"/>
  <c r="A3102" i="8"/>
  <c r="A3103" i="8" s="1"/>
  <c r="A3104" i="8" s="1"/>
  <c r="A3107" i="8" s="1"/>
  <c r="A3108" i="8" s="1"/>
  <c r="A3109" i="8" s="1"/>
  <c r="A3110" i="8" s="1"/>
  <c r="A3111" i="8" s="1"/>
  <c r="A3112" i="8" s="1"/>
  <c r="A3113" i="8" s="1"/>
  <c r="A3114" i="8" s="1"/>
  <c r="A3115" i="8" s="1"/>
  <c r="A3116" i="8" s="1"/>
  <c r="A3118" i="8" s="1"/>
  <c r="A3119" i="8" s="1"/>
  <c r="D3100" i="8"/>
  <c r="D3102" i="8"/>
  <c r="E3077" i="8"/>
  <c r="E3081" i="8" s="1"/>
  <c r="E3091" i="8" s="1"/>
  <c r="F3077" i="8"/>
  <c r="F3081" i="8"/>
  <c r="H3107" i="8"/>
  <c r="H3108" i="8"/>
  <c r="H3109" i="8"/>
  <c r="H3110" i="8"/>
  <c r="H3112" i="8"/>
  <c r="H3113" i="8"/>
  <c r="H3114" i="8"/>
  <c r="H3115" i="8"/>
  <c r="G3116" i="8"/>
  <c r="H3103" i="8"/>
  <c r="H3101" i="8"/>
  <c r="H3099" i="8"/>
  <c r="H3098" i="8"/>
  <c r="A3072" i="8"/>
  <c r="A3073" i="8" s="1"/>
  <c r="A3074" i="8" s="1"/>
  <c r="A3075" i="8" s="1"/>
  <c r="A3076" i="8" s="1"/>
  <c r="A3077" i="8" s="1"/>
  <c r="A3080" i="8" s="1"/>
  <c r="A3081" i="8" s="1"/>
  <c r="A3084" i="8" s="1"/>
  <c r="A3085" i="8" s="1"/>
  <c r="A3086" i="8" s="1"/>
  <c r="A3087" i="8" s="1"/>
  <c r="A3088" i="8" s="1"/>
  <c r="A3091" i="8" s="1"/>
  <c r="A3092" i="8" s="1"/>
  <c r="A3093" i="8" s="1"/>
  <c r="A3094" i="8" s="1"/>
  <c r="A3095" i="8" s="1"/>
  <c r="A3096" i="8" s="1"/>
  <c r="A3097" i="8" s="1"/>
  <c r="D3077" i="8"/>
  <c r="D3081" i="8" s="1"/>
  <c r="D3093" i="8" s="1"/>
  <c r="E3093" i="8"/>
  <c r="H3076" i="8"/>
  <c r="H3075" i="8"/>
  <c r="H3074" i="8"/>
  <c r="H3073" i="8"/>
  <c r="H3072" i="8"/>
  <c r="A3037" i="8"/>
  <c r="A3038" i="8" s="1"/>
  <c r="A3039" i="8" s="1"/>
  <c r="A3042" i="8" s="1"/>
  <c r="A3043" i="8" s="1"/>
  <c r="A3044" i="8" s="1"/>
  <c r="A3045" i="8" s="1"/>
  <c r="A3046" i="8" s="1"/>
  <c r="A3047" i="8" s="1"/>
  <c r="A3048" i="8" s="1"/>
  <c r="A3049" i="8" s="1"/>
  <c r="A3050" i="8" s="1"/>
  <c r="A3051" i="8" s="1"/>
  <c r="A3053" i="8" s="1"/>
  <c r="A3054" i="8" s="1"/>
  <c r="E3012" i="8"/>
  <c r="E3016" i="8" s="1"/>
  <c r="E3028" i="8" s="1"/>
  <c r="E3027" i="8"/>
  <c r="E3035" i="8" s="1"/>
  <c r="F3012" i="8"/>
  <c r="F3016" i="8" s="1"/>
  <c r="F3026" i="8" s="1"/>
  <c r="G3035" i="8"/>
  <c r="H3042" i="8"/>
  <c r="H3043" i="8"/>
  <c r="H3044" i="8"/>
  <c r="H3045" i="8"/>
  <c r="H3047" i="8"/>
  <c r="H3048" i="8"/>
  <c r="H3049" i="8"/>
  <c r="H3050" i="8"/>
  <c r="G3051" i="8"/>
  <c r="H3038" i="8"/>
  <c r="H3036" i="8"/>
  <c r="H3034" i="8"/>
  <c r="H3033" i="8"/>
  <c r="A3007" i="8"/>
  <c r="A3008" i="8" s="1"/>
  <c r="A3009" i="8" s="1"/>
  <c r="A3010" i="8" s="1"/>
  <c r="A3011" i="8" s="1"/>
  <c r="A3012" i="8" s="1"/>
  <c r="A3015" i="8" s="1"/>
  <c r="A3016" i="8" s="1"/>
  <c r="A3019" i="8" s="1"/>
  <c r="A3020" i="8" s="1"/>
  <c r="A3021" i="8" s="1"/>
  <c r="A3022" i="8" s="1"/>
  <c r="A3023" i="8" s="1"/>
  <c r="A3026" i="8" s="1"/>
  <c r="A3027" i="8" s="1"/>
  <c r="A3028" i="8" s="1"/>
  <c r="A3029" i="8" s="1"/>
  <c r="A3030" i="8" s="1"/>
  <c r="A3031" i="8" s="1"/>
  <c r="A3032" i="8" s="1"/>
  <c r="D3012" i="8"/>
  <c r="D3016" i="8"/>
  <c r="D3028" i="8" s="1"/>
  <c r="G3012" i="8"/>
  <c r="G3016" i="8"/>
  <c r="G3028" i="8" s="1"/>
  <c r="H3011" i="8"/>
  <c r="H3010" i="8"/>
  <c r="H3009" i="8"/>
  <c r="H3008" i="8"/>
  <c r="H3007" i="8"/>
  <c r="A2972" i="8"/>
  <c r="A2973" i="8" s="1"/>
  <c r="A2974" i="8" s="1"/>
  <c r="A2977" i="8" s="1"/>
  <c r="A2978" i="8" s="1"/>
  <c r="A2979" i="8" s="1"/>
  <c r="A2980" i="8" s="1"/>
  <c r="A2981" i="8" s="1"/>
  <c r="A2982" i="8" s="1"/>
  <c r="A2983" i="8" s="1"/>
  <c r="A2984" i="8" s="1"/>
  <c r="A2985" i="8" s="1"/>
  <c r="A2986" i="8" s="1"/>
  <c r="A2988" i="8" s="1"/>
  <c r="A2989" i="8" s="1"/>
  <c r="H2977" i="8"/>
  <c r="H2978" i="8"/>
  <c r="H2979" i="8"/>
  <c r="H2980" i="8"/>
  <c r="H2982" i="8"/>
  <c r="H2983" i="8"/>
  <c r="H2984" i="8"/>
  <c r="H2985" i="8"/>
  <c r="G2986" i="8"/>
  <c r="H2973" i="8"/>
  <c r="H2971" i="8"/>
  <c r="H2969" i="8"/>
  <c r="H2968" i="8"/>
  <c r="A2942" i="8"/>
  <c r="A2943" i="8" s="1"/>
  <c r="A2944" i="8" s="1"/>
  <c r="A2945" i="8" s="1"/>
  <c r="A2946" i="8" s="1"/>
  <c r="A2947" i="8" s="1"/>
  <c r="A2950" i="8" s="1"/>
  <c r="A2951" i="8" s="1"/>
  <c r="A2954" i="8" s="1"/>
  <c r="A2955" i="8" s="1"/>
  <c r="A2956" i="8" s="1"/>
  <c r="A2957" i="8" s="1"/>
  <c r="A2958" i="8" s="1"/>
  <c r="A2961" i="8" s="1"/>
  <c r="A2962" i="8" s="1"/>
  <c r="A2963" i="8" s="1"/>
  <c r="A2964" i="8" s="1"/>
  <c r="A2965" i="8" s="1"/>
  <c r="A2966" i="8" s="1"/>
  <c r="A2967" i="8" s="1"/>
  <c r="D2947" i="8"/>
  <c r="E2963" i="8"/>
  <c r="H2946" i="8"/>
  <c r="H2945" i="8"/>
  <c r="H2944" i="8"/>
  <c r="H2943" i="8"/>
  <c r="H2942" i="8"/>
  <c r="A2842" i="8"/>
  <c r="A2843" i="8" s="1"/>
  <c r="A2844" i="8" s="1"/>
  <c r="A2847" i="8" s="1"/>
  <c r="A2848" i="8" s="1"/>
  <c r="A2849" i="8" s="1"/>
  <c r="A2850" i="8" s="1"/>
  <c r="A2851" i="8" s="1"/>
  <c r="A2852" i="8" s="1"/>
  <c r="A2853" i="8" s="1"/>
  <c r="A2854" i="8" s="1"/>
  <c r="A2855" i="8" s="1"/>
  <c r="A2856" i="8" s="1"/>
  <c r="A2858" i="8" s="1"/>
  <c r="A2859" i="8" s="1"/>
  <c r="E2817" i="8"/>
  <c r="E2821" i="8" s="1"/>
  <c r="E2833" i="8" s="1"/>
  <c r="F2817" i="8"/>
  <c r="F2821" i="8" s="1"/>
  <c r="H2847" i="8"/>
  <c r="H2848" i="8"/>
  <c r="H2849" i="8"/>
  <c r="H2850" i="8"/>
  <c r="H2852" i="8"/>
  <c r="H2853" i="8"/>
  <c r="H2856" i="8" s="1"/>
  <c r="H2854" i="8"/>
  <c r="H2855" i="8"/>
  <c r="G2856" i="8"/>
  <c r="H2843" i="8"/>
  <c r="H2841" i="8"/>
  <c r="H2839" i="8"/>
  <c r="H2838" i="8"/>
  <c r="A2812" i="8"/>
  <c r="A2813" i="8" s="1"/>
  <c r="A2814" i="8" s="1"/>
  <c r="A2815" i="8" s="1"/>
  <c r="A2816" i="8" s="1"/>
  <c r="A2817" i="8" s="1"/>
  <c r="A2820" i="8" s="1"/>
  <c r="A2821" i="8" s="1"/>
  <c r="A2824" i="8" s="1"/>
  <c r="A2825" i="8" s="1"/>
  <c r="A2826" i="8" s="1"/>
  <c r="A2827" i="8" s="1"/>
  <c r="A2828" i="8" s="1"/>
  <c r="A2831" i="8" s="1"/>
  <c r="A2832" i="8" s="1"/>
  <c r="A2833" i="8" s="1"/>
  <c r="A2834" i="8" s="1"/>
  <c r="A2835" i="8" s="1"/>
  <c r="A2836" i="8" s="1"/>
  <c r="A2837" i="8" s="1"/>
  <c r="D2817" i="8"/>
  <c r="D2821" i="8"/>
  <c r="D2833" i="8" s="1"/>
  <c r="H2816" i="8"/>
  <c r="H2815" i="8"/>
  <c r="H2814" i="8"/>
  <c r="H2813" i="8"/>
  <c r="H2812" i="8"/>
  <c r="A2777" i="8"/>
  <c r="A2778" i="8"/>
  <c r="A2779" i="8" s="1"/>
  <c r="A2782" i="8" s="1"/>
  <c r="A2783" i="8" s="1"/>
  <c r="A2784" i="8" s="1"/>
  <c r="A2785" i="8" s="1"/>
  <c r="A2786" i="8" s="1"/>
  <c r="A2787" i="8" s="1"/>
  <c r="A2788" i="8" s="1"/>
  <c r="A2789" i="8" s="1"/>
  <c r="A2790" i="8" s="1"/>
  <c r="A2791" i="8" s="1"/>
  <c r="A2793" i="8" s="1"/>
  <c r="A2794" i="8" s="1"/>
  <c r="D2775" i="8"/>
  <c r="E2752" i="8"/>
  <c r="F2752" i="8"/>
  <c r="F2756" i="8"/>
  <c r="F2768" i="8" s="1"/>
  <c r="F2766" i="8"/>
  <c r="F2767" i="8" s="1"/>
  <c r="F2775" i="8" s="1"/>
  <c r="F2777" i="8" s="1"/>
  <c r="H2782" i="8"/>
  <c r="H2783" i="8"/>
  <c r="H2784" i="8"/>
  <c r="H2785" i="8"/>
  <c r="H2791" i="8" s="1"/>
  <c r="H2787" i="8"/>
  <c r="H2788" i="8"/>
  <c r="H2789" i="8"/>
  <c r="H2790" i="8"/>
  <c r="G2791" i="8"/>
  <c r="H2778" i="8"/>
  <c r="H2776" i="8"/>
  <c r="H2774" i="8"/>
  <c r="H2773" i="8"/>
  <c r="A2747" i="8"/>
  <c r="A2748" i="8" s="1"/>
  <c r="A2749" i="8" s="1"/>
  <c r="A2750" i="8" s="1"/>
  <c r="A2751" i="8"/>
  <c r="A2752" i="8" s="1"/>
  <c r="A2755" i="8" s="1"/>
  <c r="A2756" i="8" s="1"/>
  <c r="A2759" i="8"/>
  <c r="A2760" i="8" s="1"/>
  <c r="A2761" i="8" s="1"/>
  <c r="A2762" i="8" s="1"/>
  <c r="A2763" i="8" s="1"/>
  <c r="A2766" i="8" s="1"/>
  <c r="A2767" i="8" s="1"/>
  <c r="A2768" i="8" s="1"/>
  <c r="A2769" i="8" s="1"/>
  <c r="A2770" i="8" s="1"/>
  <c r="A2771" i="8" s="1"/>
  <c r="A2772" i="8" s="1"/>
  <c r="D2756" i="8"/>
  <c r="D2768" i="8" s="1"/>
  <c r="H2751" i="8"/>
  <c r="H2750" i="8"/>
  <c r="H2749" i="8"/>
  <c r="H2748" i="8"/>
  <c r="H2747" i="8"/>
  <c r="A2712" i="8"/>
  <c r="A2713" i="8" s="1"/>
  <c r="A2714" i="8" s="1"/>
  <c r="A2717" i="8" s="1"/>
  <c r="A2718" i="8" s="1"/>
  <c r="A2719" i="8" s="1"/>
  <c r="A2720" i="8" s="1"/>
  <c r="A2721" i="8" s="1"/>
  <c r="A2722" i="8" s="1"/>
  <c r="A2723" i="8" s="1"/>
  <c r="A2724" i="8" s="1"/>
  <c r="A2725" i="8" s="1"/>
  <c r="A2726" i="8" s="1"/>
  <c r="A2728" i="8" s="1"/>
  <c r="A2729" i="8" s="1"/>
  <c r="D2710" i="8"/>
  <c r="D2712" i="8" s="1"/>
  <c r="D2714" i="8"/>
  <c r="D2728" i="8" s="1"/>
  <c r="E2687" i="8"/>
  <c r="E2691" i="8"/>
  <c r="E2703" i="8" s="1"/>
  <c r="F2687" i="8"/>
  <c r="F2691" i="8"/>
  <c r="F2703" i="8" s="1"/>
  <c r="H2717" i="8"/>
  <c r="H2718" i="8"/>
  <c r="H2719" i="8"/>
  <c r="H2720" i="8"/>
  <c r="H2722" i="8"/>
  <c r="H2723" i="8"/>
  <c r="H2724" i="8"/>
  <c r="H2725" i="8"/>
  <c r="G2726" i="8"/>
  <c r="H2713" i="8"/>
  <c r="H2711" i="8"/>
  <c r="H2709" i="8"/>
  <c r="H2708" i="8"/>
  <c r="A2682" i="8"/>
  <c r="A2683" i="8"/>
  <c r="A2684" i="8" s="1"/>
  <c r="A2685" i="8" s="1"/>
  <c r="A2686" i="8" s="1"/>
  <c r="A2687" i="8" s="1"/>
  <c r="A2690" i="8" s="1"/>
  <c r="A2691" i="8" s="1"/>
  <c r="A2694" i="8" s="1"/>
  <c r="A2695" i="8" s="1"/>
  <c r="A2696" i="8" s="1"/>
  <c r="A2697" i="8" s="1"/>
  <c r="A2698" i="8" s="1"/>
  <c r="A2701" i="8" s="1"/>
  <c r="A2702" i="8" s="1"/>
  <c r="A2703" i="8" s="1"/>
  <c r="A2704" i="8" s="1"/>
  <c r="A2705" i="8" s="1"/>
  <c r="A2706" i="8" s="1"/>
  <c r="A2707" i="8" s="1"/>
  <c r="D2687" i="8"/>
  <c r="D2691" i="8" s="1"/>
  <c r="D2703" i="8" s="1"/>
  <c r="H2686" i="8"/>
  <c r="H2685" i="8"/>
  <c r="H2684" i="8"/>
  <c r="H2683" i="8"/>
  <c r="H2682" i="8"/>
  <c r="G2645" i="8"/>
  <c r="G2647" i="8" s="1"/>
  <c r="F2622" i="8"/>
  <c r="F2626" i="8" s="1"/>
  <c r="E2622" i="8"/>
  <c r="E2626" i="8" s="1"/>
  <c r="E2636" i="8" s="1"/>
  <c r="F2492" i="8"/>
  <c r="F2496" i="8" s="1"/>
  <c r="F2508" i="8" s="1"/>
  <c r="E2492" i="8"/>
  <c r="G2450" i="8"/>
  <c r="F2427" i="8"/>
  <c r="F2431" i="8" s="1"/>
  <c r="F2443" i="8" s="1"/>
  <c r="E2427" i="8"/>
  <c r="E2431" i="8" s="1"/>
  <c r="E2441" i="8"/>
  <c r="E2442" i="8" s="1"/>
  <c r="E2450" i="8" s="1"/>
  <c r="G2385" i="8"/>
  <c r="G2387" i="8" s="1"/>
  <c r="F2362" i="8"/>
  <c r="F2366" i="8"/>
  <c r="E2362" i="8"/>
  <c r="E2366" i="8" s="1"/>
  <c r="G2320" i="8"/>
  <c r="G2322" i="8" s="1"/>
  <c r="F2297" i="8"/>
  <c r="F2301" i="8" s="1"/>
  <c r="E2297" i="8"/>
  <c r="E2301" i="8" s="1"/>
  <c r="G2255" i="8"/>
  <c r="F2232" i="8"/>
  <c r="F2236" i="8"/>
  <c r="F2248" i="8" s="1"/>
  <c r="E2232" i="8"/>
  <c r="E2236" i="8" s="1"/>
  <c r="E2246" i="8" s="1"/>
  <c r="G2190" i="8"/>
  <c r="G2192" i="8"/>
  <c r="F2167" i="8"/>
  <c r="F2171" i="8" s="1"/>
  <c r="E2167" i="8"/>
  <c r="E2171" i="8" s="1"/>
  <c r="E2183" i="8" s="1"/>
  <c r="G2125" i="8"/>
  <c r="F2102" i="8"/>
  <c r="F2106" i="8" s="1"/>
  <c r="F2118" i="8" s="1"/>
  <c r="E2102" i="8"/>
  <c r="E2106" i="8" s="1"/>
  <c r="E2118" i="8" s="1"/>
  <c r="H2118" i="8" s="1"/>
  <c r="A2647" i="8"/>
  <c r="A2648" i="8" s="1"/>
  <c r="A2649" i="8"/>
  <c r="A2652" i="8"/>
  <c r="A2653" i="8" s="1"/>
  <c r="A2654" i="8" s="1"/>
  <c r="A2655" i="8" s="1"/>
  <c r="A2656" i="8" s="1"/>
  <c r="A2657" i="8" s="1"/>
  <c r="A2658" i="8" s="1"/>
  <c r="A2659" i="8" s="1"/>
  <c r="A2660" i="8" s="1"/>
  <c r="A2661" i="8" s="1"/>
  <c r="A2663" i="8" s="1"/>
  <c r="A2664" i="8" s="1"/>
  <c r="H2652" i="8"/>
  <c r="H2653" i="8"/>
  <c r="H2654" i="8"/>
  <c r="H2655" i="8"/>
  <c r="H2657" i="8"/>
  <c r="H2658" i="8"/>
  <c r="H2659" i="8"/>
  <c r="H2660" i="8"/>
  <c r="G2661" i="8"/>
  <c r="H2648" i="8"/>
  <c r="H2646" i="8"/>
  <c r="H2644" i="8"/>
  <c r="H2643" i="8"/>
  <c r="A2617" i="8"/>
  <c r="A2618" i="8"/>
  <c r="A2619" i="8" s="1"/>
  <c r="A2620" i="8" s="1"/>
  <c r="A2621" i="8" s="1"/>
  <c r="A2622" i="8" s="1"/>
  <c r="A2625" i="8" s="1"/>
  <c r="A2626" i="8" s="1"/>
  <c r="A2629" i="8" s="1"/>
  <c r="A2630" i="8" s="1"/>
  <c r="A2631" i="8" s="1"/>
  <c r="A2632" i="8" s="1"/>
  <c r="A2633" i="8" s="1"/>
  <c r="A2636" i="8" s="1"/>
  <c r="A2637" i="8" s="1"/>
  <c r="A2638" i="8" s="1"/>
  <c r="A2639" i="8" s="1"/>
  <c r="A2640" i="8" s="1"/>
  <c r="A2641" i="8" s="1"/>
  <c r="A2642" i="8" s="1"/>
  <c r="D2622" i="8"/>
  <c r="H2622" i="8" s="1"/>
  <c r="H2626" i="8" s="1"/>
  <c r="E2638" i="8"/>
  <c r="F2638" i="8"/>
  <c r="G2622" i="8"/>
  <c r="G2626" i="8"/>
  <c r="G2638" i="8" s="1"/>
  <c r="H2621" i="8"/>
  <c r="H2620" i="8"/>
  <c r="H2619" i="8"/>
  <c r="H2618" i="8"/>
  <c r="H2617" i="8"/>
  <c r="A2517" i="8"/>
  <c r="A2518" i="8"/>
  <c r="A2519" i="8" s="1"/>
  <c r="A2522" i="8" s="1"/>
  <c r="A2523" i="8" s="1"/>
  <c r="A2524" i="8" s="1"/>
  <c r="A2525" i="8" s="1"/>
  <c r="A2526" i="8" s="1"/>
  <c r="A2527" i="8" s="1"/>
  <c r="A2528" i="8" s="1"/>
  <c r="A2529" i="8" s="1"/>
  <c r="A2530" i="8" s="1"/>
  <c r="A2531" i="8" s="1"/>
  <c r="A2533" i="8" s="1"/>
  <c r="A2534" i="8" s="1"/>
  <c r="H2522" i="8"/>
  <c r="H2523" i="8"/>
  <c r="H2524" i="8"/>
  <c r="H2525" i="8"/>
  <c r="H2527" i="8"/>
  <c r="H2528" i="8"/>
  <c r="H2529" i="8"/>
  <c r="H2530" i="8"/>
  <c r="G2531" i="8"/>
  <c r="H2518" i="8"/>
  <c r="H2516" i="8"/>
  <c r="H2514" i="8"/>
  <c r="H2513" i="8"/>
  <c r="A2487" i="8"/>
  <c r="A2488" i="8"/>
  <c r="A2489" i="8" s="1"/>
  <c r="A2490" i="8" s="1"/>
  <c r="A2491" i="8" s="1"/>
  <c r="A2492" i="8" s="1"/>
  <c r="A2495" i="8" s="1"/>
  <c r="A2496" i="8" s="1"/>
  <c r="A2499" i="8" s="1"/>
  <c r="A2500" i="8" s="1"/>
  <c r="A2501" i="8" s="1"/>
  <c r="A2502" i="8" s="1"/>
  <c r="A2503" i="8" s="1"/>
  <c r="A2506" i="8" s="1"/>
  <c r="A2507" i="8" s="1"/>
  <c r="A2508" i="8" s="1"/>
  <c r="A2509" i="8" s="1"/>
  <c r="A2510" i="8" s="1"/>
  <c r="A2511" i="8" s="1"/>
  <c r="A2512" i="8" s="1"/>
  <c r="D2492" i="8"/>
  <c r="D2496" i="8"/>
  <c r="D2508" i="8" s="1"/>
  <c r="G2508" i="8"/>
  <c r="H2491" i="8"/>
  <c r="H2490" i="8"/>
  <c r="H2489" i="8"/>
  <c r="H2488" i="8"/>
  <c r="H2487" i="8"/>
  <c r="A2452" i="8"/>
  <c r="A2453" i="8" s="1"/>
  <c r="A2454" i="8" s="1"/>
  <c r="A2457" i="8" s="1"/>
  <c r="A2458" i="8" s="1"/>
  <c r="A2459" i="8" s="1"/>
  <c r="A2460" i="8" s="1"/>
  <c r="A2461" i="8" s="1"/>
  <c r="A2462" i="8" s="1"/>
  <c r="A2463" i="8" s="1"/>
  <c r="A2464" i="8" s="1"/>
  <c r="A2465" i="8" s="1"/>
  <c r="A2466" i="8" s="1"/>
  <c r="A2468" i="8" s="1"/>
  <c r="A2469" i="8" s="1"/>
  <c r="H2457" i="8"/>
  <c r="H2458" i="8"/>
  <c r="H2459" i="8"/>
  <c r="H2460" i="8"/>
  <c r="H2462" i="8"/>
  <c r="H2463" i="8"/>
  <c r="H2464" i="8"/>
  <c r="H2465" i="8"/>
  <c r="G2466" i="8"/>
  <c r="H2453" i="8"/>
  <c r="H2451" i="8"/>
  <c r="H2449" i="8"/>
  <c r="H2448" i="8"/>
  <c r="A2422" i="8"/>
  <c r="A2423" i="8"/>
  <c r="A2424" i="8" s="1"/>
  <c r="A2425" i="8" s="1"/>
  <c r="A2426" i="8" s="1"/>
  <c r="A2427" i="8" s="1"/>
  <c r="A2430" i="8" s="1"/>
  <c r="A2431" i="8" s="1"/>
  <c r="A2434" i="8" s="1"/>
  <c r="A2435" i="8" s="1"/>
  <c r="A2436" i="8" s="1"/>
  <c r="A2437" i="8" s="1"/>
  <c r="A2438" i="8" s="1"/>
  <c r="A2441" i="8" s="1"/>
  <c r="A2442" i="8" s="1"/>
  <c r="A2443" i="8" s="1"/>
  <c r="A2444" i="8" s="1"/>
  <c r="A2445" i="8" s="1"/>
  <c r="A2446" i="8" s="1"/>
  <c r="A2447" i="8" s="1"/>
  <c r="D2427" i="8"/>
  <c r="D2431" i="8"/>
  <c r="D2443" i="8" s="1"/>
  <c r="E2443" i="8"/>
  <c r="G2427" i="8"/>
  <c r="G2431" i="8"/>
  <c r="G2443" i="8" s="1"/>
  <c r="H2426" i="8"/>
  <c r="H2425" i="8"/>
  <c r="H2424" i="8"/>
  <c r="H2423" i="8"/>
  <c r="H2422" i="8"/>
  <c r="A2387" i="8"/>
  <c r="A2388" i="8" s="1"/>
  <c r="A2389" i="8"/>
  <c r="A2392" i="8" s="1"/>
  <c r="A2393" i="8" s="1"/>
  <c r="A2394" i="8" s="1"/>
  <c r="A2395" i="8" s="1"/>
  <c r="A2396" i="8" s="1"/>
  <c r="A2397" i="8" s="1"/>
  <c r="A2398" i="8" s="1"/>
  <c r="A2399" i="8" s="1"/>
  <c r="A2400" i="8" s="1"/>
  <c r="A2401" i="8" s="1"/>
  <c r="A2403" i="8" s="1"/>
  <c r="A2404" i="8" s="1"/>
  <c r="H2392" i="8"/>
  <c r="H2393" i="8"/>
  <c r="H2394" i="8"/>
  <c r="H2395" i="8"/>
  <c r="H2397" i="8"/>
  <c r="H2398" i="8"/>
  <c r="H2399" i="8"/>
  <c r="H2400" i="8"/>
  <c r="G2401" i="8"/>
  <c r="H2388" i="8"/>
  <c r="H2386" i="8"/>
  <c r="H2384" i="8"/>
  <c r="H2383" i="8"/>
  <c r="A2357" i="8"/>
  <c r="A2358" i="8" s="1"/>
  <c r="A2359" i="8" s="1"/>
  <c r="A2360" i="8" s="1"/>
  <c r="A2361" i="8" s="1"/>
  <c r="A2362" i="8" s="1"/>
  <c r="A2365" i="8" s="1"/>
  <c r="A2366" i="8" s="1"/>
  <c r="A2369" i="8" s="1"/>
  <c r="A2370" i="8" s="1"/>
  <c r="A2371" i="8" s="1"/>
  <c r="A2372" i="8" s="1"/>
  <c r="A2373" i="8" s="1"/>
  <c r="A2376" i="8" s="1"/>
  <c r="A2377" i="8" s="1"/>
  <c r="A2378" i="8" s="1"/>
  <c r="A2379" i="8" s="1"/>
  <c r="A2380" i="8" s="1"/>
  <c r="A2381" i="8" s="1"/>
  <c r="A2382" i="8" s="1"/>
  <c r="D2362" i="8"/>
  <c r="H2362" i="8" s="1"/>
  <c r="H2366" i="8" s="1"/>
  <c r="G2362" i="8"/>
  <c r="G2366" i="8"/>
  <c r="G2378" i="8" s="1"/>
  <c r="H2361" i="8"/>
  <c r="H2360" i="8"/>
  <c r="H2359" i="8"/>
  <c r="H2358" i="8"/>
  <c r="H2357" i="8"/>
  <c r="A2322" i="8"/>
  <c r="A2323" i="8" s="1"/>
  <c r="A2324" i="8" s="1"/>
  <c r="A2327" i="8" s="1"/>
  <c r="A2328" i="8" s="1"/>
  <c r="A2329" i="8" s="1"/>
  <c r="A2330" i="8" s="1"/>
  <c r="A2331" i="8" s="1"/>
  <c r="A2332" i="8" s="1"/>
  <c r="A2333" i="8" s="1"/>
  <c r="A2334" i="8" s="1"/>
  <c r="A2335" i="8" s="1"/>
  <c r="A2336" i="8" s="1"/>
  <c r="A2338" i="8" s="1"/>
  <c r="A2339" i="8" s="1"/>
  <c r="H2327" i="8"/>
  <c r="H2328" i="8"/>
  <c r="H2336" i="8" s="1"/>
  <c r="H2329" i="8"/>
  <c r="H2330" i="8"/>
  <c r="H2332" i="8"/>
  <c r="H2333" i="8"/>
  <c r="H2334" i="8"/>
  <c r="H2335" i="8"/>
  <c r="G2336" i="8"/>
  <c r="H2323" i="8"/>
  <c r="H2319" i="8"/>
  <c r="H2318" i="8"/>
  <c r="A2292" i="8"/>
  <c r="A2293" i="8" s="1"/>
  <c r="A2294" i="8" s="1"/>
  <c r="A2295" i="8" s="1"/>
  <c r="A2296" i="8" s="1"/>
  <c r="A2297" i="8" s="1"/>
  <c r="A2300" i="8" s="1"/>
  <c r="A2301" i="8" s="1"/>
  <c r="A2304" i="8" s="1"/>
  <c r="A2305" i="8" s="1"/>
  <c r="A2306" i="8" s="1"/>
  <c r="A2307" i="8" s="1"/>
  <c r="A2308" i="8" s="1"/>
  <c r="A2311" i="8" s="1"/>
  <c r="A2312" i="8" s="1"/>
  <c r="A2313" i="8" s="1"/>
  <c r="A2314" i="8"/>
  <c r="A2315" i="8" s="1"/>
  <c r="A2316" i="8" s="1"/>
  <c r="A2317" i="8" s="1"/>
  <c r="D2297" i="8"/>
  <c r="H2297" i="8" s="1"/>
  <c r="H2301" i="8" s="1"/>
  <c r="G2297" i="8"/>
  <c r="G2301" i="8" s="1"/>
  <c r="G2313" i="8" s="1"/>
  <c r="H2296" i="8"/>
  <c r="H2295" i="8"/>
  <c r="H2294" i="8"/>
  <c r="H2293" i="8"/>
  <c r="H2292" i="8"/>
  <c r="A2257" i="8"/>
  <c r="A2258" i="8" s="1"/>
  <c r="A2259" i="8" s="1"/>
  <c r="A2262" i="8" s="1"/>
  <c r="A2263" i="8" s="1"/>
  <c r="A2264" i="8" s="1"/>
  <c r="A2265" i="8" s="1"/>
  <c r="A2266" i="8" s="1"/>
  <c r="A2267" i="8" s="1"/>
  <c r="A2268" i="8" s="1"/>
  <c r="A2269" i="8" s="1"/>
  <c r="A2270" i="8" s="1"/>
  <c r="A2271" i="8" s="1"/>
  <c r="A2273" i="8" s="1"/>
  <c r="A2274" i="8" s="1"/>
  <c r="H2262" i="8"/>
  <c r="H2263" i="8"/>
  <c r="H2264" i="8"/>
  <c r="H2265" i="8"/>
  <c r="H2267" i="8"/>
  <c r="H2268" i="8"/>
  <c r="H2269" i="8"/>
  <c r="H2270" i="8"/>
  <c r="G2271" i="8"/>
  <c r="H2258" i="8"/>
  <c r="H2256" i="8"/>
  <c r="H2254" i="8"/>
  <c r="H2253" i="8"/>
  <c r="A2227" i="8"/>
  <c r="A2228" i="8"/>
  <c r="A2229" i="8"/>
  <c r="A2230" i="8" s="1"/>
  <c r="A2231" i="8" s="1"/>
  <c r="A2232" i="8"/>
  <c r="A2235" i="8" s="1"/>
  <c r="A2236" i="8" s="1"/>
  <c r="A2239" i="8" s="1"/>
  <c r="A2240" i="8" s="1"/>
  <c r="A2241" i="8" s="1"/>
  <c r="A2242" i="8" s="1"/>
  <c r="A2243" i="8" s="1"/>
  <c r="A2246" i="8" s="1"/>
  <c r="A2247" i="8" s="1"/>
  <c r="A2248" i="8" s="1"/>
  <c r="A2249" i="8" s="1"/>
  <c r="A2250" i="8" s="1"/>
  <c r="A2251" i="8" s="1"/>
  <c r="A2252" i="8" s="1"/>
  <c r="D2232" i="8"/>
  <c r="D2236" i="8"/>
  <c r="D2248" i="8" s="1"/>
  <c r="E2248" i="8"/>
  <c r="G2232" i="8"/>
  <c r="G2236" i="8" s="1"/>
  <c r="G2248" i="8" s="1"/>
  <c r="H2231" i="8"/>
  <c r="H2230" i="8"/>
  <c r="H2229" i="8"/>
  <c r="H2228" i="8"/>
  <c r="H2227" i="8"/>
  <c r="A2192" i="8"/>
  <c r="A2193" i="8" s="1"/>
  <c r="A2194" i="8"/>
  <c r="A2197" i="8" s="1"/>
  <c r="A2198" i="8" s="1"/>
  <c r="A2199" i="8"/>
  <c r="A2200" i="8" s="1"/>
  <c r="A2201" i="8" s="1"/>
  <c r="A2202" i="8" s="1"/>
  <c r="A2203" i="8" s="1"/>
  <c r="A2204" i="8" s="1"/>
  <c r="A2205" i="8" s="1"/>
  <c r="A2206" i="8" s="1"/>
  <c r="A2208" i="8" s="1"/>
  <c r="A2209" i="8" s="1"/>
  <c r="H2197" i="8"/>
  <c r="H2198" i="8"/>
  <c r="H2199" i="8"/>
  <c r="H2200" i="8"/>
  <c r="H2202" i="8"/>
  <c r="H2203" i="8"/>
  <c r="H2204" i="8"/>
  <c r="H2205" i="8"/>
  <c r="G2206" i="8"/>
  <c r="H2193" i="8"/>
  <c r="H2191" i="8"/>
  <c r="H2189" i="8"/>
  <c r="H2188" i="8"/>
  <c r="A2162" i="8"/>
  <c r="A2163" i="8"/>
  <c r="A2164" i="8" s="1"/>
  <c r="A2165" i="8" s="1"/>
  <c r="A2166" i="8" s="1"/>
  <c r="A2167" i="8" s="1"/>
  <c r="A2170" i="8" s="1"/>
  <c r="A2171" i="8" s="1"/>
  <c r="A2174" i="8" s="1"/>
  <c r="A2175" i="8" s="1"/>
  <c r="A2176" i="8" s="1"/>
  <c r="A2177" i="8" s="1"/>
  <c r="A2178" i="8" s="1"/>
  <c r="A2181" i="8" s="1"/>
  <c r="A2182" i="8" s="1"/>
  <c r="A2183" i="8" s="1"/>
  <c r="A2184" i="8" s="1"/>
  <c r="A2185" i="8" s="1"/>
  <c r="A2186" i="8" s="1"/>
  <c r="A2187" i="8" s="1"/>
  <c r="D2167" i="8"/>
  <c r="D2171" i="8" s="1"/>
  <c r="D2183" i="8" s="1"/>
  <c r="G2167" i="8"/>
  <c r="G2171" i="8"/>
  <c r="G2183" i="8"/>
  <c r="H2166" i="8"/>
  <c r="H2165" i="8"/>
  <c r="H2164" i="8"/>
  <c r="H2163" i="8"/>
  <c r="H2162" i="8"/>
  <c r="A2127" i="8"/>
  <c r="A2128" i="8" s="1"/>
  <c r="A2129" i="8" s="1"/>
  <c r="A2132" i="8" s="1"/>
  <c r="A2133" i="8" s="1"/>
  <c r="A2134" i="8"/>
  <c r="A2135" i="8" s="1"/>
  <c r="A2136" i="8" s="1"/>
  <c r="A2137" i="8" s="1"/>
  <c r="A2138" i="8" s="1"/>
  <c r="A2139" i="8" s="1"/>
  <c r="A2140" i="8" s="1"/>
  <c r="A2141" i="8" s="1"/>
  <c r="A2143" i="8"/>
  <c r="A2144" i="8" s="1"/>
  <c r="H2132" i="8"/>
  <c r="H2133" i="8"/>
  <c r="H2134" i="8"/>
  <c r="H2135" i="8"/>
  <c r="H2137" i="8"/>
  <c r="H2138" i="8"/>
  <c r="H2139" i="8"/>
  <c r="H2140" i="8"/>
  <c r="G2141" i="8"/>
  <c r="H2128" i="8"/>
  <c r="H2126" i="8"/>
  <c r="H2124" i="8"/>
  <c r="A2097" i="8"/>
  <c r="A2098" i="8" s="1"/>
  <c r="A2099" i="8" s="1"/>
  <c r="A2100" i="8"/>
  <c r="A2101" i="8"/>
  <c r="A2102" i="8" s="1"/>
  <c r="A2105" i="8" s="1"/>
  <c r="A2106" i="8" s="1"/>
  <c r="A2109" i="8" s="1"/>
  <c r="A2110" i="8" s="1"/>
  <c r="A2111" i="8" s="1"/>
  <c r="A2112" i="8" s="1"/>
  <c r="A2113" i="8"/>
  <c r="A2116" i="8" s="1"/>
  <c r="A2117" i="8" s="1"/>
  <c r="A2118" i="8" s="1"/>
  <c r="A2119" i="8" s="1"/>
  <c r="A2120" i="8" s="1"/>
  <c r="A2121" i="8" s="1"/>
  <c r="A2122" i="8" s="1"/>
  <c r="D2102" i="8"/>
  <c r="G2102" i="8"/>
  <c r="G2106" i="8"/>
  <c r="G2118" i="8"/>
  <c r="H2101" i="8"/>
  <c r="H2100" i="8"/>
  <c r="H2099" i="8"/>
  <c r="H2098" i="8"/>
  <c r="H2097" i="8"/>
  <c r="A2062" i="8"/>
  <c r="A2063" i="8"/>
  <c r="A2064" i="8"/>
  <c r="A2067" i="8" s="1"/>
  <c r="A2068" i="8" s="1"/>
  <c r="A2069" i="8" s="1"/>
  <c r="A2070" i="8" s="1"/>
  <c r="A2071" i="8" s="1"/>
  <c r="A2072" i="8" s="1"/>
  <c r="A2073" i="8" s="1"/>
  <c r="A2074" i="8" s="1"/>
  <c r="A2075" i="8" s="1"/>
  <c r="A2076" i="8" s="1"/>
  <c r="A2078" i="8" s="1"/>
  <c r="A2079" i="8" s="1"/>
  <c r="H2067" i="8"/>
  <c r="H2068" i="8"/>
  <c r="H2069" i="8"/>
  <c r="H2070" i="8"/>
  <c r="H2072" i="8"/>
  <c r="H2073" i="8"/>
  <c r="H2074" i="8"/>
  <c r="H2075" i="8"/>
  <c r="G2076" i="8"/>
  <c r="H2063" i="8"/>
  <c r="H2059" i="8"/>
  <c r="H2058" i="8"/>
  <c r="A2032" i="8"/>
  <c r="A2033" i="8" s="1"/>
  <c r="A2034" i="8" s="1"/>
  <c r="A2035" i="8" s="1"/>
  <c r="A2036" i="8" s="1"/>
  <c r="A2037" i="8" s="1"/>
  <c r="A2040" i="8" s="1"/>
  <c r="A2041" i="8" s="1"/>
  <c r="A2044" i="8" s="1"/>
  <c r="A2045" i="8" s="1"/>
  <c r="A2046" i="8" s="1"/>
  <c r="A2047" i="8" s="1"/>
  <c r="A2048" i="8" s="1"/>
  <c r="A2051" i="8" s="1"/>
  <c r="A2052" i="8" s="1"/>
  <c r="A2053" i="8" s="1"/>
  <c r="A2054" i="8" s="1"/>
  <c r="A2055" i="8" s="1"/>
  <c r="A2056" i="8" s="1"/>
  <c r="A2057" i="8" s="1"/>
  <c r="D2037" i="8"/>
  <c r="D2041" i="8"/>
  <c r="D2053" i="8" s="1"/>
  <c r="H2037" i="8"/>
  <c r="H2036" i="8"/>
  <c r="H2035" i="8"/>
  <c r="H2034" i="8"/>
  <c r="H2033" i="8"/>
  <c r="H2032" i="8"/>
  <c r="A1997" i="8"/>
  <c r="A1998" i="8" s="1"/>
  <c r="A1999" i="8" s="1"/>
  <c r="A2002" i="8"/>
  <c r="A2003" i="8" s="1"/>
  <c r="A2004" i="8" s="1"/>
  <c r="A2005" i="8" s="1"/>
  <c r="A2006" i="8" s="1"/>
  <c r="A2007" i="8" s="1"/>
  <c r="A2008" i="8" s="1"/>
  <c r="A2009" i="8" s="1"/>
  <c r="A2010" i="8"/>
  <c r="A2011" i="8" s="1"/>
  <c r="A2013" i="8" s="1"/>
  <c r="A2014" i="8" s="1"/>
  <c r="H2002" i="8"/>
  <c r="H2003" i="8"/>
  <c r="H2004" i="8"/>
  <c r="H2005" i="8"/>
  <c r="H2007" i="8"/>
  <c r="H2008" i="8"/>
  <c r="H2009" i="8"/>
  <c r="H2010" i="8"/>
  <c r="G2011" i="8"/>
  <c r="H1998" i="8"/>
  <c r="H1996" i="8"/>
  <c r="H1994" i="8"/>
  <c r="H1993" i="8"/>
  <c r="A1967" i="8"/>
  <c r="A1968" i="8" s="1"/>
  <c r="A1969" i="8" s="1"/>
  <c r="A1970" i="8" s="1"/>
  <c r="A1971" i="8" s="1"/>
  <c r="A1972" i="8" s="1"/>
  <c r="A1975" i="8" s="1"/>
  <c r="A1976" i="8" s="1"/>
  <c r="A1979" i="8"/>
  <c r="A1980" i="8" s="1"/>
  <c r="A1981" i="8" s="1"/>
  <c r="A1982" i="8" s="1"/>
  <c r="A1983" i="8" s="1"/>
  <c r="A1986" i="8" s="1"/>
  <c r="A1987" i="8" s="1"/>
  <c r="A1988" i="8" s="1"/>
  <c r="A1989" i="8" s="1"/>
  <c r="A1990" i="8" s="1"/>
  <c r="A1991" i="8" s="1"/>
  <c r="A1992" i="8" s="1"/>
  <c r="D1976" i="8"/>
  <c r="D1988" i="8" s="1"/>
  <c r="F1988" i="8"/>
  <c r="H1971" i="8"/>
  <c r="H1970" i="8"/>
  <c r="H1969" i="8"/>
  <c r="H1968" i="8"/>
  <c r="H1967" i="8"/>
  <c r="A1932" i="8"/>
  <c r="A1933" i="8" s="1"/>
  <c r="A1934" i="8" s="1"/>
  <c r="A1937" i="8" s="1"/>
  <c r="A1938" i="8" s="1"/>
  <c r="A1939" i="8" s="1"/>
  <c r="A1940" i="8" s="1"/>
  <c r="A1941" i="8" s="1"/>
  <c r="A1942" i="8" s="1"/>
  <c r="A1943" i="8" s="1"/>
  <c r="A1944" i="8" s="1"/>
  <c r="A1945" i="8" s="1"/>
  <c r="A1946" i="8" s="1"/>
  <c r="A1948" i="8" s="1"/>
  <c r="A1949" i="8" s="1"/>
  <c r="E1911" i="8"/>
  <c r="E1923" i="8" s="1"/>
  <c r="E1930" i="8"/>
  <c r="E1932" i="8" s="1"/>
  <c r="E1934" i="8"/>
  <c r="E1948" i="8" s="1"/>
  <c r="F1907" i="8"/>
  <c r="F1911" i="8" s="1"/>
  <c r="F1921" i="8" s="1"/>
  <c r="F1922" i="8" s="1"/>
  <c r="G1930" i="8"/>
  <c r="G1934" i="8" s="1"/>
  <c r="H1937" i="8"/>
  <c r="H1938" i="8"/>
  <c r="H1939" i="8"/>
  <c r="H1940" i="8"/>
  <c r="H1942" i="8"/>
  <c r="H1943" i="8"/>
  <c r="H1944" i="8"/>
  <c r="H1945" i="8"/>
  <c r="G1946" i="8"/>
  <c r="G1948" i="8" s="1"/>
  <c r="H1933" i="8"/>
  <c r="H1931" i="8"/>
  <c r="H1929" i="8"/>
  <c r="H1928" i="8"/>
  <c r="A1902" i="8"/>
  <c r="A1903" i="8" s="1"/>
  <c r="A1904" i="8" s="1"/>
  <c r="A1905" i="8" s="1"/>
  <c r="A1906" i="8" s="1"/>
  <c r="A1907" i="8" s="1"/>
  <c r="A1910" i="8" s="1"/>
  <c r="A1911" i="8" s="1"/>
  <c r="A1914" i="8" s="1"/>
  <c r="A1915" i="8" s="1"/>
  <c r="A1916" i="8" s="1"/>
  <c r="A1917" i="8" s="1"/>
  <c r="A1918" i="8" s="1"/>
  <c r="A1921" i="8" s="1"/>
  <c r="A1922" i="8" s="1"/>
  <c r="A1923" i="8" s="1"/>
  <c r="A1924" i="8" s="1"/>
  <c r="A1925" i="8" s="1"/>
  <c r="A1926" i="8" s="1"/>
  <c r="A1927" i="8" s="1"/>
  <c r="D1907" i="8"/>
  <c r="F1923" i="8"/>
  <c r="G1907" i="8"/>
  <c r="G1911" i="8"/>
  <c r="G1923" i="8"/>
  <c r="H1906" i="8"/>
  <c r="H1905" i="8"/>
  <c r="H1904" i="8"/>
  <c r="H1903" i="8"/>
  <c r="H1902" i="8"/>
  <c r="A1802" i="8"/>
  <c r="A1803" i="8"/>
  <c r="A1804" i="8"/>
  <c r="A1807" i="8"/>
  <c r="A1808" i="8" s="1"/>
  <c r="A1809" i="8" s="1"/>
  <c r="A1810" i="8" s="1"/>
  <c r="A1811" i="8" s="1"/>
  <c r="A1812" i="8" s="1"/>
  <c r="A1813" i="8" s="1"/>
  <c r="A1814" i="8" s="1"/>
  <c r="A1815" i="8" s="1"/>
  <c r="A1816" i="8" s="1"/>
  <c r="A1818" i="8" s="1"/>
  <c r="A1819" i="8" s="1"/>
  <c r="D1800" i="8"/>
  <c r="D1804" i="8" s="1"/>
  <c r="D1818" i="8" s="1"/>
  <c r="E1777" i="8"/>
  <c r="E1781" i="8"/>
  <c r="E1793" i="8" s="1"/>
  <c r="F1777" i="8"/>
  <c r="F1781" i="8" s="1"/>
  <c r="F1791" i="8" s="1"/>
  <c r="G1800" i="8"/>
  <c r="G1804" i="8" s="1"/>
  <c r="H1807" i="8"/>
  <c r="H1808" i="8"/>
  <c r="H1816" i="8" s="1"/>
  <c r="H1809" i="8"/>
  <c r="H1810" i="8"/>
  <c r="H1812" i="8"/>
  <c r="H1813" i="8"/>
  <c r="H1814" i="8"/>
  <c r="H1815" i="8"/>
  <c r="G1816" i="8"/>
  <c r="H1803" i="8"/>
  <c r="H1801" i="8"/>
  <c r="H1799" i="8"/>
  <c r="H1798" i="8"/>
  <c r="A1772" i="8"/>
  <c r="A1773" i="8" s="1"/>
  <c r="A1774" i="8" s="1"/>
  <c r="A1775" i="8" s="1"/>
  <c r="A1776" i="8" s="1"/>
  <c r="A1777" i="8" s="1"/>
  <c r="A1780" i="8" s="1"/>
  <c r="A1781" i="8" s="1"/>
  <c r="A1784" i="8" s="1"/>
  <c r="A1785" i="8" s="1"/>
  <c r="A1786" i="8" s="1"/>
  <c r="A1787" i="8" s="1"/>
  <c r="A1788" i="8" s="1"/>
  <c r="A1791" i="8" s="1"/>
  <c r="A1792" i="8" s="1"/>
  <c r="A1793" i="8" s="1"/>
  <c r="A1794" i="8" s="1"/>
  <c r="A1795" i="8" s="1"/>
  <c r="A1796" i="8" s="1"/>
  <c r="A1797" i="8" s="1"/>
  <c r="D1777" i="8"/>
  <c r="G1777" i="8"/>
  <c r="G1781" i="8" s="1"/>
  <c r="G1793" i="8" s="1"/>
  <c r="H1776" i="8"/>
  <c r="H1775" i="8"/>
  <c r="H1774" i="8"/>
  <c r="H1773" i="8"/>
  <c r="H1772" i="8"/>
  <c r="A1736" i="8"/>
  <c r="A1737" i="8" s="1"/>
  <c r="A1738" i="8"/>
  <c r="A1741" i="8" s="1"/>
  <c r="A1742" i="8" s="1"/>
  <c r="A1743" i="8" s="1"/>
  <c r="A1744" i="8" s="1"/>
  <c r="A1745" i="8" s="1"/>
  <c r="A1746" i="8" s="1"/>
  <c r="A1747" i="8" s="1"/>
  <c r="A1748" i="8" s="1"/>
  <c r="A1749" i="8" s="1"/>
  <c r="A1750" i="8" s="1"/>
  <c r="A1752" i="8" s="1"/>
  <c r="A1753" i="8" s="1"/>
  <c r="E1711" i="8"/>
  <c r="E1715" i="8"/>
  <c r="F1711" i="8"/>
  <c r="F1715" i="8"/>
  <c r="G1738" i="8"/>
  <c r="H1741" i="8"/>
  <c r="H1742" i="8"/>
  <c r="H1743" i="8"/>
  <c r="H1744" i="8"/>
  <c r="H1746" i="8"/>
  <c r="H1747" i="8"/>
  <c r="H1748" i="8"/>
  <c r="H1749" i="8"/>
  <c r="G1750" i="8"/>
  <c r="H1737" i="8"/>
  <c r="H1735" i="8"/>
  <c r="H1733" i="8"/>
  <c r="H1732" i="8"/>
  <c r="A1706" i="8"/>
  <c r="A1707" i="8" s="1"/>
  <c r="A1708" i="8" s="1"/>
  <c r="A1709" i="8"/>
  <c r="A1710" i="8" s="1"/>
  <c r="A1711" i="8" s="1"/>
  <c r="A1714" i="8" s="1"/>
  <c r="A1715" i="8" s="1"/>
  <c r="A1718" i="8" s="1"/>
  <c r="A1719" i="8" s="1"/>
  <c r="A1720" i="8" s="1"/>
  <c r="A1721" i="8" s="1"/>
  <c r="A1722" i="8" s="1"/>
  <c r="A1725" i="8" s="1"/>
  <c r="A1726" i="8" s="1"/>
  <c r="A1727" i="8" s="1"/>
  <c r="A1728" i="8" s="1"/>
  <c r="A1729" i="8" s="1"/>
  <c r="A1730" i="8" s="1"/>
  <c r="A1731" i="8" s="1"/>
  <c r="D1711" i="8"/>
  <c r="G1711" i="8"/>
  <c r="G1715" i="8"/>
  <c r="G1727" i="8" s="1"/>
  <c r="H1710" i="8"/>
  <c r="H1709" i="8"/>
  <c r="H1708" i="8"/>
  <c r="H1707" i="8"/>
  <c r="H1706" i="8"/>
  <c r="A1671" i="8"/>
  <c r="A1672" i="8" s="1"/>
  <c r="A1673" i="8" s="1"/>
  <c r="A1676" i="8" s="1"/>
  <c r="A1677" i="8" s="1"/>
  <c r="A1678" i="8" s="1"/>
  <c r="A1679" i="8" s="1"/>
  <c r="A1680" i="8" s="1"/>
  <c r="A1681" i="8" s="1"/>
  <c r="A1682" i="8"/>
  <c r="A1683" i="8" s="1"/>
  <c r="A1684" i="8" s="1"/>
  <c r="A1685" i="8" s="1"/>
  <c r="A1687" i="8" s="1"/>
  <c r="A1688" i="8" s="1"/>
  <c r="E1646" i="8"/>
  <c r="E1650" i="8" s="1"/>
  <c r="E1662" i="8" s="1"/>
  <c r="F1646" i="8"/>
  <c r="F1650" i="8" s="1"/>
  <c r="F1660" i="8" s="1"/>
  <c r="H1660" i="8" s="1"/>
  <c r="G1669" i="8"/>
  <c r="H1676" i="8"/>
  <c r="H1677" i="8"/>
  <c r="H1678" i="8"/>
  <c r="H1679" i="8"/>
  <c r="H1681" i="8"/>
  <c r="H1682" i="8"/>
  <c r="H1683" i="8"/>
  <c r="H1684" i="8"/>
  <c r="G1685" i="8"/>
  <c r="H1672" i="8"/>
  <c r="H1670" i="8"/>
  <c r="H1668" i="8"/>
  <c r="H1667" i="8"/>
  <c r="A1641" i="8"/>
  <c r="A1642" i="8" s="1"/>
  <c r="A1643" i="8" s="1"/>
  <c r="A1644" i="8" s="1"/>
  <c r="A1645" i="8" s="1"/>
  <c r="A1646" i="8" s="1"/>
  <c r="A1649" i="8" s="1"/>
  <c r="A1650" i="8" s="1"/>
  <c r="A1653" i="8" s="1"/>
  <c r="A1654" i="8" s="1"/>
  <c r="A1655" i="8" s="1"/>
  <c r="A1656" i="8" s="1"/>
  <c r="A1657" i="8" s="1"/>
  <c r="A1660" i="8" s="1"/>
  <c r="A1661" i="8" s="1"/>
  <c r="A1662" i="8" s="1"/>
  <c r="A1663" i="8" s="1"/>
  <c r="A1664" i="8" s="1"/>
  <c r="A1665" i="8" s="1"/>
  <c r="A1666" i="8" s="1"/>
  <c r="D1646" i="8"/>
  <c r="F1662" i="8"/>
  <c r="G1646" i="8"/>
  <c r="G1650" i="8"/>
  <c r="G1662" i="8" s="1"/>
  <c r="H1645" i="8"/>
  <c r="H1644" i="8"/>
  <c r="H1643" i="8"/>
  <c r="H1642" i="8"/>
  <c r="H1641" i="8"/>
  <c r="A1606" i="8"/>
  <c r="A1607" i="8" s="1"/>
  <c r="A1608" i="8" s="1"/>
  <c r="A1611" i="8" s="1"/>
  <c r="A1612" i="8" s="1"/>
  <c r="A1613" i="8" s="1"/>
  <c r="A1614" i="8" s="1"/>
  <c r="A1615" i="8" s="1"/>
  <c r="A1616" i="8" s="1"/>
  <c r="A1617" i="8" s="1"/>
  <c r="A1618" i="8" s="1"/>
  <c r="A1619" i="8" s="1"/>
  <c r="A1620" i="8" s="1"/>
  <c r="A1622" i="8" s="1"/>
  <c r="A1623" i="8" s="1"/>
  <c r="D1581" i="8"/>
  <c r="D1585" i="8"/>
  <c r="D1597" i="8" s="1"/>
  <c r="E1581" i="8"/>
  <c r="E1585" i="8" s="1"/>
  <c r="F1581" i="8"/>
  <c r="F1585" i="8"/>
  <c r="F1597" i="8" s="1"/>
  <c r="H1611" i="8"/>
  <c r="H1612" i="8"/>
  <c r="H1613" i="8"/>
  <c r="H1614" i="8"/>
  <c r="H1616" i="8"/>
  <c r="H1617" i="8"/>
  <c r="H1618" i="8"/>
  <c r="H1619" i="8"/>
  <c r="G1620" i="8"/>
  <c r="H1607" i="8"/>
  <c r="H1605" i="8"/>
  <c r="H1603" i="8"/>
  <c r="H1602" i="8"/>
  <c r="A1576" i="8"/>
  <c r="A1577" i="8"/>
  <c r="A1578" i="8" s="1"/>
  <c r="A1579" i="8" s="1"/>
  <c r="A1580" i="8" s="1"/>
  <c r="A1581" i="8" s="1"/>
  <c r="A1584" i="8" s="1"/>
  <c r="A1585" i="8" s="1"/>
  <c r="A1588" i="8" s="1"/>
  <c r="A1589" i="8" s="1"/>
  <c r="A1590" i="8" s="1"/>
  <c r="A1591" i="8" s="1"/>
  <c r="A1592" i="8" s="1"/>
  <c r="A1595" i="8" s="1"/>
  <c r="A1596" i="8" s="1"/>
  <c r="A1597" i="8" s="1"/>
  <c r="A1598" i="8" s="1"/>
  <c r="A1599" i="8" s="1"/>
  <c r="A1600" i="8" s="1"/>
  <c r="A1601" i="8" s="1"/>
  <c r="H1581" i="8"/>
  <c r="H1585" i="8" s="1"/>
  <c r="H1580" i="8"/>
  <c r="H1579" i="8"/>
  <c r="H1578" i="8"/>
  <c r="H1577" i="8"/>
  <c r="H1576" i="8"/>
  <c r="A1541" i="8"/>
  <c r="A1542" i="8"/>
  <c r="A1543" i="8" s="1"/>
  <c r="A1546" i="8"/>
  <c r="A1547" i="8"/>
  <c r="A1548" i="8" s="1"/>
  <c r="A1549" i="8" s="1"/>
  <c r="A1550" i="8" s="1"/>
  <c r="A1551" i="8" s="1"/>
  <c r="A1552" i="8" s="1"/>
  <c r="A1553" i="8" s="1"/>
  <c r="A1554" i="8" s="1"/>
  <c r="A1555" i="8" s="1"/>
  <c r="A1557" i="8" s="1"/>
  <c r="A1558" i="8" s="1"/>
  <c r="D1516" i="8"/>
  <c r="E1516" i="8"/>
  <c r="E1520" i="8" s="1"/>
  <c r="F1516" i="8"/>
  <c r="F1520" i="8" s="1"/>
  <c r="G1516" i="8"/>
  <c r="G1520" i="8" s="1"/>
  <c r="H1546" i="8"/>
  <c r="H1547" i="8"/>
  <c r="H1548" i="8"/>
  <c r="H1549" i="8"/>
  <c r="H1551" i="8"/>
  <c r="H1552" i="8"/>
  <c r="H1553" i="8"/>
  <c r="H1554" i="8"/>
  <c r="G1555" i="8"/>
  <c r="H1542" i="8"/>
  <c r="H1540" i="8"/>
  <c r="H1538" i="8"/>
  <c r="H1537" i="8"/>
  <c r="A1511" i="8"/>
  <c r="A1512" i="8"/>
  <c r="A1513" i="8" s="1"/>
  <c r="A1514" i="8" s="1"/>
  <c r="A1515" i="8" s="1"/>
  <c r="A1516" i="8" s="1"/>
  <c r="A1519" i="8" s="1"/>
  <c r="A1520" i="8" s="1"/>
  <c r="A1523" i="8" s="1"/>
  <c r="A1524" i="8"/>
  <c r="A1525" i="8" s="1"/>
  <c r="A1526" i="8" s="1"/>
  <c r="A1527" i="8" s="1"/>
  <c r="A1530" i="8" s="1"/>
  <c r="A1531" i="8" s="1"/>
  <c r="A1532" i="8" s="1"/>
  <c r="A1533" i="8" s="1"/>
  <c r="A1534" i="8" s="1"/>
  <c r="A1535" i="8" s="1"/>
  <c r="A1536" i="8" s="1"/>
  <c r="H1515" i="8"/>
  <c r="H1514" i="8"/>
  <c r="H1513" i="8"/>
  <c r="H1512" i="8"/>
  <c r="H1511" i="8"/>
  <c r="A1476" i="8"/>
  <c r="A1477" i="8"/>
  <c r="A1478" i="8" s="1"/>
  <c r="A1482" i="8"/>
  <c r="A1483" i="8" s="1"/>
  <c r="A1484" i="8"/>
  <c r="A1485" i="8" s="1"/>
  <c r="A1486" i="8" s="1"/>
  <c r="A1487" i="8" s="1"/>
  <c r="A1488" i="8" s="1"/>
  <c r="A1489" i="8" s="1"/>
  <c r="A1490" i="8" s="1"/>
  <c r="A1492" i="8" s="1"/>
  <c r="A1493" i="8" s="1"/>
  <c r="D1451" i="8"/>
  <c r="D1474" i="8"/>
  <c r="D1476" i="8" s="1"/>
  <c r="E1451" i="8"/>
  <c r="E1455" i="8" s="1"/>
  <c r="E1467" i="8" s="1"/>
  <c r="F1451" i="8"/>
  <c r="F1455" i="8" s="1"/>
  <c r="G1451" i="8"/>
  <c r="G1455" i="8"/>
  <c r="G1467" i="8"/>
  <c r="H1481" i="8"/>
  <c r="H1482" i="8"/>
  <c r="H1483" i="8"/>
  <c r="H1484" i="8"/>
  <c r="H1490" i="8" s="1"/>
  <c r="H1486" i="8"/>
  <c r="H1487" i="8"/>
  <c r="H1488" i="8"/>
  <c r="H1489" i="8"/>
  <c r="G1490" i="8"/>
  <c r="H1477" i="8"/>
  <c r="H1475" i="8"/>
  <c r="H1473" i="8"/>
  <c r="H1472" i="8"/>
  <c r="A1446" i="8"/>
  <c r="A1447" i="8" s="1"/>
  <c r="A1448" i="8" s="1"/>
  <c r="A1449" i="8" s="1"/>
  <c r="A1450" i="8"/>
  <c r="A1451" i="8" s="1"/>
  <c r="A1454" i="8" s="1"/>
  <c r="A1455" i="8" s="1"/>
  <c r="A1458" i="8"/>
  <c r="A1459" i="8" s="1"/>
  <c r="A1460" i="8" s="1"/>
  <c r="A1461" i="8" s="1"/>
  <c r="A1462" i="8" s="1"/>
  <c r="A1465" i="8" s="1"/>
  <c r="A1466" i="8" s="1"/>
  <c r="A1467" i="8" s="1"/>
  <c r="A1468" i="8" s="1"/>
  <c r="A1469" i="8" s="1"/>
  <c r="A1470" i="8" s="1"/>
  <c r="A1471" i="8" s="1"/>
  <c r="H1450" i="8"/>
  <c r="H1449" i="8"/>
  <c r="H1448" i="8"/>
  <c r="H1447" i="8"/>
  <c r="H1446" i="8"/>
  <c r="A1411" i="8"/>
  <c r="A1412" i="8"/>
  <c r="A1413" i="8" s="1"/>
  <c r="A1416" i="8" s="1"/>
  <c r="A1417" i="8" s="1"/>
  <c r="A1418" i="8" s="1"/>
  <c r="A1419" i="8" s="1"/>
  <c r="A1420" i="8" s="1"/>
  <c r="A1421" i="8" s="1"/>
  <c r="A1422" i="8" s="1"/>
  <c r="A1423" i="8" s="1"/>
  <c r="A1424" i="8"/>
  <c r="A1425" i="8" s="1"/>
  <c r="A1427" i="8" s="1"/>
  <c r="A1428" i="8" s="1"/>
  <c r="D1386" i="8"/>
  <c r="D1390" i="8" s="1"/>
  <c r="D1402" i="8" s="1"/>
  <c r="E1386" i="8"/>
  <c r="E1390" i="8"/>
  <c r="E1402" i="8" s="1"/>
  <c r="F1386" i="8"/>
  <c r="F1390" i="8" s="1"/>
  <c r="F1402" i="8" s="1"/>
  <c r="H1416" i="8"/>
  <c r="H1417" i="8"/>
  <c r="H1418" i="8"/>
  <c r="H1419" i="8"/>
  <c r="H1421" i="8"/>
  <c r="H1422" i="8"/>
  <c r="H1423" i="8"/>
  <c r="H1424" i="8"/>
  <c r="G1425" i="8"/>
  <c r="H1412" i="8"/>
  <c r="H1410" i="8"/>
  <c r="H1408" i="8"/>
  <c r="H1407" i="8"/>
  <c r="A1381" i="8"/>
  <c r="A1382" i="8"/>
  <c r="A1383" i="8" s="1"/>
  <c r="A1384" i="8" s="1"/>
  <c r="A1385" i="8" s="1"/>
  <c r="A1386" i="8" s="1"/>
  <c r="A1389" i="8" s="1"/>
  <c r="A1390" i="8" s="1"/>
  <c r="A1393" i="8" s="1"/>
  <c r="A1394" i="8" s="1"/>
  <c r="A1395" i="8" s="1"/>
  <c r="A1396" i="8" s="1"/>
  <c r="A1397" i="8" s="1"/>
  <c r="A1400" i="8" s="1"/>
  <c r="A1401" i="8" s="1"/>
  <c r="A1402" i="8" s="1"/>
  <c r="A1403" i="8" s="1"/>
  <c r="A1404" i="8" s="1"/>
  <c r="A1405" i="8" s="1"/>
  <c r="A1406" i="8" s="1"/>
  <c r="H1385" i="8"/>
  <c r="H1384" i="8"/>
  <c r="H1383" i="8"/>
  <c r="H1382" i="8"/>
  <c r="H1381" i="8"/>
  <c r="A1151" i="8"/>
  <c r="A1152" i="8" s="1"/>
  <c r="A1153" i="8"/>
  <c r="A1156" i="8" s="1"/>
  <c r="A1157" i="8" s="1"/>
  <c r="A1158" i="8" s="1"/>
  <c r="A1159" i="8" s="1"/>
  <c r="A1160" i="8" s="1"/>
  <c r="A1161" i="8" s="1"/>
  <c r="A1162" i="8" s="1"/>
  <c r="A1163" i="8" s="1"/>
  <c r="A1164" i="8" s="1"/>
  <c r="A1165" i="8" s="1"/>
  <c r="A1167" i="8" s="1"/>
  <c r="A1168" i="8" s="1"/>
  <c r="D1126" i="8"/>
  <c r="E1126" i="8"/>
  <c r="E1130" i="8" s="1"/>
  <c r="F1126" i="8"/>
  <c r="F1130" i="8"/>
  <c r="H1156" i="8"/>
  <c r="H1157" i="8"/>
  <c r="H1158" i="8"/>
  <c r="H1159" i="8"/>
  <c r="H1165" i="8" s="1"/>
  <c r="H1161" i="8"/>
  <c r="H1162" i="8"/>
  <c r="H1163" i="8"/>
  <c r="H1164" i="8"/>
  <c r="G1165" i="8"/>
  <c r="H1152" i="8"/>
  <c r="H1150" i="8"/>
  <c r="H1148" i="8"/>
  <c r="H1147" i="8"/>
  <c r="A1121" i="8"/>
  <c r="A1122" i="8"/>
  <c r="A1123" i="8"/>
  <c r="A1124" i="8" s="1"/>
  <c r="A1125" i="8" s="1"/>
  <c r="A1126" i="8" s="1"/>
  <c r="A1129" i="8" s="1"/>
  <c r="A1130" i="8" s="1"/>
  <c r="A1133" i="8" s="1"/>
  <c r="A1134" i="8" s="1"/>
  <c r="A1135" i="8" s="1"/>
  <c r="A1136" i="8" s="1"/>
  <c r="A1137" i="8" s="1"/>
  <c r="A1140" i="8" s="1"/>
  <c r="A1141" i="8" s="1"/>
  <c r="A1142" i="8" s="1"/>
  <c r="A1143" i="8" s="1"/>
  <c r="A1144" i="8" s="1"/>
  <c r="A1145" i="8" s="1"/>
  <c r="A1146" i="8" s="1"/>
  <c r="H1125" i="8"/>
  <c r="H1124" i="8"/>
  <c r="H1123" i="8"/>
  <c r="H1122" i="8"/>
  <c r="H1121" i="8"/>
  <c r="A1346" i="8"/>
  <c r="A1347" i="8" s="1"/>
  <c r="A1348" i="8" s="1"/>
  <c r="A1351" i="8" s="1"/>
  <c r="A1352" i="8"/>
  <c r="A1353" i="8" s="1"/>
  <c r="A1354" i="8" s="1"/>
  <c r="A1355" i="8" s="1"/>
  <c r="A1356" i="8" s="1"/>
  <c r="A1357" i="8" s="1"/>
  <c r="A1358" i="8" s="1"/>
  <c r="A1359" i="8" s="1"/>
  <c r="A1360" i="8" s="1"/>
  <c r="A1362" i="8" s="1"/>
  <c r="A1363" i="8" s="1"/>
  <c r="D1321" i="8"/>
  <c r="D1344" i="8"/>
  <c r="E1321" i="8"/>
  <c r="E1325" i="8" s="1"/>
  <c r="E1335" i="8" s="1"/>
  <c r="E1336" i="8" s="1"/>
  <c r="E1344" i="8" s="1"/>
  <c r="F1321" i="8"/>
  <c r="G1321" i="8"/>
  <c r="G1325" i="8" s="1"/>
  <c r="H1351" i="8"/>
  <c r="H1352" i="8"/>
  <c r="H1353" i="8"/>
  <c r="H1354" i="8"/>
  <c r="H1356" i="8"/>
  <c r="H1357" i="8"/>
  <c r="H1358" i="8"/>
  <c r="H1359" i="8"/>
  <c r="G1360" i="8"/>
  <c r="H1347" i="8"/>
  <c r="H1345" i="8"/>
  <c r="H1343" i="8"/>
  <c r="H1342" i="8"/>
  <c r="A1316" i="8"/>
  <c r="A1317" i="8" s="1"/>
  <c r="A1318" i="8" s="1"/>
  <c r="A1319" i="8" s="1"/>
  <c r="A1320" i="8" s="1"/>
  <c r="A1321" i="8" s="1"/>
  <c r="A1324" i="8" s="1"/>
  <c r="A1325" i="8" s="1"/>
  <c r="A1328" i="8" s="1"/>
  <c r="A1329" i="8" s="1"/>
  <c r="A1330" i="8" s="1"/>
  <c r="A1331" i="8" s="1"/>
  <c r="A1332" i="8" s="1"/>
  <c r="A1335" i="8" s="1"/>
  <c r="A1336" i="8" s="1"/>
  <c r="A1337" i="8" s="1"/>
  <c r="A1338" i="8" s="1"/>
  <c r="A1339" i="8" s="1"/>
  <c r="A1340" i="8" s="1"/>
  <c r="A1341" i="8" s="1"/>
  <c r="E1337" i="8"/>
  <c r="H1320" i="8"/>
  <c r="H1319" i="8"/>
  <c r="H1318" i="8"/>
  <c r="H1317" i="8"/>
  <c r="H1316" i="8"/>
  <c r="A1281" i="8"/>
  <c r="A1282" i="8"/>
  <c r="A1283" i="8"/>
  <c r="A1286" i="8" s="1"/>
  <c r="A1287" i="8" s="1"/>
  <c r="A1288" i="8" s="1"/>
  <c r="A1289" i="8" s="1"/>
  <c r="A1290" i="8" s="1"/>
  <c r="A1291" i="8" s="1"/>
  <c r="A1292" i="8" s="1"/>
  <c r="A1293" i="8" s="1"/>
  <c r="A1294" i="8" s="1"/>
  <c r="A1295" i="8" s="1"/>
  <c r="A1297" i="8" s="1"/>
  <c r="A1298" i="8" s="1"/>
  <c r="D1256" i="8"/>
  <c r="E1256" i="8"/>
  <c r="E1260" i="8"/>
  <c r="E1272" i="8" s="1"/>
  <c r="E1270" i="8"/>
  <c r="E1271" i="8" s="1"/>
  <c r="E1279" i="8" s="1"/>
  <c r="H1286" i="8"/>
  <c r="H1287" i="8"/>
  <c r="H1288" i="8"/>
  <c r="H1289" i="8"/>
  <c r="H1291" i="8"/>
  <c r="H1292" i="8"/>
  <c r="H1293" i="8"/>
  <c r="H1294" i="8"/>
  <c r="G1295" i="8"/>
  <c r="H1282" i="8"/>
  <c r="H1280" i="8"/>
  <c r="H1278" i="8"/>
  <c r="H1277" i="8"/>
  <c r="A1251" i="8"/>
  <c r="A1252" i="8" s="1"/>
  <c r="A1253" i="8" s="1"/>
  <c r="A1254" i="8" s="1"/>
  <c r="A1255" i="8"/>
  <c r="A1256" i="8" s="1"/>
  <c r="A1259" i="8" s="1"/>
  <c r="A1260" i="8" s="1"/>
  <c r="A1263" i="8"/>
  <c r="A1264" i="8" s="1"/>
  <c r="A1265" i="8" s="1"/>
  <c r="A1266" i="8" s="1"/>
  <c r="A1267" i="8"/>
  <c r="A1270" i="8" s="1"/>
  <c r="A1271" i="8" s="1"/>
  <c r="A1272" i="8" s="1"/>
  <c r="A1273" i="8" s="1"/>
  <c r="A1274" i="8" s="1"/>
  <c r="A1275" i="8" s="1"/>
  <c r="A1276" i="8" s="1"/>
  <c r="G1272" i="8"/>
  <c r="H1255" i="8"/>
  <c r="H1254" i="8"/>
  <c r="H1253" i="8"/>
  <c r="H1252" i="8"/>
  <c r="H1251" i="8"/>
  <c r="A1216" i="8"/>
  <c r="A1217" i="8" s="1"/>
  <c r="A1218" i="8" s="1"/>
  <c r="A1221" i="8" s="1"/>
  <c r="A1222" i="8" s="1"/>
  <c r="A1223" i="8" s="1"/>
  <c r="A1224" i="8" s="1"/>
  <c r="A1225" i="8" s="1"/>
  <c r="A1226" i="8"/>
  <c r="A1227" i="8" s="1"/>
  <c r="A1228" i="8" s="1"/>
  <c r="A1229" i="8" s="1"/>
  <c r="A1230" i="8" s="1"/>
  <c r="A1232" i="8" s="1"/>
  <c r="A1233" i="8" s="1"/>
  <c r="D1191" i="8"/>
  <c r="E1191" i="8"/>
  <c r="E1195" i="8"/>
  <c r="E1205" i="8" s="1"/>
  <c r="E1206" i="8" s="1"/>
  <c r="E1214" i="8" s="1"/>
  <c r="H1221" i="8"/>
  <c r="H1222" i="8"/>
  <c r="H1223" i="8"/>
  <c r="H1224" i="8"/>
  <c r="H1226" i="8"/>
  <c r="H1227" i="8"/>
  <c r="H1228" i="8"/>
  <c r="H1229" i="8"/>
  <c r="G1230" i="8"/>
  <c r="H1217" i="8"/>
  <c r="H1215" i="8"/>
  <c r="H1213" i="8"/>
  <c r="H1212" i="8"/>
  <c r="A1186" i="8"/>
  <c r="A1187" i="8"/>
  <c r="A1188" i="8" s="1"/>
  <c r="A1189" i="8" s="1"/>
  <c r="A1190" i="8" s="1"/>
  <c r="A1191" i="8" s="1"/>
  <c r="A1194" i="8" s="1"/>
  <c r="A1195" i="8" s="1"/>
  <c r="A1198" i="8" s="1"/>
  <c r="A1199" i="8" s="1"/>
  <c r="A1200" i="8" s="1"/>
  <c r="A1201" i="8" s="1"/>
  <c r="A1202" i="8" s="1"/>
  <c r="A1205" i="8" s="1"/>
  <c r="A1206" i="8" s="1"/>
  <c r="A1207" i="8" s="1"/>
  <c r="A1208" i="8" s="1"/>
  <c r="A1209" i="8" s="1"/>
  <c r="A1210" i="8" s="1"/>
  <c r="A1211" i="8" s="1"/>
  <c r="H1190" i="8"/>
  <c r="H1189" i="8"/>
  <c r="H1188" i="8"/>
  <c r="H1187" i="8"/>
  <c r="H1186" i="8"/>
  <c r="A1086" i="8"/>
  <c r="A1087" i="8"/>
  <c r="A1088" i="8"/>
  <c r="A1091" i="8" s="1"/>
  <c r="A1092" i="8" s="1"/>
  <c r="A1093" i="8" s="1"/>
  <c r="A1094" i="8" s="1"/>
  <c r="A1095" i="8" s="1"/>
  <c r="A1096" i="8" s="1"/>
  <c r="A1097" i="8" s="1"/>
  <c r="A1098" i="8"/>
  <c r="A1099" i="8" s="1"/>
  <c r="A1100" i="8" s="1"/>
  <c r="A1102" i="8" s="1"/>
  <c r="A1103" i="8" s="1"/>
  <c r="D1061" i="8"/>
  <c r="D1065" i="8" s="1"/>
  <c r="D1077" i="8" s="1"/>
  <c r="E1061" i="8"/>
  <c r="E1065" i="8"/>
  <c r="E1077" i="8" s="1"/>
  <c r="F1061" i="8"/>
  <c r="G1061" i="8"/>
  <c r="G1065" i="8"/>
  <c r="G1075" i="8" s="1"/>
  <c r="G1076" i="8" s="1"/>
  <c r="G1084" i="8" s="1"/>
  <c r="G1077" i="8"/>
  <c r="H1091" i="8"/>
  <c r="H1092" i="8"/>
  <c r="H1093" i="8"/>
  <c r="H1094" i="8"/>
  <c r="H1096" i="8"/>
  <c r="H1097" i="8"/>
  <c r="H1098" i="8"/>
  <c r="H1099" i="8"/>
  <c r="G1100" i="8"/>
  <c r="H1087" i="8"/>
  <c r="H1085" i="8"/>
  <c r="H1083" i="8"/>
  <c r="H1082" i="8"/>
  <c r="A1056" i="8"/>
  <c r="A1057" i="8"/>
  <c r="A1058" i="8" s="1"/>
  <c r="A1059" i="8" s="1"/>
  <c r="A1060" i="8" s="1"/>
  <c r="A1061" i="8" s="1"/>
  <c r="A1064" i="8"/>
  <c r="A1065" i="8" s="1"/>
  <c r="A1068" i="8" s="1"/>
  <c r="A1069" i="8" s="1"/>
  <c r="A1070" i="8" s="1"/>
  <c r="A1071" i="8" s="1"/>
  <c r="A1072" i="8" s="1"/>
  <c r="A1075" i="8" s="1"/>
  <c r="A1076" i="8" s="1"/>
  <c r="A1077" i="8" s="1"/>
  <c r="A1078" i="8" s="1"/>
  <c r="A1079" i="8" s="1"/>
  <c r="A1080" i="8" s="1"/>
  <c r="A1081" i="8" s="1"/>
  <c r="H1060" i="8"/>
  <c r="H1059" i="8"/>
  <c r="H1058" i="8"/>
  <c r="H1057" i="8"/>
  <c r="H1056" i="8"/>
  <c r="A1021" i="8"/>
  <c r="A1022" i="8" s="1"/>
  <c r="A1023" i="8" s="1"/>
  <c r="A1026" i="8" s="1"/>
  <c r="A1027" i="8" s="1"/>
  <c r="A1028" i="8" s="1"/>
  <c r="A1029" i="8" s="1"/>
  <c r="A1030" i="8" s="1"/>
  <c r="A1031" i="8" s="1"/>
  <c r="A1032" i="8" s="1"/>
  <c r="A1033" i="8" s="1"/>
  <c r="A1034" i="8" s="1"/>
  <c r="A1035" i="8" s="1"/>
  <c r="A1037" i="8" s="1"/>
  <c r="A1038" i="8" s="1"/>
  <c r="D996" i="8"/>
  <c r="D1019" i="8"/>
  <c r="E996" i="8"/>
  <c r="E1000" i="8"/>
  <c r="F996" i="8"/>
  <c r="F1000" i="8"/>
  <c r="F1012" i="8" s="1"/>
  <c r="H1026" i="8"/>
  <c r="H1027" i="8"/>
  <c r="H1028" i="8"/>
  <c r="H1029" i="8"/>
  <c r="H1031" i="8"/>
  <c r="H1032" i="8"/>
  <c r="H1033" i="8"/>
  <c r="H1034" i="8"/>
  <c r="G1035" i="8"/>
  <c r="H1022" i="8"/>
  <c r="H1020" i="8"/>
  <c r="H1018" i="8"/>
  <c r="H1017" i="8"/>
  <c r="A991" i="8"/>
  <c r="A992" i="8" s="1"/>
  <c r="A993" i="8" s="1"/>
  <c r="A994" i="8" s="1"/>
  <c r="A995" i="8" s="1"/>
  <c r="A996" i="8" s="1"/>
  <c r="A999" i="8" s="1"/>
  <c r="A1000" i="8" s="1"/>
  <c r="A1003" i="8" s="1"/>
  <c r="A1004" i="8" s="1"/>
  <c r="A1005" i="8" s="1"/>
  <c r="A1006" i="8" s="1"/>
  <c r="A1007" i="8" s="1"/>
  <c r="A1010" i="8" s="1"/>
  <c r="A1011" i="8" s="1"/>
  <c r="A1012" i="8" s="1"/>
  <c r="A1013" i="8" s="1"/>
  <c r="A1014" i="8" s="1"/>
  <c r="A1015" i="8" s="1"/>
  <c r="A1016" i="8" s="1"/>
  <c r="G1012" i="8"/>
  <c r="H995" i="8"/>
  <c r="H994" i="8"/>
  <c r="H993" i="8"/>
  <c r="H992" i="8"/>
  <c r="H991" i="8"/>
  <c r="A891" i="8"/>
  <c r="A892" i="8" s="1"/>
  <c r="A893" i="8" s="1"/>
  <c r="A896" i="8" s="1"/>
  <c r="A897" i="8" s="1"/>
  <c r="A898" i="8" s="1"/>
  <c r="A899" i="8" s="1"/>
  <c r="A900" i="8" s="1"/>
  <c r="A901" i="8"/>
  <c r="A902" i="8" s="1"/>
  <c r="A903" i="8" s="1"/>
  <c r="A904" i="8" s="1"/>
  <c r="A905" i="8" s="1"/>
  <c r="A907" i="8" s="1"/>
  <c r="A908" i="8" s="1"/>
  <c r="D866" i="8"/>
  <c r="D870" i="8" s="1"/>
  <c r="D882" i="8" s="1"/>
  <c r="E866" i="8"/>
  <c r="E870" i="8" s="1"/>
  <c r="F866" i="8"/>
  <c r="F870" i="8" s="1"/>
  <c r="F882" i="8" s="1"/>
  <c r="H896" i="8"/>
  <c r="H897" i="8"/>
  <c r="H898" i="8"/>
  <c r="H899" i="8"/>
  <c r="H901" i="8"/>
  <c r="H902" i="8"/>
  <c r="H903" i="8"/>
  <c r="H904" i="8"/>
  <c r="G905" i="8"/>
  <c r="H892" i="8"/>
  <c r="H890" i="8"/>
  <c r="H888" i="8"/>
  <c r="H887" i="8"/>
  <c r="A861" i="8"/>
  <c r="A862" i="8" s="1"/>
  <c r="A863" i="8" s="1"/>
  <c r="A864" i="8"/>
  <c r="A865" i="8" s="1"/>
  <c r="A866" i="8" s="1"/>
  <c r="A869" i="8" s="1"/>
  <c r="A870" i="8"/>
  <c r="A873" i="8" s="1"/>
  <c r="A874" i="8" s="1"/>
  <c r="A875" i="8" s="1"/>
  <c r="A876" i="8" s="1"/>
  <c r="A877" i="8" s="1"/>
  <c r="A880" i="8" s="1"/>
  <c r="A881" i="8" s="1"/>
  <c r="A882" i="8" s="1"/>
  <c r="A883" i="8" s="1"/>
  <c r="A884" i="8" s="1"/>
  <c r="A885" i="8" s="1"/>
  <c r="A886" i="8" s="1"/>
  <c r="H865" i="8"/>
  <c r="H864" i="8"/>
  <c r="H863" i="8"/>
  <c r="H862" i="8"/>
  <c r="H861" i="8"/>
  <c r="A761" i="8"/>
  <c r="A762" i="8"/>
  <c r="A763" i="8" s="1"/>
  <c r="A766" i="8" s="1"/>
  <c r="A767" i="8" s="1"/>
  <c r="A768" i="8"/>
  <c r="A769" i="8" s="1"/>
  <c r="A770" i="8" s="1"/>
  <c r="A771" i="8" s="1"/>
  <c r="A772" i="8" s="1"/>
  <c r="A773" i="8" s="1"/>
  <c r="A774" i="8" s="1"/>
  <c r="A775" i="8" s="1"/>
  <c r="A777" i="8" s="1"/>
  <c r="A778" i="8" s="1"/>
  <c r="D736" i="8"/>
  <c r="D740" i="8"/>
  <c r="D752" i="8" s="1"/>
  <c r="H766" i="8"/>
  <c r="H767" i="8"/>
  <c r="H768" i="8"/>
  <c r="H769" i="8"/>
  <c r="H771" i="8"/>
  <c r="H772" i="8"/>
  <c r="H773" i="8"/>
  <c r="H774" i="8"/>
  <c r="G775" i="8"/>
  <c r="H762" i="8"/>
  <c r="H760" i="8"/>
  <c r="H758" i="8"/>
  <c r="H757" i="8"/>
  <c r="A731" i="8"/>
  <c r="A732" i="8"/>
  <c r="A733" i="8"/>
  <c r="A734" i="8"/>
  <c r="A735" i="8" s="1"/>
  <c r="A736" i="8" s="1"/>
  <c r="A739" i="8" s="1"/>
  <c r="A740" i="8" s="1"/>
  <c r="A743" i="8" s="1"/>
  <c r="A744" i="8" s="1"/>
  <c r="A745" i="8" s="1"/>
  <c r="A746" i="8" s="1"/>
  <c r="A747" i="8" s="1"/>
  <c r="A750" i="8" s="1"/>
  <c r="A751" i="8" s="1"/>
  <c r="A752" i="8"/>
  <c r="A753" i="8" s="1"/>
  <c r="A754" i="8" s="1"/>
  <c r="A755" i="8" s="1"/>
  <c r="A756" i="8" s="1"/>
  <c r="G752" i="8"/>
  <c r="H736" i="8"/>
  <c r="H740" i="8"/>
  <c r="H735" i="8"/>
  <c r="H734" i="8"/>
  <c r="H733" i="8"/>
  <c r="H732" i="8"/>
  <c r="H731" i="8"/>
  <c r="A696" i="8"/>
  <c r="A697" i="8"/>
  <c r="A698" i="8"/>
  <c r="A701" i="8" s="1"/>
  <c r="A702" i="8" s="1"/>
  <c r="A703" i="8" s="1"/>
  <c r="A704" i="8" s="1"/>
  <c r="A705" i="8" s="1"/>
  <c r="A706" i="8" s="1"/>
  <c r="A707" i="8" s="1"/>
  <c r="A708" i="8" s="1"/>
  <c r="A709" i="8" s="1"/>
  <c r="A710" i="8" s="1"/>
  <c r="A712" i="8" s="1"/>
  <c r="A713" i="8" s="1"/>
  <c r="D671" i="8"/>
  <c r="D675" i="8"/>
  <c r="D685" i="8" s="1"/>
  <c r="E671" i="8"/>
  <c r="E675" i="8" s="1"/>
  <c r="F671" i="8"/>
  <c r="F675" i="8" s="1"/>
  <c r="H701" i="8"/>
  <c r="H702" i="8"/>
  <c r="H703" i="8"/>
  <c r="H704" i="8"/>
  <c r="H706" i="8"/>
  <c r="H707" i="8"/>
  <c r="H708" i="8"/>
  <c r="H709" i="8"/>
  <c r="G710" i="8"/>
  <c r="H697" i="8"/>
  <c r="H695" i="8"/>
  <c r="H693" i="8"/>
  <c r="H692" i="8"/>
  <c r="A666" i="8"/>
  <c r="A667" i="8" s="1"/>
  <c r="A668" i="8" s="1"/>
  <c r="A669" i="8" s="1"/>
  <c r="A670" i="8" s="1"/>
  <c r="A671" i="8" s="1"/>
  <c r="A674" i="8" s="1"/>
  <c r="A675" i="8" s="1"/>
  <c r="A678" i="8" s="1"/>
  <c r="A679" i="8" s="1"/>
  <c r="A680" i="8" s="1"/>
  <c r="A681" i="8" s="1"/>
  <c r="A682" i="8" s="1"/>
  <c r="A685" i="8" s="1"/>
  <c r="A686" i="8" s="1"/>
  <c r="A687" i="8" s="1"/>
  <c r="A688" i="8" s="1"/>
  <c r="A689" i="8" s="1"/>
  <c r="A690" i="8" s="1"/>
  <c r="A691" i="8" s="1"/>
  <c r="H670" i="8"/>
  <c r="H669" i="8"/>
  <c r="H668" i="8"/>
  <c r="H667" i="8"/>
  <c r="H666" i="8"/>
  <c r="A631" i="8"/>
  <c r="A632" i="8" s="1"/>
  <c r="A633" i="8" s="1"/>
  <c r="A636" i="8" s="1"/>
  <c r="A637" i="8" s="1"/>
  <c r="A638" i="8" s="1"/>
  <c r="A639" i="8" s="1"/>
  <c r="A640" i="8" s="1"/>
  <c r="A641" i="8" s="1"/>
  <c r="A642" i="8" s="1"/>
  <c r="A643" i="8" s="1"/>
  <c r="A644" i="8" s="1"/>
  <c r="A645" i="8" s="1"/>
  <c r="A647" i="8" s="1"/>
  <c r="A648" i="8" s="1"/>
  <c r="D606" i="8"/>
  <c r="E606" i="8"/>
  <c r="E610" i="8"/>
  <c r="F606" i="8"/>
  <c r="F610" i="8" s="1"/>
  <c r="H636" i="8"/>
  <c r="H637" i="8"/>
  <c r="H638" i="8"/>
  <c r="H639" i="8"/>
  <c r="H641" i="8"/>
  <c r="H642" i="8"/>
  <c r="H643" i="8"/>
  <c r="H644" i="8"/>
  <c r="G645" i="8"/>
  <c r="H632" i="8"/>
  <c r="H630" i="8"/>
  <c r="H628" i="8"/>
  <c r="A601" i="8"/>
  <c r="A602" i="8" s="1"/>
  <c r="A603" i="8" s="1"/>
  <c r="A604" i="8" s="1"/>
  <c r="A605" i="8" s="1"/>
  <c r="A606" i="8" s="1"/>
  <c r="A609" i="8" s="1"/>
  <c r="A610" i="8" s="1"/>
  <c r="A613" i="8" s="1"/>
  <c r="A614" i="8" s="1"/>
  <c r="A615" i="8" s="1"/>
  <c r="A616" i="8" s="1"/>
  <c r="A617" i="8" s="1"/>
  <c r="A620" i="8" s="1"/>
  <c r="A621" i="8" s="1"/>
  <c r="A622" i="8" s="1"/>
  <c r="A623" i="8" s="1"/>
  <c r="A624" i="8" s="1"/>
  <c r="A625" i="8" s="1"/>
  <c r="A626" i="8" s="1"/>
  <c r="E622" i="8"/>
  <c r="H605" i="8"/>
  <c r="H604" i="8"/>
  <c r="H603" i="8"/>
  <c r="H602" i="8"/>
  <c r="H601" i="8"/>
  <c r="A566" i="8"/>
  <c r="A567" i="8"/>
  <c r="A568" i="8" s="1"/>
  <c r="A571" i="8" s="1"/>
  <c r="A572" i="8" s="1"/>
  <c r="A573" i="8"/>
  <c r="A574" i="8" s="1"/>
  <c r="A575" i="8" s="1"/>
  <c r="A576" i="8" s="1"/>
  <c r="A577" i="8" s="1"/>
  <c r="A578" i="8" s="1"/>
  <c r="A579" i="8" s="1"/>
  <c r="A580" i="8" s="1"/>
  <c r="A582" i="8" s="1"/>
  <c r="A583" i="8" s="1"/>
  <c r="D541" i="8"/>
  <c r="D545" i="8" s="1"/>
  <c r="E541" i="8"/>
  <c r="E545" i="8"/>
  <c r="E555" i="8" s="1"/>
  <c r="E556" i="8" s="1"/>
  <c r="E564" i="8" s="1"/>
  <c r="E566" i="8" s="1"/>
  <c r="E557" i="8"/>
  <c r="F541" i="8"/>
  <c r="F545" i="8" s="1"/>
  <c r="G541" i="8"/>
  <c r="G545" i="8"/>
  <c r="H571" i="8"/>
  <c r="H572" i="8"/>
  <c r="H573" i="8"/>
  <c r="H574" i="8"/>
  <c r="H576" i="8"/>
  <c r="H577" i="8"/>
  <c r="H578" i="8"/>
  <c r="H579" i="8"/>
  <c r="G580" i="8"/>
  <c r="H567" i="8"/>
  <c r="H565" i="8"/>
  <c r="H563" i="8"/>
  <c r="H562" i="8"/>
  <c r="A536" i="8"/>
  <c r="A537" i="8" s="1"/>
  <c r="A538" i="8" s="1"/>
  <c r="A539" i="8" s="1"/>
  <c r="A540" i="8"/>
  <c r="A541" i="8" s="1"/>
  <c r="A544" i="8" s="1"/>
  <c r="A545" i="8" s="1"/>
  <c r="A548" i="8"/>
  <c r="A549" i="8" s="1"/>
  <c r="A550" i="8" s="1"/>
  <c r="A551" i="8" s="1"/>
  <c r="A552" i="8" s="1"/>
  <c r="A555" i="8" s="1"/>
  <c r="A556" i="8" s="1"/>
  <c r="A557" i="8" s="1"/>
  <c r="A558" i="8" s="1"/>
  <c r="A559" i="8" s="1"/>
  <c r="A560" i="8" s="1"/>
  <c r="A561" i="8" s="1"/>
  <c r="H540" i="8"/>
  <c r="H539" i="8"/>
  <c r="H538" i="8"/>
  <c r="H537" i="8"/>
  <c r="H536" i="8"/>
  <c r="A501" i="8"/>
  <c r="A502" i="8"/>
  <c r="A503" i="8"/>
  <c r="A506" i="8"/>
  <c r="A507" i="8" s="1"/>
  <c r="A508" i="8" s="1"/>
  <c r="A509" i="8" s="1"/>
  <c r="A510" i="8" s="1"/>
  <c r="A511" i="8" s="1"/>
  <c r="A512" i="8" s="1"/>
  <c r="A513" i="8" s="1"/>
  <c r="A514" i="8" s="1"/>
  <c r="A515" i="8" s="1"/>
  <c r="A517" i="8" s="1"/>
  <c r="A518" i="8" s="1"/>
  <c r="D476" i="8"/>
  <c r="E476" i="8"/>
  <c r="E480" i="8" s="1"/>
  <c r="F476" i="8"/>
  <c r="F480" i="8" s="1"/>
  <c r="G476" i="8"/>
  <c r="H506" i="8"/>
  <c r="H507" i="8"/>
  <c r="H508" i="8"/>
  <c r="H509" i="8"/>
  <c r="H511" i="8"/>
  <c r="H512" i="8"/>
  <c r="H513" i="8"/>
  <c r="H514" i="8"/>
  <c r="H502" i="8"/>
  <c r="H498" i="8"/>
  <c r="H497" i="8"/>
  <c r="A471" i="8"/>
  <c r="A472" i="8"/>
  <c r="A473" i="8"/>
  <c r="A474" i="8" s="1"/>
  <c r="A475" i="8" s="1"/>
  <c r="A476" i="8" s="1"/>
  <c r="A479" i="8" s="1"/>
  <c r="A480" i="8" s="1"/>
  <c r="A483" i="8" s="1"/>
  <c r="A484" i="8" s="1"/>
  <c r="A485" i="8" s="1"/>
  <c r="A486" i="8" s="1"/>
  <c r="A487" i="8" s="1"/>
  <c r="A490" i="8" s="1"/>
  <c r="A491" i="8" s="1"/>
  <c r="A492" i="8" s="1"/>
  <c r="A493" i="8" s="1"/>
  <c r="A494" i="8" s="1"/>
  <c r="A495" i="8" s="1"/>
  <c r="A496" i="8" s="1"/>
  <c r="H475" i="8"/>
  <c r="H474" i="8"/>
  <c r="H473" i="8"/>
  <c r="H472" i="8"/>
  <c r="H471" i="8"/>
  <c r="A436" i="8"/>
  <c r="A437" i="8" s="1"/>
  <c r="A438" i="8" s="1"/>
  <c r="A441" i="8" s="1"/>
  <c r="A442" i="8" s="1"/>
  <c r="A443" i="8" s="1"/>
  <c r="A444" i="8" s="1"/>
  <c r="A445" i="8" s="1"/>
  <c r="A446" i="8" s="1"/>
  <c r="A447" i="8" s="1"/>
  <c r="A448" i="8" s="1"/>
  <c r="A449" i="8" s="1"/>
  <c r="A450" i="8" s="1"/>
  <c r="A452" i="8" s="1"/>
  <c r="A453" i="8" s="1"/>
  <c r="D411" i="8"/>
  <c r="D415" i="8" s="1"/>
  <c r="D427" i="8" s="1"/>
  <c r="D438" i="8"/>
  <c r="E411" i="8"/>
  <c r="E415" i="8"/>
  <c r="E427" i="8"/>
  <c r="E425" i="8"/>
  <c r="F411" i="8"/>
  <c r="F415" i="8"/>
  <c r="G411" i="8"/>
  <c r="G415" i="8" s="1"/>
  <c r="G427" i="8" s="1"/>
  <c r="H441" i="8"/>
  <c r="H442" i="8"/>
  <c r="H443" i="8"/>
  <c r="H444" i="8"/>
  <c r="H446" i="8"/>
  <c r="H447" i="8"/>
  <c r="H448" i="8"/>
  <c r="H449" i="8"/>
  <c r="G450" i="8"/>
  <c r="H437" i="8"/>
  <c r="H435" i="8"/>
  <c r="H433" i="8"/>
  <c r="H432" i="8"/>
  <c r="A406" i="8"/>
  <c r="A407" i="8" s="1"/>
  <c r="A408" i="8" s="1"/>
  <c r="A409" i="8" s="1"/>
  <c r="A410" i="8"/>
  <c r="A411" i="8" s="1"/>
  <c r="A414" i="8" s="1"/>
  <c r="A415" i="8" s="1"/>
  <c r="A418" i="8"/>
  <c r="A419" i="8" s="1"/>
  <c r="A420" i="8" s="1"/>
  <c r="A421" i="8" s="1"/>
  <c r="A422" i="8"/>
  <c r="A425" i="8" s="1"/>
  <c r="A426" i="8" s="1"/>
  <c r="A427" i="8" s="1"/>
  <c r="A428" i="8" s="1"/>
  <c r="A429" i="8" s="1"/>
  <c r="A430" i="8" s="1"/>
  <c r="A431" i="8" s="1"/>
  <c r="H410" i="8"/>
  <c r="H409" i="8"/>
  <c r="H408" i="8"/>
  <c r="H407" i="8"/>
  <c r="H406" i="8"/>
  <c r="A306" i="8"/>
  <c r="A307" i="8"/>
  <c r="A308" i="8"/>
  <c r="A311" i="8" s="1"/>
  <c r="A312" i="8" s="1"/>
  <c r="A313" i="8" s="1"/>
  <c r="A314" i="8" s="1"/>
  <c r="A315" i="8" s="1"/>
  <c r="A316" i="8" s="1"/>
  <c r="A317" i="8" s="1"/>
  <c r="A318" i="8" s="1"/>
  <c r="A319" i="8" s="1"/>
  <c r="A320" i="8" s="1"/>
  <c r="A322" i="8" s="1"/>
  <c r="A323" i="8" s="1"/>
  <c r="D281" i="8"/>
  <c r="D285" i="8" s="1"/>
  <c r="D297" i="8" s="1"/>
  <c r="E281" i="8"/>
  <c r="E285" i="8" s="1"/>
  <c r="F281" i="8"/>
  <c r="F285" i="8"/>
  <c r="F297" i="8" s="1"/>
  <c r="G281" i="8"/>
  <c r="G285" i="8"/>
  <c r="H311" i="8"/>
  <c r="H312" i="8"/>
  <c r="H313" i="8"/>
  <c r="H314" i="8"/>
  <c r="H316" i="8"/>
  <c r="H317" i="8"/>
  <c r="H318" i="8"/>
  <c r="H319" i="8"/>
  <c r="H307" i="8"/>
  <c r="H305" i="8"/>
  <c r="H303" i="8"/>
  <c r="H302" i="8"/>
  <c r="A276" i="8"/>
  <c r="A277" i="8" s="1"/>
  <c r="A278" i="8" s="1"/>
  <c r="A279" i="8" s="1"/>
  <c r="A280" i="8"/>
  <c r="A281" i="8" s="1"/>
  <c r="A284" i="8" s="1"/>
  <c r="A285" i="8" s="1"/>
  <c r="A288" i="8" s="1"/>
  <c r="A289" i="8" s="1"/>
  <c r="A290" i="8" s="1"/>
  <c r="A291" i="8" s="1"/>
  <c r="A292" i="8" s="1"/>
  <c r="A295" i="8" s="1"/>
  <c r="A296" i="8" s="1"/>
  <c r="A297" i="8" s="1"/>
  <c r="A298" i="8" s="1"/>
  <c r="A299" i="8" s="1"/>
  <c r="A300" i="8" s="1"/>
  <c r="A301" i="8" s="1"/>
  <c r="H280" i="8"/>
  <c r="H279" i="8"/>
  <c r="H278" i="8"/>
  <c r="H277" i="8"/>
  <c r="H276" i="8"/>
  <c r="A241" i="8"/>
  <c r="A242" i="8" s="1"/>
  <c r="A243" i="8" s="1"/>
  <c r="A246" i="8" s="1"/>
  <c r="A247" i="8" s="1"/>
  <c r="A248" i="8"/>
  <c r="A249" i="8" s="1"/>
  <c r="A250" i="8" s="1"/>
  <c r="A251" i="8" s="1"/>
  <c r="A252" i="8" s="1"/>
  <c r="A253" i="8" s="1"/>
  <c r="A254" i="8" s="1"/>
  <c r="A255" i="8" s="1"/>
  <c r="A257" i="8"/>
  <c r="A258" i="8" s="1"/>
  <c r="D216" i="8"/>
  <c r="D220" i="8" s="1"/>
  <c r="D232" i="8" s="1"/>
  <c r="H216" i="8"/>
  <c r="H220" i="8"/>
  <c r="H246" i="8"/>
  <c r="H247" i="8"/>
  <c r="H248" i="8"/>
  <c r="H249" i="8"/>
  <c r="H251" i="8"/>
  <c r="H252" i="8"/>
  <c r="H253" i="8"/>
  <c r="H254" i="8"/>
  <c r="G255" i="8"/>
  <c r="H242" i="8"/>
  <c r="H240" i="8"/>
  <c r="H238" i="8"/>
  <c r="H237" i="8"/>
  <c r="A211" i="8"/>
  <c r="A212" i="8"/>
  <c r="A213" i="8"/>
  <c r="A214" i="8" s="1"/>
  <c r="A215" i="8" s="1"/>
  <c r="A216" i="8"/>
  <c r="A219" i="8" s="1"/>
  <c r="A220" i="8" s="1"/>
  <c r="A223" i="8" s="1"/>
  <c r="A224" i="8" s="1"/>
  <c r="A225" i="8" s="1"/>
  <c r="A226" i="8" s="1"/>
  <c r="A227" i="8" s="1"/>
  <c r="A230" i="8" s="1"/>
  <c r="A231" i="8" s="1"/>
  <c r="A232" i="8" s="1"/>
  <c r="A233" i="8" s="1"/>
  <c r="A234" i="8" s="1"/>
  <c r="A235" i="8" s="1"/>
  <c r="A236" i="8" s="1"/>
  <c r="E232" i="8"/>
  <c r="F232" i="8"/>
  <c r="G232" i="8"/>
  <c r="H227" i="8"/>
  <c r="H215" i="8"/>
  <c r="H214" i="8"/>
  <c r="H213" i="8"/>
  <c r="H212" i="8"/>
  <c r="H211" i="8"/>
  <c r="A111" i="8"/>
  <c r="A112" i="8" s="1"/>
  <c r="A113" i="8"/>
  <c r="A116" i="8"/>
  <c r="A117" i="8" s="1"/>
  <c r="A118" i="8" s="1"/>
  <c r="A119" i="8" s="1"/>
  <c r="A120" i="8" s="1"/>
  <c r="A121" i="8" s="1"/>
  <c r="A122" i="8" s="1"/>
  <c r="A123" i="8" s="1"/>
  <c r="A124" i="8" s="1"/>
  <c r="A125" i="8" s="1"/>
  <c r="A127" i="8" s="1"/>
  <c r="A128" i="8" s="1"/>
  <c r="D86" i="8"/>
  <c r="D90" i="8"/>
  <c r="D100" i="8" s="1"/>
  <c r="D101" i="8" s="1"/>
  <c r="D109" i="8" s="1"/>
  <c r="E86" i="8"/>
  <c r="E90" i="8"/>
  <c r="F86" i="8"/>
  <c r="F90" i="8"/>
  <c r="F102" i="8" s="1"/>
  <c r="H116" i="8"/>
  <c r="H117" i="8"/>
  <c r="H118" i="8"/>
  <c r="H119" i="8"/>
  <c r="H121" i="8"/>
  <c r="H122" i="8"/>
  <c r="H123" i="8"/>
  <c r="H124" i="8"/>
  <c r="G125" i="8"/>
  <c r="H112" i="8"/>
  <c r="H110" i="8"/>
  <c r="H108" i="8"/>
  <c r="A81" i="8"/>
  <c r="A82" i="8" s="1"/>
  <c r="A83" i="8" s="1"/>
  <c r="A84" i="8" s="1"/>
  <c r="A85" i="8" s="1"/>
  <c r="A86" i="8" s="1"/>
  <c r="A89" i="8"/>
  <c r="A90" i="8" s="1"/>
  <c r="A93" i="8" s="1"/>
  <c r="A94" i="8" s="1"/>
  <c r="A95" i="8" s="1"/>
  <c r="A96" i="8" s="1"/>
  <c r="A97" i="8" s="1"/>
  <c r="A100" i="8" s="1"/>
  <c r="A101" i="8" s="1"/>
  <c r="A102" i="8" s="1"/>
  <c r="A103" i="8" s="1"/>
  <c r="A104" i="8" s="1"/>
  <c r="A105" i="8" s="1"/>
  <c r="A106" i="8" s="1"/>
  <c r="H85" i="8"/>
  <c r="H84" i="8"/>
  <c r="H83" i="8"/>
  <c r="H82" i="8"/>
  <c r="H81" i="8"/>
  <c r="D11" i="20"/>
  <c r="D14" i="20" s="1"/>
  <c r="C17" i="20"/>
  <c r="D25" i="20"/>
  <c r="B15" i="15"/>
  <c r="C15" i="15"/>
  <c r="D15" i="15"/>
  <c r="E15" i="15"/>
  <c r="F15" i="15"/>
  <c r="G14" i="10"/>
  <c r="G15" i="10" s="1"/>
  <c r="G39" i="10"/>
  <c r="G41" i="10" s="1"/>
  <c r="G40" i="10"/>
  <c r="G51" i="10"/>
  <c r="G54" i="10" s="1"/>
  <c r="G52" i="10"/>
  <c r="G53" i="10"/>
  <c r="G62" i="10"/>
  <c r="G63" i="10"/>
  <c r="G65" i="10" s="1"/>
  <c r="G64" i="10"/>
  <c r="G73" i="10"/>
  <c r="G74" i="10" s="1"/>
  <c r="G93" i="10"/>
  <c r="G96" i="10" s="1"/>
  <c r="G94" i="10"/>
  <c r="G95" i="10"/>
  <c r="G104" i="10"/>
  <c r="G107" i="10" s="1"/>
  <c r="G105" i="10"/>
  <c r="G106" i="10"/>
  <c r="H9" i="9"/>
  <c r="H17" i="9"/>
  <c r="G25" i="9"/>
  <c r="H25" i="9"/>
  <c r="A16" i="8"/>
  <c r="A17" i="8" s="1"/>
  <c r="A18" i="8" s="1"/>
  <c r="A19" i="8" s="1"/>
  <c r="A20" i="8" s="1"/>
  <c r="A21" i="8" s="1"/>
  <c r="A24" i="8" s="1"/>
  <c r="A25" i="8" s="1"/>
  <c r="A28" i="8" s="1"/>
  <c r="A29" i="8" s="1"/>
  <c r="A30" i="8" s="1"/>
  <c r="A31" i="8" s="1"/>
  <c r="A32" i="8" s="1"/>
  <c r="A35" i="8" s="1"/>
  <c r="A36" i="8" s="1"/>
  <c r="A37" i="8" s="1"/>
  <c r="A38" i="8" s="1"/>
  <c r="A39" i="8" s="1"/>
  <c r="A40" i="8" s="1"/>
  <c r="A41" i="8" s="1"/>
  <c r="H16" i="8"/>
  <c r="H17" i="8"/>
  <c r="H18" i="8"/>
  <c r="H19" i="8"/>
  <c r="H20" i="8"/>
  <c r="D21" i="8"/>
  <c r="E21" i="8"/>
  <c r="F21" i="8"/>
  <c r="F25" i="8" s="1"/>
  <c r="G21" i="8"/>
  <c r="G25" i="8" s="1"/>
  <c r="G37" i="8" s="1"/>
  <c r="D25" i="8"/>
  <c r="D37" i="8" s="1"/>
  <c r="H42" i="8"/>
  <c r="H43" i="8"/>
  <c r="H45" i="8"/>
  <c r="A46" i="8"/>
  <c r="A47" i="8" s="1"/>
  <c r="A48" i="8" s="1"/>
  <c r="A51" i="8"/>
  <c r="A52" i="8" s="1"/>
  <c r="A53" i="8"/>
  <c r="A54" i="8" s="1"/>
  <c r="A55" i="8" s="1"/>
  <c r="A56" i="8" s="1"/>
  <c r="A57" i="8" s="1"/>
  <c r="A58" i="8" s="1"/>
  <c r="A59" i="8" s="1"/>
  <c r="A60" i="8" s="1"/>
  <c r="A62" i="8" s="1"/>
  <c r="A63" i="8" s="1"/>
  <c r="H47" i="8"/>
  <c r="H51" i="8"/>
  <c r="H52" i="8"/>
  <c r="H53" i="8"/>
  <c r="H54" i="8"/>
  <c r="H56" i="8"/>
  <c r="H57" i="8"/>
  <c r="H58" i="8"/>
  <c r="H59" i="8"/>
  <c r="G60" i="8"/>
  <c r="F10" i="7"/>
  <c r="G10" i="7"/>
  <c r="H10" i="7" s="1"/>
  <c r="I10" i="7" s="1"/>
  <c r="J10" i="7" s="1"/>
  <c r="K10" i="7" s="1"/>
  <c r="L10" i="7" s="1"/>
  <c r="R10" i="7"/>
  <c r="X10" i="7" s="1"/>
  <c r="Y10" i="7" s="1"/>
  <c r="Z10" i="7" s="1"/>
  <c r="AA10" i="7" s="1"/>
  <c r="AB10" i="7" s="1"/>
  <c r="AC10" i="7" s="1"/>
  <c r="AI10" i="7" s="1"/>
  <c r="AO10" i="7" s="1"/>
  <c r="AU10" i="7" s="1"/>
  <c r="AV10" i="7" s="1"/>
  <c r="AY10" i="7" s="1"/>
  <c r="BE10" i="7" s="1"/>
  <c r="CI10" i="7"/>
  <c r="CM10" i="7"/>
  <c r="CR10" i="7" s="1"/>
  <c r="CX10" i="7"/>
  <c r="CY10" i="7" s="1"/>
  <c r="CZ10" i="7" s="1"/>
  <c r="DA10" i="7" s="1"/>
  <c r="DB10" i="7" s="1"/>
  <c r="DC10" i="7"/>
  <c r="DD10" i="7" s="1"/>
  <c r="DE10" i="7" s="1"/>
  <c r="DF10" i="7" s="1"/>
  <c r="DG10" i="7" s="1"/>
  <c r="DH10" i="7" s="1"/>
  <c r="DI10" i="7" s="1"/>
  <c r="A20" i="6"/>
  <c r="A21" i="6"/>
  <c r="A22" i="6"/>
  <c r="A23" i="6" s="1"/>
  <c r="A24" i="6"/>
  <c r="A25" i="6" s="1"/>
  <c r="A26" i="6" s="1"/>
  <c r="A27" i="6" s="1"/>
  <c r="A28" i="6" s="1"/>
  <c r="A29" i="6"/>
  <c r="A30" i="6" s="1"/>
  <c r="A31" i="6" s="1"/>
  <c r="A32" i="6" s="1"/>
  <c r="A33" i="6" s="1"/>
  <c r="A34" i="6" s="1"/>
  <c r="A35" i="6" s="1"/>
  <c r="A40" i="6"/>
  <c r="A41" i="6"/>
  <c r="A42" i="6"/>
  <c r="A43" i="6" s="1"/>
  <c r="A44" i="6"/>
  <c r="A45" i="6" s="1"/>
  <c r="A46" i="6" s="1"/>
  <c r="A47" i="6" s="1"/>
  <c r="A49" i="6" s="1"/>
  <c r="A50" i="6"/>
  <c r="A51" i="6" s="1"/>
  <c r="A52" i="6" s="1"/>
  <c r="A53" i="6" s="1"/>
  <c r="A54" i="6" s="1"/>
  <c r="A55" i="6" s="1"/>
  <c r="A56" i="6" s="1"/>
  <c r="A57" i="6" s="1"/>
  <c r="A58" i="6" s="1"/>
  <c r="A60" i="6" s="1"/>
  <c r="L126" i="2"/>
  <c r="M126" i="2"/>
  <c r="E295" i="8"/>
  <c r="E297" i="8"/>
  <c r="D557" i="8"/>
  <c r="H541" i="8"/>
  <c r="H545" i="8" s="1"/>
  <c r="F425" i="8"/>
  <c r="F427" i="8"/>
  <c r="D687" i="8"/>
  <c r="F880" i="8"/>
  <c r="F1010" i="8"/>
  <c r="F1011" i="8" s="1"/>
  <c r="F1019" i="8" s="1"/>
  <c r="D1325" i="8"/>
  <c r="D1337" i="8" s="1"/>
  <c r="D2626" i="8"/>
  <c r="D2638" i="8" s="1"/>
  <c r="I84" i="1"/>
  <c r="M84" i="1" s="1"/>
  <c r="H411" i="8"/>
  <c r="H415" i="8" s="1"/>
  <c r="G480" i="8"/>
  <c r="G490" i="8" s="1"/>
  <c r="G557" i="8"/>
  <c r="F1465" i="8"/>
  <c r="F1467" i="8"/>
  <c r="D1260" i="8"/>
  <c r="D1272" i="8" s="1"/>
  <c r="H1256" i="8"/>
  <c r="D1911" i="8"/>
  <c r="D1923" i="8" s="1"/>
  <c r="H1907" i="8"/>
  <c r="H1911" i="8" s="1"/>
  <c r="D2106" i="8"/>
  <c r="D2118" i="8"/>
  <c r="H2102" i="8"/>
  <c r="H2106" i="8" s="1"/>
  <c r="G3037" i="8"/>
  <c r="G3039" i="8"/>
  <c r="G3053" i="8" s="1"/>
  <c r="H1295" i="8"/>
  <c r="E1595" i="8"/>
  <c r="E1597" i="8"/>
  <c r="F2378" i="8"/>
  <c r="G2452" i="8"/>
  <c r="G2454" i="8" s="1"/>
  <c r="G2468" i="8" s="1"/>
  <c r="E25" i="8"/>
  <c r="G1671" i="8"/>
  <c r="G1673" i="8" s="1"/>
  <c r="G1687" i="8"/>
  <c r="D2301" i="8"/>
  <c r="D2313" i="8" s="1"/>
  <c r="H2466" i="8"/>
  <c r="D3104" i="8"/>
  <c r="D3118" i="8" s="1"/>
  <c r="G2324" i="8"/>
  <c r="G2338" i="8" s="1"/>
  <c r="G2649" i="8"/>
  <c r="G2663" i="8" s="1"/>
  <c r="E2701" i="8"/>
  <c r="D2777" i="8"/>
  <c r="E3481" i="8"/>
  <c r="E3482" i="8" s="1"/>
  <c r="E3490" i="8" s="1"/>
  <c r="E3492" i="8" s="1"/>
  <c r="E3483" i="8"/>
  <c r="F3093" i="8"/>
  <c r="E3806" i="8"/>
  <c r="E3807" i="8" s="1"/>
  <c r="D3666" i="8"/>
  <c r="D3678" i="8"/>
  <c r="H3662" i="8"/>
  <c r="H3666" i="8" s="1"/>
  <c r="E3418" i="8"/>
  <c r="D3815" i="8"/>
  <c r="D3817" i="8" s="1"/>
  <c r="F3028" i="8"/>
  <c r="H3636" i="8"/>
  <c r="D3341" i="8"/>
  <c r="D3353" i="8" s="1"/>
  <c r="D3427" i="8"/>
  <c r="D3429" i="8" s="1"/>
  <c r="D3443" i="8" s="1"/>
  <c r="D3167" i="8"/>
  <c r="F3418" i="8"/>
  <c r="H3857" i="8"/>
  <c r="H3861" i="8"/>
  <c r="E3861" i="8"/>
  <c r="F2571" i="8"/>
  <c r="F2572" i="8" s="1"/>
  <c r="F2580" i="8" s="1"/>
  <c r="F2573" i="8"/>
  <c r="D350" i="8"/>
  <c r="D362" i="8" s="1"/>
  <c r="D373" i="8"/>
  <c r="D387" i="8" s="1"/>
  <c r="E3353" i="8"/>
  <c r="F3873" i="8"/>
  <c r="F3871" i="8"/>
  <c r="F3872" i="8"/>
  <c r="F3880" i="8" s="1"/>
  <c r="F3882" i="8" s="1"/>
  <c r="H3402" i="8"/>
  <c r="H3406" i="8" s="1"/>
  <c r="E2561" i="8"/>
  <c r="E2573" i="8" s="1"/>
  <c r="F947" i="8"/>
  <c r="G954" i="8"/>
  <c r="G956" i="8" s="1"/>
  <c r="G958" i="8" s="1"/>
  <c r="F3211" i="8"/>
  <c r="F3221" i="8" s="1"/>
  <c r="F3222" i="8" s="1"/>
  <c r="F3230" i="8" s="1"/>
  <c r="D2970" i="8"/>
  <c r="D2972" i="8" s="1"/>
  <c r="D2974" i="8" s="1"/>
  <c r="D2988" i="8" s="1"/>
  <c r="E3158" i="8"/>
  <c r="F3146" i="8"/>
  <c r="E945" i="8"/>
  <c r="E947" i="8"/>
  <c r="D2897" i="8"/>
  <c r="H840" i="8"/>
  <c r="F815" i="8"/>
  <c r="F816" i="8" s="1"/>
  <c r="F817" i="8"/>
  <c r="E817" i="8"/>
  <c r="H931" i="8"/>
  <c r="H935" i="8"/>
  <c r="H970" i="8"/>
  <c r="F1856" i="8"/>
  <c r="F2898" i="8"/>
  <c r="E176" i="8"/>
  <c r="D3559" i="8"/>
  <c r="D3573" i="8" s="1"/>
  <c r="D178" i="8"/>
  <c r="F165" i="8"/>
  <c r="H165" i="8" s="1"/>
  <c r="D2886" i="8"/>
  <c r="D2898" i="8" s="1"/>
  <c r="G2896" i="8"/>
  <c r="G2897" i="8" s="1"/>
  <c r="E3548" i="8"/>
  <c r="H151" i="8"/>
  <c r="H155" i="8"/>
  <c r="D192" i="8"/>
  <c r="E3873" i="8"/>
  <c r="D3819" i="8"/>
  <c r="D3833" i="8" s="1"/>
  <c r="F622" i="8"/>
  <c r="F3223" i="8"/>
  <c r="E35" i="8"/>
  <c r="E36" i="8" s="1"/>
  <c r="E44" i="8" s="1"/>
  <c r="E46" i="8" s="1"/>
  <c r="E37" i="8"/>
  <c r="G492" i="8"/>
  <c r="F3158" i="8"/>
  <c r="F3156" i="8"/>
  <c r="D2779" i="8"/>
  <c r="D2793" i="8" s="1"/>
  <c r="E1596" i="8"/>
  <c r="E1604" i="8" s="1"/>
  <c r="E1606" i="8" s="1"/>
  <c r="F3157" i="8"/>
  <c r="F3165" i="8" s="1"/>
  <c r="E48" i="8"/>
  <c r="E62" i="8" s="1"/>
  <c r="H1791" i="8" l="1"/>
  <c r="F1792" i="8"/>
  <c r="F1800" i="8" s="1"/>
  <c r="H1750" i="8"/>
  <c r="F1725" i="8"/>
  <c r="F1726" i="8" s="1"/>
  <c r="F1734" i="8" s="1"/>
  <c r="F1736" i="8" s="1"/>
  <c r="F1727" i="8"/>
  <c r="H2076" i="8"/>
  <c r="H2752" i="8"/>
  <c r="H2756" i="8" s="1"/>
  <c r="E2756" i="8"/>
  <c r="E2768" i="8" s="1"/>
  <c r="D3169" i="8"/>
  <c r="D3183" i="8" s="1"/>
  <c r="G3211" i="8"/>
  <c r="H3207" i="8"/>
  <c r="H3211" i="8" s="1"/>
  <c r="D1858" i="8"/>
  <c r="E2896" i="8"/>
  <c r="E2897" i="8" s="1"/>
  <c r="H2232" i="8"/>
  <c r="H2236" i="8" s="1"/>
  <c r="H1360" i="8"/>
  <c r="F750" i="8"/>
  <c r="F751" i="8" s="1"/>
  <c r="F759" i="8" s="1"/>
  <c r="F763" i="8" s="1"/>
  <c r="F777" i="8" s="1"/>
  <c r="F752" i="8"/>
  <c r="D2561" i="8"/>
  <c r="D2573" i="8" s="1"/>
  <c r="H2557" i="8"/>
  <c r="H2561" i="8" s="1"/>
  <c r="E1661" i="8"/>
  <c r="E1669" i="8" s="1"/>
  <c r="E1671" i="8" s="1"/>
  <c r="E1673" i="8" s="1"/>
  <c r="E1687" i="8" s="1"/>
  <c r="D1661" i="8"/>
  <c r="D1669" i="8" s="1"/>
  <c r="D1671" i="8" s="1"/>
  <c r="D1673" i="8" s="1"/>
  <c r="D1687" i="8" s="1"/>
  <c r="G2389" i="8"/>
  <c r="G2403" i="8" s="1"/>
  <c r="F1793" i="8"/>
  <c r="H1386" i="8"/>
  <c r="H1390" i="8" s="1"/>
  <c r="H710" i="8"/>
  <c r="D1000" i="8"/>
  <c r="D1012" i="8" s="1"/>
  <c r="H996" i="8"/>
  <c r="H1000" i="8" s="1"/>
  <c r="D1195" i="8"/>
  <c r="D1207" i="8" s="1"/>
  <c r="H1207" i="8" s="1"/>
  <c r="H1191" i="8"/>
  <c r="H1195" i="8" s="1"/>
  <c r="E1140" i="8"/>
  <c r="E1141" i="8" s="1"/>
  <c r="E1149" i="8" s="1"/>
  <c r="E1142" i="8"/>
  <c r="H1646" i="8"/>
  <c r="H1650" i="8" s="1"/>
  <c r="D1650" i="8"/>
  <c r="D1662" i="8" s="1"/>
  <c r="E1727" i="8"/>
  <c r="E1725" i="8"/>
  <c r="E1726" i="8" s="1"/>
  <c r="E1734" i="8" s="1"/>
  <c r="E1736" i="8" s="1"/>
  <c r="E2376" i="8"/>
  <c r="E2377" i="8" s="1"/>
  <c r="E2385" i="8" s="1"/>
  <c r="E2387" i="8" s="1"/>
  <c r="E2378" i="8"/>
  <c r="H3376" i="8"/>
  <c r="D2129" i="8"/>
  <c r="D2143" i="8" s="1"/>
  <c r="H866" i="8"/>
  <c r="H870" i="8" s="1"/>
  <c r="F557" i="8"/>
  <c r="F555" i="8"/>
  <c r="F556" i="8" s="1"/>
  <c r="F564" i="8" s="1"/>
  <c r="E752" i="8"/>
  <c r="H752" i="8" s="1"/>
  <c r="H905" i="8"/>
  <c r="E1207" i="8"/>
  <c r="G1335" i="8"/>
  <c r="G1336" i="8" s="1"/>
  <c r="G1344" i="8" s="1"/>
  <c r="G1337" i="8"/>
  <c r="D1130" i="8"/>
  <c r="D1142" i="8" s="1"/>
  <c r="H1126" i="8"/>
  <c r="H1130" i="8" s="1"/>
  <c r="F1595" i="8"/>
  <c r="F1596" i="8" s="1"/>
  <c r="F1604" i="8" s="1"/>
  <c r="H1922" i="8"/>
  <c r="D1934" i="8"/>
  <c r="D1948" i="8" s="1"/>
  <c r="D2366" i="8"/>
  <c r="D2378" i="8" s="1"/>
  <c r="H2378" i="8" s="1"/>
  <c r="H2986" i="8"/>
  <c r="H3116" i="8"/>
  <c r="H3831" i="8"/>
  <c r="H320" i="8"/>
  <c r="G2127" i="8"/>
  <c r="G2129" i="8" s="1"/>
  <c r="G2143" i="8" s="1"/>
  <c r="E2496" i="8"/>
  <c r="H2492" i="8"/>
  <c r="H2496" i="8" s="1"/>
  <c r="D3471" i="8"/>
  <c r="D3483" i="8" s="1"/>
  <c r="H3467" i="8"/>
  <c r="H3471" i="8" s="1"/>
  <c r="H1972" i="8"/>
  <c r="H1976" i="8" s="1"/>
  <c r="H3896" i="8"/>
  <c r="G3884" i="8"/>
  <c r="D102" i="8"/>
  <c r="H281" i="8"/>
  <c r="H285" i="8" s="1"/>
  <c r="H580" i="8"/>
  <c r="H1061" i="8"/>
  <c r="H1065" i="8" s="1"/>
  <c r="F1065" i="8"/>
  <c r="F1075" i="8" s="1"/>
  <c r="H2427" i="8"/>
  <c r="H2431" i="8" s="1"/>
  <c r="D2951" i="8"/>
  <c r="D2963" i="8" s="1"/>
  <c r="H2947" i="8"/>
  <c r="H2951" i="8" s="1"/>
  <c r="H3012" i="8"/>
  <c r="H3016" i="8" s="1"/>
  <c r="H1620" i="8"/>
  <c r="G1818" i="8"/>
  <c r="H2443" i="8"/>
  <c r="H2726" i="8"/>
  <c r="G3313" i="8"/>
  <c r="H3506" i="8"/>
  <c r="H3701" i="8"/>
  <c r="G3752" i="8"/>
  <c r="G3754" i="8" s="1"/>
  <c r="G3768" i="8" s="1"/>
  <c r="H385" i="8"/>
  <c r="F1205" i="8"/>
  <c r="F1206" i="8" s="1"/>
  <c r="F1214" i="8" s="1"/>
  <c r="F1216" i="8" s="1"/>
  <c r="F1218" i="8" s="1"/>
  <c r="F1232" i="8" s="1"/>
  <c r="H2271" i="8"/>
  <c r="H3601" i="8"/>
  <c r="H2041" i="8"/>
  <c r="G1010" i="8"/>
  <c r="G1011" i="8" s="1"/>
  <c r="G1019" i="8" s="1"/>
  <c r="J116" i="18"/>
  <c r="G3898" i="8"/>
  <c r="H3766" i="8"/>
  <c r="E3754" i="8"/>
  <c r="E3768" i="8" s="1"/>
  <c r="D3622" i="8"/>
  <c r="D3624" i="8" s="1"/>
  <c r="D3638" i="8" s="1"/>
  <c r="G3611" i="8"/>
  <c r="G3612" i="8" s="1"/>
  <c r="G3613" i="8" s="1"/>
  <c r="H3613" i="8" s="1"/>
  <c r="G3546" i="8"/>
  <c r="G3547" i="8" s="1"/>
  <c r="G3548" i="8" s="1"/>
  <c r="G3555" i="8"/>
  <c r="G3557" i="8" s="1"/>
  <c r="G3559" i="8" s="1"/>
  <c r="G3573" i="8" s="1"/>
  <c r="D3494" i="8"/>
  <c r="D3508" i="8" s="1"/>
  <c r="H3337" i="8"/>
  <c r="H3341" i="8" s="1"/>
  <c r="G3351" i="8"/>
  <c r="G3352" i="8"/>
  <c r="G3360" i="8" s="1"/>
  <c r="D3297" i="8"/>
  <c r="D3299" i="8" s="1"/>
  <c r="D3313" i="8" s="1"/>
  <c r="G3418" i="8"/>
  <c r="G3425" i="8"/>
  <c r="G3427" i="8" s="1"/>
  <c r="G3429" i="8" s="1"/>
  <c r="G3443" i="8" s="1"/>
  <c r="G3362" i="8"/>
  <c r="G3364" i="8" s="1"/>
  <c r="G3378" i="8" s="1"/>
  <c r="H3028" i="8"/>
  <c r="H2921" i="8"/>
  <c r="H2886" i="8"/>
  <c r="D2844" i="8"/>
  <c r="D2858" i="8" s="1"/>
  <c r="G2831" i="8"/>
  <c r="G2832" i="8" s="1"/>
  <c r="G2840" i="8" s="1"/>
  <c r="G2842" i="8" s="1"/>
  <c r="H2687" i="8"/>
  <c r="H2691" i="8" s="1"/>
  <c r="H2638" i="8"/>
  <c r="D2647" i="8"/>
  <c r="D2649" i="8" s="1"/>
  <c r="D2663" i="8" s="1"/>
  <c r="G2766" i="8"/>
  <c r="G2767" i="8" s="1"/>
  <c r="G2701" i="8"/>
  <c r="G2702" i="8" s="1"/>
  <c r="H2596" i="8"/>
  <c r="H2531" i="8"/>
  <c r="D2517" i="8"/>
  <c r="D2519" i="8" s="1"/>
  <c r="D2533" i="8" s="1"/>
  <c r="D2572" i="8"/>
  <c r="D2580" i="8" s="1"/>
  <c r="D2582" i="8" s="1"/>
  <c r="D2584" i="8" s="1"/>
  <c r="D2598" i="8" s="1"/>
  <c r="G2571" i="8"/>
  <c r="G2572" i="8" s="1"/>
  <c r="D2452" i="8"/>
  <c r="D2454" i="8" s="1"/>
  <c r="D2468" i="8" s="1"/>
  <c r="H2401" i="8"/>
  <c r="D2062" i="8"/>
  <c r="D2064" i="8" s="1"/>
  <c r="D2078" i="8" s="1"/>
  <c r="G2051" i="8"/>
  <c r="G2052" i="8" s="1"/>
  <c r="G2060" i="8" s="1"/>
  <c r="G2062" i="8" s="1"/>
  <c r="G2064" i="8" s="1"/>
  <c r="G2078" i="8" s="1"/>
  <c r="H2011" i="8"/>
  <c r="D1999" i="8"/>
  <c r="D2013" i="8" s="1"/>
  <c r="H1946" i="8"/>
  <c r="G1752" i="8"/>
  <c r="E1800" i="8"/>
  <c r="H1792" i="8"/>
  <c r="D1736" i="8"/>
  <c r="D1738" i="8"/>
  <c r="D1752" i="8" s="1"/>
  <c r="G1856" i="8"/>
  <c r="G1857" i="8" s="1"/>
  <c r="D1541" i="8"/>
  <c r="D1543" i="8" s="1"/>
  <c r="D1557" i="8" s="1"/>
  <c r="D1411" i="8"/>
  <c r="D1413" i="8" s="1"/>
  <c r="D1427" i="8" s="1"/>
  <c r="H1260" i="8"/>
  <c r="H1137" i="8"/>
  <c r="G1140" i="8"/>
  <c r="G1141" i="8" s="1"/>
  <c r="D1086" i="8"/>
  <c r="D1088" i="8" s="1"/>
  <c r="D1102" i="8" s="1"/>
  <c r="G1270" i="8"/>
  <c r="G1271" i="8" s="1"/>
  <c r="G1279" i="8" s="1"/>
  <c r="F1272" i="8"/>
  <c r="G1206" i="8"/>
  <c r="G1214" i="8" s="1"/>
  <c r="G1205" i="8"/>
  <c r="G972" i="8"/>
  <c r="H801" i="8"/>
  <c r="H805" i="8" s="1"/>
  <c r="G815" i="8"/>
  <c r="G816" i="8" s="1"/>
  <c r="G824" i="8" s="1"/>
  <c r="G750" i="8"/>
  <c r="D751" i="8"/>
  <c r="D759" i="8" s="1"/>
  <c r="D761" i="8" s="1"/>
  <c r="D763" i="8" s="1"/>
  <c r="D777" i="8" s="1"/>
  <c r="D956" i="8"/>
  <c r="D958" i="8"/>
  <c r="D972" i="8" s="1"/>
  <c r="D816" i="8"/>
  <c r="D824" i="8" s="1"/>
  <c r="G685" i="8"/>
  <c r="G686" i="8" s="1"/>
  <c r="G694" i="8" s="1"/>
  <c r="H645" i="8"/>
  <c r="D566" i="8"/>
  <c r="D568" i="8" s="1"/>
  <c r="D582" i="8" s="1"/>
  <c r="D501" i="8"/>
  <c r="D503" i="8" s="1"/>
  <c r="D517" i="8" s="1"/>
  <c r="H346" i="8"/>
  <c r="H350" i="8" s="1"/>
  <c r="H190" i="8"/>
  <c r="G192" i="8"/>
  <c r="H125" i="8"/>
  <c r="H86" i="8"/>
  <c r="H90" i="8" s="1"/>
  <c r="G100" i="8"/>
  <c r="G101" i="8" s="1"/>
  <c r="G102" i="8" s="1"/>
  <c r="F1661" i="8"/>
  <c r="H1921" i="8"/>
  <c r="H3873" i="8"/>
  <c r="H1988" i="8"/>
  <c r="H3418" i="8"/>
  <c r="H232" i="8"/>
  <c r="H292" i="8"/>
  <c r="D111" i="8"/>
  <c r="D113" i="8"/>
  <c r="D127" i="8" s="1"/>
  <c r="H1736" i="8"/>
  <c r="E2452" i="8"/>
  <c r="E2454" i="8" s="1"/>
  <c r="E2468" i="8" s="1"/>
  <c r="F3232" i="8"/>
  <c r="F3234" i="8" s="1"/>
  <c r="F3248" i="8" s="1"/>
  <c r="E1997" i="8"/>
  <c r="E1999" i="8" s="1"/>
  <c r="E2013" i="8" s="1"/>
  <c r="H2896" i="8"/>
  <c r="E568" i="8"/>
  <c r="E582" i="8" s="1"/>
  <c r="H1272" i="8"/>
  <c r="F2779" i="8"/>
  <c r="F2793" i="8" s="1"/>
  <c r="E2247" i="8"/>
  <c r="E761" i="8"/>
  <c r="E763" i="8" s="1"/>
  <c r="F1738" i="8"/>
  <c r="F1752" i="8" s="1"/>
  <c r="D3884" i="8"/>
  <c r="D3898" i="8" s="1"/>
  <c r="E1346" i="8"/>
  <c r="E1348" i="8" s="1"/>
  <c r="E1362" i="8" s="1"/>
  <c r="E1151" i="8"/>
  <c r="E1153" i="8" s="1"/>
  <c r="E1167" i="8" s="1"/>
  <c r="D241" i="8"/>
  <c r="G360" i="8"/>
  <c r="G361" i="8" s="1"/>
  <c r="F761" i="8"/>
  <c r="H1725" i="8"/>
  <c r="H2441" i="8"/>
  <c r="F1930" i="8"/>
  <c r="E3037" i="8"/>
  <c r="E3039" i="8" s="1"/>
  <c r="E3053" i="8" s="1"/>
  <c r="G1086" i="8"/>
  <c r="G1088" i="8" s="1"/>
  <c r="G1102" i="8" s="1"/>
  <c r="H557" i="8"/>
  <c r="F3286" i="8"/>
  <c r="F3287" i="8" s="1"/>
  <c r="F3295" i="8" s="1"/>
  <c r="F3297" i="8" s="1"/>
  <c r="F3299" i="8" s="1"/>
  <c r="F3313" i="8" s="1"/>
  <c r="F2636" i="8"/>
  <c r="F2637" i="8" s="1"/>
  <c r="F2645" i="8" s="1"/>
  <c r="F2647" i="8" s="1"/>
  <c r="E2637" i="8"/>
  <c r="F2116" i="8"/>
  <c r="F2117" i="8" s="1"/>
  <c r="F2125" i="8" s="1"/>
  <c r="D296" i="8"/>
  <c r="D304" i="8" s="1"/>
  <c r="F295" i="8"/>
  <c r="F296" i="8" s="1"/>
  <c r="F304" i="8" s="1"/>
  <c r="F306" i="8" s="1"/>
  <c r="F100" i="8"/>
  <c r="F101" i="8" s="1"/>
  <c r="F109" i="8" s="1"/>
  <c r="F426" i="8"/>
  <c r="F434" i="8" s="1"/>
  <c r="F881" i="8"/>
  <c r="F889" i="8" s="1"/>
  <c r="F891" i="8" s="1"/>
  <c r="F893" i="8" s="1"/>
  <c r="F907" i="8" s="1"/>
  <c r="E1465" i="8"/>
  <c r="G555" i="8"/>
  <c r="G556" i="8" s="1"/>
  <c r="G564" i="8" s="1"/>
  <c r="G566" i="8" s="1"/>
  <c r="G568" i="8" s="1"/>
  <c r="G582" i="8" s="1"/>
  <c r="E2116" i="8"/>
  <c r="H2116" i="8" s="1"/>
  <c r="F2376" i="8"/>
  <c r="F2701" i="8"/>
  <c r="F2702" i="8" s="1"/>
  <c r="F2710" i="8" s="1"/>
  <c r="F3091" i="8"/>
  <c r="F3092" i="8" s="1"/>
  <c r="E3351" i="8"/>
  <c r="E3352" i="8" s="1"/>
  <c r="E3360" i="8" s="1"/>
  <c r="E3362" i="8" s="1"/>
  <c r="F1857" i="8"/>
  <c r="F1865" i="8" s="1"/>
  <c r="F1867" i="8" s="1"/>
  <c r="F1869" i="8" s="1"/>
  <c r="F1883" i="8" s="1"/>
  <c r="E946" i="8"/>
  <c r="D1140" i="8"/>
  <c r="D1141" i="8" s="1"/>
  <c r="D1149" i="8" s="1"/>
  <c r="F620" i="8"/>
  <c r="F621" i="8" s="1"/>
  <c r="F629" i="8" s="1"/>
  <c r="F631" i="8" s="1"/>
  <c r="F633" i="8" s="1"/>
  <c r="F647" i="8" s="1"/>
  <c r="E296" i="8"/>
  <c r="E304" i="8" s="1"/>
  <c r="G491" i="8"/>
  <c r="G499" i="8" s="1"/>
  <c r="G501" i="8" s="1"/>
  <c r="E3612" i="8"/>
  <c r="E3620" i="8" s="1"/>
  <c r="G231" i="8"/>
  <c r="G239" i="8" s="1"/>
  <c r="E3092" i="8"/>
  <c r="E3100" i="8" s="1"/>
  <c r="E2181" i="8"/>
  <c r="E2182" i="8" s="1"/>
  <c r="E2190" i="8" s="1"/>
  <c r="E2192" i="8" s="1"/>
  <c r="E1409" i="8"/>
  <c r="E1411" i="8" s="1"/>
  <c r="D36" i="8"/>
  <c r="D44" i="8" s="1"/>
  <c r="D46" i="8" s="1"/>
  <c r="E1075" i="8"/>
  <c r="E1076" i="8" s="1"/>
  <c r="E1084" i="8" s="1"/>
  <c r="E1086" i="8" s="1"/>
  <c r="F1466" i="8"/>
  <c r="F1474" i="8" s="1"/>
  <c r="F1400" i="8"/>
  <c r="F1401" i="8" s="1"/>
  <c r="F1409" i="8" s="1"/>
  <c r="F1411" i="8" s="1"/>
  <c r="E3416" i="8"/>
  <c r="F3416" i="8"/>
  <c r="F3417" i="8" s="1"/>
  <c r="F3425" i="8" s="1"/>
  <c r="F945" i="8"/>
  <c r="H945" i="8" s="1"/>
  <c r="F2896" i="8"/>
  <c r="F2897" i="8" s="1"/>
  <c r="F2905" i="8" s="1"/>
  <c r="D1270" i="8"/>
  <c r="E2702" i="8"/>
  <c r="F2961" i="8"/>
  <c r="F2962" i="8" s="1"/>
  <c r="F2970" i="8" s="1"/>
  <c r="E178" i="8"/>
  <c r="E192" i="8" s="1"/>
  <c r="D2389" i="8"/>
  <c r="D2403" i="8" s="1"/>
  <c r="E2961" i="8"/>
  <c r="F3611" i="8"/>
  <c r="F3612" i="8" s="1"/>
  <c r="F3620" i="8" s="1"/>
  <c r="E2571" i="8"/>
  <c r="G425" i="8"/>
  <c r="G426" i="8" s="1"/>
  <c r="G434" i="8" s="1"/>
  <c r="G436" i="8" s="1"/>
  <c r="H427" i="8"/>
  <c r="G1465" i="8"/>
  <c r="G1466" i="8" s="1"/>
  <c r="G1474" i="8" s="1"/>
  <c r="G1476" i="8" s="1"/>
  <c r="F2246" i="8"/>
  <c r="F2247" i="8" s="1"/>
  <c r="F2255" i="8" s="1"/>
  <c r="F2506" i="8"/>
  <c r="F2507" i="8" s="1"/>
  <c r="F2515" i="8" s="1"/>
  <c r="F2517" i="8" s="1"/>
  <c r="F2519" i="8" s="1"/>
  <c r="F2533" i="8" s="1"/>
  <c r="F3676" i="8"/>
  <c r="F3677" i="8" s="1"/>
  <c r="F3685" i="8" s="1"/>
  <c r="E230" i="8"/>
  <c r="E3156" i="8"/>
  <c r="E3157" i="8" s="1"/>
  <c r="E3165" i="8" s="1"/>
  <c r="E3167" i="8" s="1"/>
  <c r="E3169" i="8" s="1"/>
  <c r="E3183" i="8" s="1"/>
  <c r="E2051" i="8"/>
  <c r="E3871" i="8"/>
  <c r="H1923" i="8"/>
  <c r="E620" i="8"/>
  <c r="E621" i="8" s="1"/>
  <c r="E629" i="8" s="1"/>
  <c r="E631" i="8" s="1"/>
  <c r="E633" i="8" s="1"/>
  <c r="E647" i="8" s="1"/>
  <c r="H1662" i="8"/>
  <c r="F2441" i="8"/>
  <c r="F2442" i="8" s="1"/>
  <c r="E2831" i="8"/>
  <c r="E2832" i="8" s="1"/>
  <c r="E2840" i="8" s="1"/>
  <c r="E2842" i="8" s="1"/>
  <c r="F230" i="8"/>
  <c r="F231" i="8" s="1"/>
  <c r="F239" i="8" s="1"/>
  <c r="F2051" i="8"/>
  <c r="F2052" i="8" s="1"/>
  <c r="F2060" i="8" s="1"/>
  <c r="E815" i="8"/>
  <c r="E3546" i="8"/>
  <c r="E3547" i="8" s="1"/>
  <c r="E3555" i="8" s="1"/>
  <c r="E3557" i="8" s="1"/>
  <c r="E3559" i="8" s="1"/>
  <c r="E3573" i="8" s="1"/>
  <c r="G28" i="10"/>
  <c r="H48" i="19"/>
  <c r="F48" i="19"/>
  <c r="I126" i="2"/>
  <c r="K13" i="2"/>
  <c r="K126" i="2" s="1"/>
  <c r="I125" i="1"/>
  <c r="M125" i="1" s="1"/>
  <c r="G125" i="1"/>
  <c r="F1802" i="8"/>
  <c r="H1800" i="8"/>
  <c r="E2389" i="8"/>
  <c r="F2907" i="8"/>
  <c r="F3167" i="8"/>
  <c r="F824" i="8"/>
  <c r="G3620" i="8"/>
  <c r="G2905" i="8"/>
  <c r="G2898" i="8"/>
  <c r="H2898" i="8" s="1"/>
  <c r="F3884" i="8"/>
  <c r="F3898" i="8" s="1"/>
  <c r="E3815" i="8"/>
  <c r="D1478" i="8"/>
  <c r="H60" i="8"/>
  <c r="F111" i="8"/>
  <c r="F113" i="8" s="1"/>
  <c r="F127" i="8" s="1"/>
  <c r="E1281" i="8"/>
  <c r="E1283" i="8"/>
  <c r="E1297" i="8" s="1"/>
  <c r="G1346" i="8"/>
  <c r="G1348" i="8" s="1"/>
  <c r="G1362" i="8" s="1"/>
  <c r="D452" i="8"/>
  <c r="E3494" i="8"/>
  <c r="F1413" i="8"/>
  <c r="F1427" i="8" s="1"/>
  <c r="F166" i="8"/>
  <c r="D1857" i="8"/>
  <c r="H1986" i="8"/>
  <c r="D2905" i="8"/>
  <c r="F37" i="8"/>
  <c r="H37" i="8" s="1"/>
  <c r="F35" i="8"/>
  <c r="F685" i="8"/>
  <c r="F686" i="8" s="1"/>
  <c r="F694" i="8" s="1"/>
  <c r="F687" i="8"/>
  <c r="H1035" i="8"/>
  <c r="E1010" i="8"/>
  <c r="E1012" i="8"/>
  <c r="H1012" i="8" s="1"/>
  <c r="F1530" i="8"/>
  <c r="F1531" i="8" s="1"/>
  <c r="F1539" i="8" s="1"/>
  <c r="F1532" i="8"/>
  <c r="D686" i="8"/>
  <c r="G295" i="8"/>
  <c r="G297" i="8"/>
  <c r="H297" i="8" s="1"/>
  <c r="E426" i="8"/>
  <c r="D1455" i="8"/>
  <c r="D1467" i="8" s="1"/>
  <c r="H1467" i="8" s="1"/>
  <c r="H1451" i="8"/>
  <c r="H1455" i="8" s="1"/>
  <c r="E1608" i="8"/>
  <c r="E1622" i="8" s="1"/>
  <c r="F1021" i="8"/>
  <c r="F1023" i="8" s="1"/>
  <c r="F1037" i="8" s="1"/>
  <c r="G817" i="8"/>
  <c r="H817" i="8" s="1"/>
  <c r="G1995" i="8"/>
  <c r="H1987" i="8"/>
  <c r="H947" i="8"/>
  <c r="F2582" i="8"/>
  <c r="F2584" i="8" s="1"/>
  <c r="F2598" i="8" s="1"/>
  <c r="E100" i="8"/>
  <c r="E102" i="8"/>
  <c r="H255" i="8"/>
  <c r="H1425" i="8"/>
  <c r="H2206" i="8"/>
  <c r="H515" i="8"/>
  <c r="F490" i="8"/>
  <c r="F491" i="8" s="1"/>
  <c r="F499" i="8" s="1"/>
  <c r="F492" i="8"/>
  <c r="D891" i="8"/>
  <c r="G1021" i="8"/>
  <c r="G1023" i="8" s="1"/>
  <c r="G1037" i="8" s="1"/>
  <c r="H1100" i="8"/>
  <c r="E1216" i="8"/>
  <c r="D1346" i="8"/>
  <c r="E1530" i="8"/>
  <c r="E1532" i="8"/>
  <c r="H1777" i="8"/>
  <c r="H1781" i="8" s="1"/>
  <c r="D1781" i="8"/>
  <c r="D1793" i="8" s="1"/>
  <c r="H1793" i="8" s="1"/>
  <c r="D3752" i="8"/>
  <c r="G620" i="8"/>
  <c r="G621" i="8" s="1"/>
  <c r="G629" i="8" s="1"/>
  <c r="G622" i="8"/>
  <c r="G880" i="8"/>
  <c r="G881" i="8" s="1"/>
  <c r="G889" i="8" s="1"/>
  <c r="G882" i="8"/>
  <c r="D1596" i="8"/>
  <c r="G3081" i="8"/>
  <c r="H3077" i="8"/>
  <c r="H3081" i="8" s="1"/>
  <c r="H21" i="8"/>
  <c r="H25" i="8" s="1"/>
  <c r="D480" i="8"/>
  <c r="D492" i="8" s="1"/>
  <c r="H476" i="8"/>
  <c r="H480" i="8" s="1"/>
  <c r="D610" i="8"/>
  <c r="H606" i="8"/>
  <c r="H610" i="8" s="1"/>
  <c r="E685" i="8"/>
  <c r="E686" i="8" s="1"/>
  <c r="E694" i="8" s="1"/>
  <c r="E687" i="8"/>
  <c r="D1021" i="8"/>
  <c r="H1230" i="8"/>
  <c r="F1325" i="8"/>
  <c r="H1321" i="8"/>
  <c r="H1325" i="8" s="1"/>
  <c r="F1140" i="8"/>
  <c r="F1142" i="8"/>
  <c r="H1711" i="8"/>
  <c r="H1715" i="8" s="1"/>
  <c r="D1715" i="8"/>
  <c r="D1727" i="8" s="1"/>
  <c r="H2248" i="8"/>
  <c r="D2257" i="8"/>
  <c r="F2311" i="8"/>
  <c r="F2312" i="8" s="1"/>
  <c r="F2320" i="8" s="1"/>
  <c r="F2313" i="8"/>
  <c r="F3481" i="8"/>
  <c r="F3483" i="8"/>
  <c r="E3678" i="8"/>
  <c r="H3678" i="8" s="1"/>
  <c r="E3676" i="8"/>
  <c r="G35" i="8"/>
  <c r="G36" i="8" s="1"/>
  <c r="G44" i="8" s="1"/>
  <c r="H450" i="8"/>
  <c r="E490" i="8"/>
  <c r="E492" i="8"/>
  <c r="H671" i="8"/>
  <c r="H675" i="8" s="1"/>
  <c r="H775" i="8"/>
  <c r="E880" i="8"/>
  <c r="E882" i="8"/>
  <c r="F1077" i="8"/>
  <c r="H1077" i="8" s="1"/>
  <c r="F1283" i="8"/>
  <c r="F1297" i="8" s="1"/>
  <c r="G1478" i="8"/>
  <c r="G1492" i="8" s="1"/>
  <c r="H1555" i="8"/>
  <c r="G1530" i="8"/>
  <c r="G1531" i="8" s="1"/>
  <c r="G1539" i="8" s="1"/>
  <c r="G1532" i="8"/>
  <c r="D1520" i="8"/>
  <c r="D1532" i="8" s="1"/>
  <c r="H1532" i="8" s="1"/>
  <c r="H1516" i="8"/>
  <c r="H1520" i="8" s="1"/>
  <c r="H1685" i="8"/>
  <c r="E2311" i="8"/>
  <c r="E2313" i="8"/>
  <c r="E2506" i="8"/>
  <c r="E2508" i="8"/>
  <c r="H2508" i="8" s="1"/>
  <c r="D3037" i="8"/>
  <c r="D3039" i="8" s="1"/>
  <c r="F2181" i="8"/>
  <c r="F2182" i="8" s="1"/>
  <c r="F2183" i="8"/>
  <c r="H2183" i="8" s="1"/>
  <c r="G2257" i="8"/>
  <c r="G2259" i="8" s="1"/>
  <c r="G2273" i="8" s="1"/>
  <c r="H2141" i="8"/>
  <c r="H2167" i="8"/>
  <c r="H2171" i="8" s="1"/>
  <c r="H2661" i="8"/>
  <c r="F2833" i="8"/>
  <c r="H2833" i="8" s="1"/>
  <c r="F2831" i="8"/>
  <c r="H3311" i="8"/>
  <c r="G3687" i="8"/>
  <c r="G3689" i="8" s="1"/>
  <c r="G3703" i="8" s="1"/>
  <c r="F3806" i="8"/>
  <c r="F3808" i="8"/>
  <c r="H3808" i="8" s="1"/>
  <c r="H3441" i="8"/>
  <c r="G2970" i="8"/>
  <c r="G2963" i="8"/>
  <c r="G2194" i="8"/>
  <c r="G2208" i="8" s="1"/>
  <c r="F3027" i="8"/>
  <c r="H3026" i="8"/>
  <c r="D3276" i="8"/>
  <c r="D3288" i="8" s="1"/>
  <c r="H3272" i="8"/>
  <c r="H3276" i="8" s="1"/>
  <c r="H3792" i="8"/>
  <c r="H3796" i="8" s="1"/>
  <c r="D2194" i="8"/>
  <c r="H2817" i="8"/>
  <c r="H2821" i="8" s="1"/>
  <c r="H3051" i="8"/>
  <c r="F3731" i="8"/>
  <c r="H3727" i="8"/>
  <c r="H3731" i="8" s="1"/>
  <c r="E3286" i="8"/>
  <c r="E3288" i="8"/>
  <c r="F360" i="8"/>
  <c r="F361" i="8" s="1"/>
  <c r="F369" i="8" s="1"/>
  <c r="F362" i="8"/>
  <c r="E362" i="8"/>
  <c r="E360" i="8"/>
  <c r="G1595" i="8"/>
  <c r="H1595" i="8" s="1"/>
  <c r="F3351" i="8"/>
  <c r="F3353" i="8"/>
  <c r="G1400" i="8"/>
  <c r="H1400" i="8" s="1"/>
  <c r="G2507" i="8"/>
  <c r="G2515" i="8" s="1"/>
  <c r="D3364" i="8"/>
  <c r="G3223" i="8"/>
  <c r="H3223" i="8" s="1"/>
  <c r="G3221" i="8"/>
  <c r="H3221" i="8" s="1"/>
  <c r="H3181" i="8"/>
  <c r="G3157" i="8"/>
  <c r="H1881" i="8"/>
  <c r="DH20" i="7"/>
  <c r="G48" i="19"/>
  <c r="E3232" i="8"/>
  <c r="E3234" i="8" s="1"/>
  <c r="H3532" i="8"/>
  <c r="H3536" i="8" s="1"/>
  <c r="H167" i="8"/>
  <c r="E1846" i="8"/>
  <c r="H1842" i="8"/>
  <c r="H1846" i="8" s="1"/>
  <c r="F3548" i="8"/>
  <c r="F3546" i="8"/>
  <c r="E2905" i="8" l="1"/>
  <c r="E2907" i="8" s="1"/>
  <c r="E2909" i="8" s="1"/>
  <c r="E2923" i="8" s="1"/>
  <c r="H2897" i="8"/>
  <c r="H882" i="8"/>
  <c r="H1727" i="8"/>
  <c r="H425" i="8"/>
  <c r="D1205" i="8"/>
  <c r="H1205" i="8" s="1"/>
  <c r="E2766" i="8"/>
  <c r="E2767" i="8" s="1"/>
  <c r="E2775" i="8" s="1"/>
  <c r="H1726" i="8"/>
  <c r="E1738" i="8"/>
  <c r="H1734" i="8"/>
  <c r="H1661" i="8"/>
  <c r="H2963" i="8"/>
  <c r="H3483" i="8"/>
  <c r="F308" i="8"/>
  <c r="G109" i="8"/>
  <c r="G111" i="8" s="1"/>
  <c r="G113" i="8" s="1"/>
  <c r="G127" i="8" s="1"/>
  <c r="F1669" i="8"/>
  <c r="H3548" i="8"/>
  <c r="G3353" i="8"/>
  <c r="H3353" i="8" s="1"/>
  <c r="G3222" i="8"/>
  <c r="G3230" i="8" s="1"/>
  <c r="G2844" i="8"/>
  <c r="G2858" i="8" s="1"/>
  <c r="G2710" i="8"/>
  <c r="G2703" i="8"/>
  <c r="H2703" i="8" s="1"/>
  <c r="G2775" i="8"/>
  <c r="G2777" i="8" s="1"/>
  <c r="G2768" i="8"/>
  <c r="H2768" i="8" s="1"/>
  <c r="G2573" i="8"/>
  <c r="H2573" i="8" s="1"/>
  <c r="G2580" i="8"/>
  <c r="G2053" i="8"/>
  <c r="H2053" i="8" s="1"/>
  <c r="G1865" i="8"/>
  <c r="G1867" i="8" s="1"/>
  <c r="G1869" i="8" s="1"/>
  <c r="G1883" i="8" s="1"/>
  <c r="G1858" i="8"/>
  <c r="E1802" i="8"/>
  <c r="E1804" i="8" s="1"/>
  <c r="E1818" i="8" s="1"/>
  <c r="G1401" i="8"/>
  <c r="G1402" i="8" s="1"/>
  <c r="H1402" i="8" s="1"/>
  <c r="G1149" i="8"/>
  <c r="G1151" i="8" s="1"/>
  <c r="G1153" i="8" s="1"/>
  <c r="G1167" i="8" s="1"/>
  <c r="G1142" i="8"/>
  <c r="H1142" i="8" s="1"/>
  <c r="G1216" i="8"/>
  <c r="G1218" i="8" s="1"/>
  <c r="G1232" i="8" s="1"/>
  <c r="G751" i="8"/>
  <c r="H750" i="8"/>
  <c r="D826" i="8"/>
  <c r="D828" i="8"/>
  <c r="D842" i="8" s="1"/>
  <c r="G687" i="8"/>
  <c r="H687" i="8" s="1"/>
  <c r="G696" i="8"/>
  <c r="G698" i="8" s="1"/>
  <c r="G712" i="8" s="1"/>
  <c r="H102" i="8"/>
  <c r="F946" i="8"/>
  <c r="F954" i="8" s="1"/>
  <c r="F956" i="8" s="1"/>
  <c r="F958" i="8" s="1"/>
  <c r="F972" i="8" s="1"/>
  <c r="H2313" i="8"/>
  <c r="H3156" i="8"/>
  <c r="H564" i="8"/>
  <c r="H761" i="8"/>
  <c r="H2181" i="8"/>
  <c r="F2909" i="8"/>
  <c r="F2923" i="8" s="1"/>
  <c r="F2649" i="8"/>
  <c r="F2663" i="8" s="1"/>
  <c r="E777" i="8"/>
  <c r="G369" i="8"/>
  <c r="G362" i="8"/>
  <c r="H362" i="8" s="1"/>
  <c r="F241" i="8"/>
  <c r="F243" i="8" s="1"/>
  <c r="F257" i="8" s="1"/>
  <c r="F3687" i="8"/>
  <c r="F3689" i="8" s="1"/>
  <c r="F3703" i="8" s="1"/>
  <c r="F3622" i="8"/>
  <c r="F3624" i="8" s="1"/>
  <c r="F3638" i="8" s="1"/>
  <c r="H2767" i="8"/>
  <c r="F2714" i="8"/>
  <c r="F2728" i="8" s="1"/>
  <c r="F2712" i="8"/>
  <c r="F1932" i="8"/>
  <c r="H1932" i="8" s="1"/>
  <c r="H1930" i="8"/>
  <c r="H556" i="8"/>
  <c r="E2255" i="8"/>
  <c r="H2247" i="8"/>
  <c r="H2636" i="8"/>
  <c r="H492" i="8"/>
  <c r="E2194" i="8"/>
  <c r="E2208" i="8" s="1"/>
  <c r="H2961" i="8"/>
  <c r="E2962" i="8"/>
  <c r="E3102" i="8"/>
  <c r="E3104" i="8" s="1"/>
  <c r="E3118" i="8" s="1"/>
  <c r="H1465" i="8"/>
  <c r="E1466" i="8"/>
  <c r="F1606" i="8"/>
  <c r="F1608" i="8" s="1"/>
  <c r="F1622" i="8" s="1"/>
  <c r="D243" i="8"/>
  <c r="H2701" i="8"/>
  <c r="E2844" i="8"/>
  <c r="E2858" i="8" s="1"/>
  <c r="E816" i="8"/>
  <c r="H815" i="8"/>
  <c r="E2572" i="8"/>
  <c r="H2571" i="8"/>
  <c r="G241" i="8"/>
  <c r="G243" i="8" s="1"/>
  <c r="G257" i="8" s="1"/>
  <c r="F2127" i="8"/>
  <c r="F2129" i="8" s="1"/>
  <c r="F2143" i="8" s="1"/>
  <c r="E1752" i="8"/>
  <c r="H1738" i="8"/>
  <c r="H1752" i="8" s="1"/>
  <c r="H555" i="8"/>
  <c r="H3871" i="8"/>
  <c r="E3872" i="8"/>
  <c r="F2972" i="8"/>
  <c r="F2974" i="8" s="1"/>
  <c r="F2988" i="8" s="1"/>
  <c r="F3427" i="8"/>
  <c r="F3429" i="8" s="1"/>
  <c r="F3443" i="8" s="1"/>
  <c r="E3622" i="8"/>
  <c r="E3624" i="8" s="1"/>
  <c r="E3638" i="8" s="1"/>
  <c r="F566" i="8"/>
  <c r="H3611" i="8"/>
  <c r="E2052" i="8"/>
  <c r="H2051" i="8"/>
  <c r="E2710" i="8"/>
  <c r="H2702" i="8"/>
  <c r="H3416" i="8"/>
  <c r="E3417" i="8"/>
  <c r="F2377" i="8"/>
  <c r="H2376" i="8"/>
  <c r="E1218" i="8"/>
  <c r="E1232" i="8" s="1"/>
  <c r="G438" i="8"/>
  <c r="G452" i="8" s="1"/>
  <c r="H2442" i="8"/>
  <c r="F2450" i="8"/>
  <c r="F2257" i="8"/>
  <c r="F2259" i="8"/>
  <c r="F2273" i="8" s="1"/>
  <c r="H1270" i="8"/>
  <c r="D1271" i="8"/>
  <c r="D1279" i="8" s="1"/>
  <c r="H1279" i="8" s="1"/>
  <c r="G503" i="8"/>
  <c r="G517" i="8" s="1"/>
  <c r="F2062" i="8"/>
  <c r="F2064" i="8" s="1"/>
  <c r="F2078" i="8" s="1"/>
  <c r="E231" i="8"/>
  <c r="H230" i="8"/>
  <c r="E2117" i="8"/>
  <c r="E306" i="8"/>
  <c r="E308" i="8" s="1"/>
  <c r="E322" i="8" s="1"/>
  <c r="E954" i="8"/>
  <c r="D1206" i="8"/>
  <c r="F436" i="8"/>
  <c r="F438" i="8" s="1"/>
  <c r="F452" i="8" s="1"/>
  <c r="D306" i="8"/>
  <c r="D308" i="8" s="1"/>
  <c r="D322" i="8" s="1"/>
  <c r="H2637" i="8"/>
  <c r="E2645" i="8"/>
  <c r="H2246" i="8"/>
  <c r="F1671" i="8"/>
  <c r="H1671" i="8" s="1"/>
  <c r="H1669" i="8"/>
  <c r="E3248" i="8"/>
  <c r="G1281" i="8"/>
  <c r="G1283" i="8" s="1"/>
  <c r="G1297" i="8" s="1"/>
  <c r="F3741" i="8"/>
  <c r="F3743" i="8"/>
  <c r="H3743" i="8" s="1"/>
  <c r="D3053" i="8"/>
  <c r="E696" i="8"/>
  <c r="E698" i="8" s="1"/>
  <c r="E712" i="8" s="1"/>
  <c r="E3508" i="8"/>
  <c r="G2907" i="8"/>
  <c r="G2909" i="8" s="1"/>
  <c r="G2923" i="8" s="1"/>
  <c r="E361" i="8"/>
  <c r="H360" i="8"/>
  <c r="D2208" i="8"/>
  <c r="F2322" i="8"/>
  <c r="F2324" i="8"/>
  <c r="F2338" i="8" s="1"/>
  <c r="F1141" i="8"/>
  <c r="H1140" i="8"/>
  <c r="F322" i="8"/>
  <c r="G1596" i="8"/>
  <c r="H1596" i="8" s="1"/>
  <c r="D893" i="8"/>
  <c r="G296" i="8"/>
  <c r="H295" i="8"/>
  <c r="F3100" i="8"/>
  <c r="H2905" i="8"/>
  <c r="D2907" i="8"/>
  <c r="H166" i="8"/>
  <c r="F174" i="8"/>
  <c r="G3622" i="8"/>
  <c r="G3624" i="8" s="1"/>
  <c r="H3620" i="8"/>
  <c r="F826" i="8"/>
  <c r="F828" i="8" s="1"/>
  <c r="D1151" i="8"/>
  <c r="H1401" i="8"/>
  <c r="G46" i="8"/>
  <c r="G48" i="8" s="1"/>
  <c r="G62" i="8" s="1"/>
  <c r="G891" i="8"/>
  <c r="G893" i="8" s="1"/>
  <c r="G907" i="8" s="1"/>
  <c r="F501" i="8"/>
  <c r="F503" i="8" s="1"/>
  <c r="F517" i="8" s="1"/>
  <c r="H1995" i="8"/>
  <c r="G1997" i="8"/>
  <c r="H1997" i="8" s="1"/>
  <c r="F1541" i="8"/>
  <c r="F1543" i="8" s="1"/>
  <c r="F1557" i="8" s="1"/>
  <c r="E1856" i="8"/>
  <c r="E1858" i="8"/>
  <c r="F3352" i="8"/>
  <c r="H3351" i="8"/>
  <c r="E3287" i="8"/>
  <c r="H3286" i="8"/>
  <c r="F3807" i="8"/>
  <c r="H3806" i="8"/>
  <c r="F2832" i="8"/>
  <c r="H2831" i="8"/>
  <c r="H2182" i="8"/>
  <c r="F2190" i="8"/>
  <c r="H2311" i="8"/>
  <c r="E2312" i="8"/>
  <c r="E881" i="8"/>
  <c r="H880" i="8"/>
  <c r="E491" i="8"/>
  <c r="H490" i="8"/>
  <c r="D1023" i="8"/>
  <c r="D620" i="8"/>
  <c r="D622" i="8"/>
  <c r="H622" i="8" s="1"/>
  <c r="D1604" i="8"/>
  <c r="G631" i="8"/>
  <c r="G633" i="8" s="1"/>
  <c r="G647" i="8" s="1"/>
  <c r="D1348" i="8"/>
  <c r="G826" i="8"/>
  <c r="G828" i="8" s="1"/>
  <c r="G842" i="8" s="1"/>
  <c r="H685" i="8"/>
  <c r="E1011" i="8"/>
  <c r="H1010" i="8"/>
  <c r="D48" i="8"/>
  <c r="F1476" i="8"/>
  <c r="E3817" i="8"/>
  <c r="H1271" i="8"/>
  <c r="E1088" i="8"/>
  <c r="F3169" i="8"/>
  <c r="E2403" i="8"/>
  <c r="F1804" i="8"/>
  <c r="F371" i="8"/>
  <c r="F373" i="8" s="1"/>
  <c r="F387" i="8" s="1"/>
  <c r="H2506" i="8"/>
  <c r="E2507" i="8"/>
  <c r="E3677" i="8"/>
  <c r="H3676" i="8"/>
  <c r="G3091" i="8"/>
  <c r="E1531" i="8"/>
  <c r="H1530" i="8"/>
  <c r="F36" i="8"/>
  <c r="H35" i="8"/>
  <c r="D3378" i="8"/>
  <c r="H3288" i="8"/>
  <c r="F3547" i="8"/>
  <c r="H3546" i="8"/>
  <c r="G3165" i="8"/>
  <c r="G3158" i="8"/>
  <c r="H3158" i="8" s="1"/>
  <c r="H3157" i="8"/>
  <c r="G2517" i="8"/>
  <c r="G2519" i="8" s="1"/>
  <c r="G2533" i="8" s="1"/>
  <c r="F3035" i="8"/>
  <c r="H3027" i="8"/>
  <c r="G2972" i="8"/>
  <c r="G1541" i="8"/>
  <c r="G1543" i="8" s="1"/>
  <c r="G1557" i="8" s="1"/>
  <c r="F1076" i="8"/>
  <c r="H1075" i="8"/>
  <c r="F3482" i="8"/>
  <c r="H3481" i="8"/>
  <c r="D2259" i="8"/>
  <c r="F1337" i="8"/>
  <c r="H1337" i="8" s="1"/>
  <c r="F1335" i="8"/>
  <c r="D3754" i="8"/>
  <c r="E101" i="8"/>
  <c r="H100" i="8"/>
  <c r="E434" i="8"/>
  <c r="H426" i="8"/>
  <c r="D694" i="8"/>
  <c r="H686" i="8"/>
  <c r="E1413" i="8"/>
  <c r="F696" i="8"/>
  <c r="F698" i="8" s="1"/>
  <c r="F712" i="8" s="1"/>
  <c r="G2582" i="8"/>
  <c r="G2584" i="8" s="1"/>
  <c r="D1865" i="8"/>
  <c r="D1492" i="8"/>
  <c r="E3364" i="8"/>
  <c r="E3378" i="8" s="1"/>
  <c r="H946" i="8" l="1"/>
  <c r="H1858" i="8"/>
  <c r="H2766" i="8"/>
  <c r="H3222" i="8"/>
  <c r="H2907" i="8"/>
  <c r="D2909" i="8"/>
  <c r="G2779" i="8"/>
  <c r="G2712" i="8"/>
  <c r="G2714" i="8" s="1"/>
  <c r="G2728" i="8" s="1"/>
  <c r="H1802" i="8"/>
  <c r="G1409" i="8"/>
  <c r="G1411" i="8" s="1"/>
  <c r="H1411" i="8" s="1"/>
  <c r="G759" i="8"/>
  <c r="H751" i="8"/>
  <c r="H3622" i="8"/>
  <c r="E3880" i="8"/>
  <c r="H3872" i="8"/>
  <c r="D257" i="8"/>
  <c r="E2125" i="8"/>
  <c r="H2117" i="8"/>
  <c r="E2712" i="8"/>
  <c r="H2710" i="8"/>
  <c r="E2257" i="8"/>
  <c r="H2257" i="8" s="1"/>
  <c r="H2255" i="8"/>
  <c r="D1214" i="8"/>
  <c r="H1206" i="8"/>
  <c r="E239" i="8"/>
  <c r="H231" i="8"/>
  <c r="D1281" i="8"/>
  <c r="D1283" i="8" s="1"/>
  <c r="F2452" i="8"/>
  <c r="H2452" i="8" s="1"/>
  <c r="H2450" i="8"/>
  <c r="H2052" i="8"/>
  <c r="E2060" i="8"/>
  <c r="F1934" i="8"/>
  <c r="E824" i="8"/>
  <c r="H816" i="8"/>
  <c r="E1474" i="8"/>
  <c r="H1466" i="8"/>
  <c r="E2647" i="8"/>
  <c r="H2647" i="8" s="1"/>
  <c r="H2645" i="8"/>
  <c r="F2385" i="8"/>
  <c r="H2377" i="8"/>
  <c r="F568" i="8"/>
  <c r="H566" i="8"/>
  <c r="H2775" i="8"/>
  <c r="E2777" i="8"/>
  <c r="H2777" i="8" s="1"/>
  <c r="F1673" i="8"/>
  <c r="E956" i="8"/>
  <c r="H954" i="8"/>
  <c r="H3417" i="8"/>
  <c r="E3425" i="8"/>
  <c r="E2580" i="8"/>
  <c r="H2572" i="8"/>
  <c r="E2970" i="8"/>
  <c r="H2962" i="8"/>
  <c r="G371" i="8"/>
  <c r="G373" i="8" s="1"/>
  <c r="G387" i="8" s="1"/>
  <c r="G2598" i="8"/>
  <c r="H3230" i="8"/>
  <c r="G3232" i="8"/>
  <c r="H3232" i="8" s="1"/>
  <c r="E1019" i="8"/>
  <c r="H1011" i="8"/>
  <c r="E889" i="8"/>
  <c r="H881" i="8"/>
  <c r="F3815" i="8"/>
  <c r="H3807" i="8"/>
  <c r="F3360" i="8"/>
  <c r="H3352" i="8"/>
  <c r="D2923" i="8"/>
  <c r="H2909" i="8"/>
  <c r="H2923" i="8" s="1"/>
  <c r="D907" i="8"/>
  <c r="H694" i="8"/>
  <c r="D696" i="8"/>
  <c r="H696" i="8" s="1"/>
  <c r="D3768" i="8"/>
  <c r="G2974" i="8"/>
  <c r="F3555" i="8"/>
  <c r="H3547" i="8"/>
  <c r="G3092" i="8"/>
  <c r="H3091" i="8"/>
  <c r="H1804" i="8"/>
  <c r="H1818" i="8" s="1"/>
  <c r="F1818" i="8"/>
  <c r="F1478" i="8"/>
  <c r="D621" i="8"/>
  <c r="H620" i="8"/>
  <c r="H2190" i="8"/>
  <c r="F2192" i="8"/>
  <c r="H2192" i="8" s="1"/>
  <c r="F1149" i="8"/>
  <c r="H1141" i="8"/>
  <c r="F1336" i="8"/>
  <c r="H1335" i="8"/>
  <c r="F44" i="8"/>
  <c r="H36" i="8"/>
  <c r="G2793" i="8"/>
  <c r="D1037" i="8"/>
  <c r="G3638" i="8"/>
  <c r="H3624" i="8"/>
  <c r="H3638" i="8" s="1"/>
  <c r="F3102" i="8"/>
  <c r="F3104" i="8"/>
  <c r="E1427" i="8"/>
  <c r="G3167" i="8"/>
  <c r="H3167" i="8" s="1"/>
  <c r="G3169" i="8"/>
  <c r="G3183" i="8" s="1"/>
  <c r="H3165" i="8"/>
  <c r="E1539" i="8"/>
  <c r="H1531" i="8"/>
  <c r="E3685" i="8"/>
  <c r="H3677" i="8"/>
  <c r="F3183" i="8"/>
  <c r="D62" i="8"/>
  <c r="D1362" i="8"/>
  <c r="D1606" i="8"/>
  <c r="E2320" i="8"/>
  <c r="H2312" i="8"/>
  <c r="F842" i="8"/>
  <c r="E369" i="8"/>
  <c r="H361" i="8"/>
  <c r="F3742" i="8"/>
  <c r="H3741" i="8"/>
  <c r="F3490" i="8"/>
  <c r="H3482" i="8"/>
  <c r="H434" i="8"/>
  <c r="E436" i="8"/>
  <c r="H436" i="8" s="1"/>
  <c r="D1867" i="8"/>
  <c r="E109" i="8"/>
  <c r="H101" i="8"/>
  <c r="D2273" i="8"/>
  <c r="F1084" i="8"/>
  <c r="H1076" i="8"/>
  <c r="H3035" i="8"/>
  <c r="F3037" i="8"/>
  <c r="H3037" i="8" s="1"/>
  <c r="H2507" i="8"/>
  <c r="E2515" i="8"/>
  <c r="E1102" i="8"/>
  <c r="E3819" i="8"/>
  <c r="E499" i="8"/>
  <c r="H491" i="8"/>
  <c r="F2840" i="8"/>
  <c r="H2832" i="8"/>
  <c r="E3295" i="8"/>
  <c r="H3287" i="8"/>
  <c r="E1857" i="8"/>
  <c r="H1856" i="8"/>
  <c r="G1999" i="8"/>
  <c r="D1153" i="8"/>
  <c r="H174" i="8"/>
  <c r="F176" i="8"/>
  <c r="H176" i="8" s="1"/>
  <c r="G304" i="8"/>
  <c r="H296" i="8"/>
  <c r="G1604" i="8"/>
  <c r="H1604" i="8" s="1"/>
  <c r="G1597" i="8"/>
  <c r="H1597" i="8" s="1"/>
  <c r="H3169" i="8" l="1"/>
  <c r="H3183" i="8" s="1"/>
  <c r="H1409" i="8"/>
  <c r="G763" i="8"/>
  <c r="H759" i="8"/>
  <c r="H1281" i="8"/>
  <c r="E2779" i="8"/>
  <c r="E2793" i="8" s="1"/>
  <c r="F2454" i="8"/>
  <c r="D1297" i="8"/>
  <c r="H1283" i="8"/>
  <c r="H1297" i="8" s="1"/>
  <c r="E2972" i="8"/>
  <c r="H2972" i="8" s="1"/>
  <c r="H2970" i="8"/>
  <c r="F2387" i="8"/>
  <c r="H2387" i="8" s="1"/>
  <c r="H2385" i="8"/>
  <c r="E1476" i="8"/>
  <c r="H1476" i="8" s="1"/>
  <c r="E1478" i="8"/>
  <c r="E1492" i="8" s="1"/>
  <c r="H1474" i="8"/>
  <c r="F1948" i="8"/>
  <c r="H1934" i="8"/>
  <c r="H1948" i="8" s="1"/>
  <c r="F2468" i="8"/>
  <c r="H2454" i="8"/>
  <c r="H2468" i="8" s="1"/>
  <c r="F2194" i="8"/>
  <c r="E2582" i="8"/>
  <c r="H2582" i="8" s="1"/>
  <c r="E2584" i="8"/>
  <c r="H2580" i="8"/>
  <c r="H956" i="8"/>
  <c r="E958" i="8"/>
  <c r="F582" i="8"/>
  <c r="H568" i="8"/>
  <c r="H582" i="8" s="1"/>
  <c r="E2649" i="8"/>
  <c r="E2062" i="8"/>
  <c r="E2064" i="8"/>
  <c r="E241" i="8"/>
  <c r="H239" i="8"/>
  <c r="E2259" i="8"/>
  <c r="D1216" i="8"/>
  <c r="H1216" i="8" s="1"/>
  <c r="H1214" i="8"/>
  <c r="H2712" i="8"/>
  <c r="E2714" i="8"/>
  <c r="E3427" i="8"/>
  <c r="H3427" i="8" s="1"/>
  <c r="H3425" i="8"/>
  <c r="F1687" i="8"/>
  <c r="H1673" i="8"/>
  <c r="H1687" i="8" s="1"/>
  <c r="E826" i="8"/>
  <c r="H824" i="8"/>
  <c r="E2127" i="8"/>
  <c r="H2127" i="8" s="1"/>
  <c r="H2125" i="8"/>
  <c r="E3882" i="8"/>
  <c r="H3882" i="8" s="1"/>
  <c r="H3880" i="8"/>
  <c r="D629" i="8"/>
  <c r="H621" i="8"/>
  <c r="G2988" i="8"/>
  <c r="G306" i="8"/>
  <c r="H306" i="8" s="1"/>
  <c r="H304" i="8"/>
  <c r="F1086" i="8"/>
  <c r="H1086" i="8" s="1"/>
  <c r="H1084" i="8"/>
  <c r="H109" i="8"/>
  <c r="E111" i="8"/>
  <c r="H111" i="8" s="1"/>
  <c r="F3492" i="8"/>
  <c r="H3492" i="8" s="1"/>
  <c r="H3490" i="8"/>
  <c r="E371" i="8"/>
  <c r="H371" i="8" s="1"/>
  <c r="E373" i="8"/>
  <c r="H369" i="8"/>
  <c r="E2322" i="8"/>
  <c r="H2322" i="8" s="1"/>
  <c r="H2320" i="8"/>
  <c r="H1336" i="8"/>
  <c r="F1344" i="8"/>
  <c r="F1492" i="8"/>
  <c r="G3100" i="8"/>
  <c r="G3093" i="8"/>
  <c r="H3093" i="8" s="1"/>
  <c r="H3092" i="8"/>
  <c r="F3817" i="8"/>
  <c r="H3817" i="8" s="1"/>
  <c r="F3819" i="8"/>
  <c r="F3833" i="8" s="1"/>
  <c r="H3815" i="8"/>
  <c r="H1019" i="8"/>
  <c r="E1021" i="8"/>
  <c r="H1021" i="8" s="1"/>
  <c r="E3833" i="8"/>
  <c r="F2842" i="8"/>
  <c r="H2842" i="8" s="1"/>
  <c r="H2840" i="8"/>
  <c r="D1167" i="8"/>
  <c r="E1541" i="8"/>
  <c r="H1541" i="8" s="1"/>
  <c r="H1539" i="8"/>
  <c r="F3118" i="8"/>
  <c r="E3687" i="8"/>
  <c r="H3687" i="8" s="1"/>
  <c r="H3685" i="8"/>
  <c r="F2208" i="8"/>
  <c r="H2194" i="8"/>
  <c r="H2208" i="8" s="1"/>
  <c r="E1865" i="8"/>
  <c r="H1857" i="8"/>
  <c r="G1606" i="8"/>
  <c r="H1606" i="8" s="1"/>
  <c r="F178" i="8"/>
  <c r="H1999" i="8"/>
  <c r="H2013" i="8" s="1"/>
  <c r="G2013" i="8"/>
  <c r="E3297" i="8"/>
  <c r="E3299" i="8" s="1"/>
  <c r="H3295" i="8"/>
  <c r="H3297" i="8" s="1"/>
  <c r="H499" i="8"/>
  <c r="E501" i="8"/>
  <c r="H501" i="8" s="1"/>
  <c r="H2515" i="8"/>
  <c r="E2517" i="8"/>
  <c r="H2517" i="8" s="1"/>
  <c r="F3039" i="8"/>
  <c r="D1869" i="8"/>
  <c r="E438" i="8"/>
  <c r="H3742" i="8"/>
  <c r="F3750" i="8"/>
  <c r="G1413" i="8"/>
  <c r="D1608" i="8"/>
  <c r="F46" i="8"/>
  <c r="H46" i="8" s="1"/>
  <c r="H44" i="8"/>
  <c r="F1151" i="8"/>
  <c r="H1151" i="8" s="1"/>
  <c r="H1149" i="8"/>
  <c r="H3555" i="8"/>
  <c r="F3557" i="8"/>
  <c r="H3557" i="8" s="1"/>
  <c r="D698" i="8"/>
  <c r="F3362" i="8"/>
  <c r="H3362" i="8" s="1"/>
  <c r="H3360" i="8"/>
  <c r="E891" i="8"/>
  <c r="H891" i="8" s="1"/>
  <c r="H889" i="8"/>
  <c r="G3234" i="8"/>
  <c r="F48" i="8" l="1"/>
  <c r="H1478" i="8"/>
  <c r="H1492" i="8" s="1"/>
  <c r="H2779" i="8"/>
  <c r="H2793" i="8" s="1"/>
  <c r="G1608" i="8"/>
  <c r="G1622" i="8" s="1"/>
  <c r="G777" i="8"/>
  <c r="H763" i="8"/>
  <c r="H777" i="8" s="1"/>
  <c r="E3884" i="8"/>
  <c r="E3898" i="8" s="1"/>
  <c r="E3429" i="8"/>
  <c r="E3443" i="8"/>
  <c r="H3429" i="8"/>
  <c r="H3443" i="8" s="1"/>
  <c r="E972" i="8"/>
  <c r="H958" i="8"/>
  <c r="H972" i="8" s="1"/>
  <c r="F2389" i="8"/>
  <c r="D1218" i="8"/>
  <c r="E243" i="8"/>
  <c r="H241" i="8"/>
  <c r="E2974" i="8"/>
  <c r="E2728" i="8"/>
  <c r="H2714" i="8"/>
  <c r="H2728" i="8" s="1"/>
  <c r="E2078" i="8"/>
  <c r="H2064" i="8"/>
  <c r="H2078" i="8" s="1"/>
  <c r="E2598" i="8"/>
  <c r="H2584" i="8"/>
  <c r="H2598" i="8" s="1"/>
  <c r="E2273" i="8"/>
  <c r="H2259" i="8"/>
  <c r="H2273" i="8" s="1"/>
  <c r="F3559" i="8"/>
  <c r="H3559" i="8" s="1"/>
  <c r="H3573" i="8" s="1"/>
  <c r="F1153" i="8"/>
  <c r="F1167" i="8" s="1"/>
  <c r="E2519" i="8"/>
  <c r="H2519" i="8" s="1"/>
  <c r="H2533" i="8" s="1"/>
  <c r="E3689" i="8"/>
  <c r="E3703" i="8" s="1"/>
  <c r="F2844" i="8"/>
  <c r="F2858" i="8" s="1"/>
  <c r="E2324" i="8"/>
  <c r="E2338" i="8" s="1"/>
  <c r="E2129" i="8"/>
  <c r="E828" i="8"/>
  <c r="H826" i="8"/>
  <c r="E2663" i="8"/>
  <c r="H2649" i="8"/>
  <c r="H2663" i="8" s="1"/>
  <c r="E3313" i="8"/>
  <c r="H3299" i="8"/>
  <c r="H3313" i="8" s="1"/>
  <c r="F62" i="8"/>
  <c r="H48" i="8"/>
  <c r="H62" i="8" s="1"/>
  <c r="G3102" i="8"/>
  <c r="H3102" i="8" s="1"/>
  <c r="H3100" i="8"/>
  <c r="F192" i="8"/>
  <c r="H178" i="8"/>
  <c r="H192" i="8" s="1"/>
  <c r="E1867" i="8"/>
  <c r="H1867" i="8" s="1"/>
  <c r="H1865" i="8"/>
  <c r="H1153" i="8"/>
  <c r="H1167" i="8" s="1"/>
  <c r="E387" i="8"/>
  <c r="H373" i="8"/>
  <c r="H387" i="8" s="1"/>
  <c r="F3494" i="8"/>
  <c r="D712" i="8"/>
  <c r="H698" i="8"/>
  <c r="H712" i="8" s="1"/>
  <c r="G1427" i="8"/>
  <c r="H1413" i="8"/>
  <c r="H1427" i="8" s="1"/>
  <c r="F3053" i="8"/>
  <c r="H3039" i="8"/>
  <c r="H3053" i="8" s="1"/>
  <c r="E503" i="8"/>
  <c r="H3819" i="8"/>
  <c r="H3833" i="8" s="1"/>
  <c r="E1023" i="8"/>
  <c r="G308" i="8"/>
  <c r="H629" i="8"/>
  <c r="D631" i="8"/>
  <c r="H631" i="8" s="1"/>
  <c r="D1883" i="8"/>
  <c r="G3248" i="8"/>
  <c r="H3234" i="8"/>
  <c r="H3248" i="8" s="1"/>
  <c r="F3573" i="8"/>
  <c r="F3752" i="8"/>
  <c r="H3752" i="8" s="1"/>
  <c r="H3750" i="8"/>
  <c r="E893" i="8"/>
  <c r="F3364" i="8"/>
  <c r="D1622" i="8"/>
  <c r="E452" i="8"/>
  <c r="H438" i="8"/>
  <c r="H452" i="8" s="1"/>
  <c r="E1543" i="8"/>
  <c r="F1346" i="8"/>
  <c r="H1346" i="8" s="1"/>
  <c r="H1344" i="8"/>
  <c r="E113" i="8"/>
  <c r="F1088" i="8"/>
  <c r="H3689" i="8" l="1"/>
  <c r="H3703" i="8" s="1"/>
  <c r="H3884" i="8"/>
  <c r="H3898" i="8" s="1"/>
  <c r="E2533" i="8"/>
  <c r="G3104" i="8"/>
  <c r="G3118" i="8" s="1"/>
  <c r="H1608" i="8"/>
  <c r="H1622" i="8" s="1"/>
  <c r="H2324" i="8"/>
  <c r="H2338" i="8" s="1"/>
  <c r="D1232" i="8"/>
  <c r="H1218" i="8"/>
  <c r="H1232" i="8" s="1"/>
  <c r="E842" i="8"/>
  <c r="H828" i="8"/>
  <c r="H842" i="8" s="1"/>
  <c r="E2988" i="8"/>
  <c r="H2974" i="8"/>
  <c r="H2988" i="8" s="1"/>
  <c r="F2403" i="8"/>
  <c r="H2389" i="8"/>
  <c r="H2403" i="8" s="1"/>
  <c r="H2129" i="8"/>
  <c r="H2143" i="8" s="1"/>
  <c r="E2143" i="8"/>
  <c r="F3754" i="8"/>
  <c r="F3768" i="8" s="1"/>
  <c r="H2844" i="8"/>
  <c r="H2858" i="8" s="1"/>
  <c r="D633" i="8"/>
  <c r="D647" i="8" s="1"/>
  <c r="E1869" i="8"/>
  <c r="E257" i="8"/>
  <c r="H243" i="8"/>
  <c r="H257" i="8" s="1"/>
  <c r="H633" i="8"/>
  <c r="H647" i="8" s="1"/>
  <c r="E1037" i="8"/>
  <c r="H1023" i="8"/>
  <c r="H1037" i="8" s="1"/>
  <c r="E907" i="8"/>
  <c r="H893" i="8"/>
  <c r="H907" i="8" s="1"/>
  <c r="F1102" i="8"/>
  <c r="H1088" i="8"/>
  <c r="H1102" i="8" s="1"/>
  <c r="F1348" i="8"/>
  <c r="G322" i="8"/>
  <c r="H308" i="8"/>
  <c r="H322" i="8" s="1"/>
  <c r="F3378" i="8"/>
  <c r="H3364" i="8"/>
  <c r="H3378" i="8" s="1"/>
  <c r="F3508" i="8"/>
  <c r="H3494" i="8"/>
  <c r="H3508" i="8" s="1"/>
  <c r="E127" i="8"/>
  <c r="H113" i="8"/>
  <c r="H127" i="8" s="1"/>
  <c r="E1557" i="8"/>
  <c r="H1543" i="8"/>
  <c r="H1557" i="8" s="1"/>
  <c r="E517" i="8"/>
  <c r="H503" i="8"/>
  <c r="H517" i="8" s="1"/>
  <c r="H3104" i="8" l="1"/>
  <c r="H3118" i="8" s="1"/>
  <c r="H3754" i="8"/>
  <c r="H3768" i="8" s="1"/>
  <c r="E1883" i="8"/>
  <c r="H1869" i="8"/>
  <c r="H1883" i="8" s="1"/>
  <c r="F1362" i="8"/>
  <c r="H1348" i="8"/>
  <c r="H1362" i="8" s="1"/>
</calcChain>
</file>

<file path=xl/comments1.xml><?xml version="1.0" encoding="utf-8"?>
<comments xmlns="http://schemas.openxmlformats.org/spreadsheetml/2006/main">
  <authors>
    <author>A satisfied Microsoft Office user</author>
  </authors>
  <commentList>
    <comment ref="BP12" authorId="0" shapeId="0">
      <text>
        <r>
          <rPr>
            <sz val="8"/>
            <color indexed="81"/>
            <rFont val="Tahoma"/>
            <family val="2"/>
          </rPr>
          <t>Revenue:
If plan is in  my county, then need to  add amount of other county 4E amt to raise. 
If plan is in other county, then need to subtract my county 4e amt to raise.</t>
        </r>
      </text>
    </comment>
  </commentList>
</comments>
</file>

<file path=xl/comments2.xml><?xml version="1.0" encoding="utf-8"?>
<comments xmlns="http://schemas.openxmlformats.org/spreadsheetml/2006/main">
  <authors>
    <author>A satisfied Microsoft Office user</author>
  </authors>
  <commentList>
    <comment ref="B43"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08"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73"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38"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303"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368"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433"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498"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563"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628"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693"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758"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823"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888"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953"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018"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083"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148"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213"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278"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343"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408"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473"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538"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603"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668"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733"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799"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864"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929"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994"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059"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124"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189"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254"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319"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384"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449"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514"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579"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644"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709"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774"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839"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904"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969"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3034"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3099"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3164"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3229"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3294"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3359"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3424"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3489"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3554"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3619"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3684"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3749"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3814"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3879"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List>
</comments>
</file>

<file path=xl/sharedStrings.xml><?xml version="1.0" encoding="utf-8"?>
<sst xmlns="http://schemas.openxmlformats.org/spreadsheetml/2006/main" count="13032" uniqueCount="653">
  <si>
    <t>TABLE 1a--TAXABLE ASSESSED VALUE DETAIL FOR CODE AREAS</t>
  </si>
  <si>
    <t>County:</t>
  </si>
  <si>
    <t>Report values remaining after all exemptions (including veteran's exemptions) have been subtracted out.</t>
  </si>
  <si>
    <r>
      <t xml:space="preserve">Values should be </t>
    </r>
    <r>
      <rPr>
        <i/>
        <sz val="11"/>
        <rFont val="Arial"/>
        <family val="2"/>
      </rPr>
      <t>net</t>
    </r>
    <r>
      <rPr>
        <sz val="11"/>
        <rFont val="Arial"/>
        <family val="2"/>
      </rPr>
      <t xml:space="preserve"> of all exemptions, including veterans' exemptions. </t>
    </r>
  </si>
  <si>
    <t>(1)</t>
  </si>
  <si>
    <t>(2)</t>
  </si>
  <si>
    <t>(3)</t>
  </si>
  <si>
    <t>(4)</t>
  </si>
  <si>
    <t>(5)</t>
  </si>
  <si>
    <t>(6)</t>
  </si>
  <si>
    <t>(7)</t>
  </si>
  <si>
    <t>(8)</t>
  </si>
  <si>
    <t>(9)</t>
  </si>
  <si>
    <t>(10)</t>
  </si>
  <si>
    <t>(11)</t>
  </si>
  <si>
    <t>(12)</t>
  </si>
  <si>
    <t xml:space="preserve">DOR CODE AREA NUMBER  </t>
  </si>
  <si>
    <t>COUNTY CODE AREA NUMBER</t>
  </si>
  <si>
    <t>Real Property</t>
  </si>
  <si>
    <t>Real Manuf. Structures</t>
  </si>
  <si>
    <t>Personal Manuf. Structures</t>
  </si>
  <si>
    <t>Personal Property</t>
  </si>
  <si>
    <t>Total Real and Personal Property (1) + (2) + (3) + (4)</t>
  </si>
  <si>
    <t>Utilities</t>
  </si>
  <si>
    <t>Total Taxable Assessed Value on the Roll                (5) + (6)</t>
  </si>
  <si>
    <t>Plus:Non-Profit Housing</t>
  </si>
  <si>
    <t>Plus: State Fish and Wildlife</t>
  </si>
  <si>
    <t>Minus: Urban Renewal Excess Value (Amount Used)</t>
  </si>
  <si>
    <t>RFPD Adjustment</t>
  </si>
  <si>
    <t>TABLE 1b--MEASURE 5 VALUE DETAIL FOR CODE AREAS</t>
  </si>
  <si>
    <t>Do not include the real market value of fully exempt property.</t>
  </si>
  <si>
    <t>Do not reduce real market value for veteran's exemptions.</t>
  </si>
  <si>
    <t>Land</t>
  </si>
  <si>
    <t>Improvements</t>
  </si>
  <si>
    <t>Total Real Property             (1) + (2)</t>
  </si>
  <si>
    <t>Real Property Manufactured Structures</t>
  </si>
  <si>
    <t>Personal Property Manufactured Structures</t>
  </si>
  <si>
    <t>Total Real and Personal Property (3) + (4) + (5) + (6)</t>
  </si>
  <si>
    <t>Non-Profit Housing</t>
  </si>
  <si>
    <t>State Fish and Wildlife</t>
  </si>
  <si>
    <t>TABLE 2a--SPECIALLY ASSESSED FORESTLAND VALUATION</t>
  </si>
  <si>
    <t>CODE AREA</t>
  </si>
  <si>
    <t>DESIGNATED FORESTLAND</t>
  </si>
  <si>
    <t>HIGHEST AND BEST USE FORESTLAND</t>
  </si>
  <si>
    <t>DOR  CODE      AREA NUMBER</t>
  </si>
  <si>
    <t>Number of Acres</t>
  </si>
  <si>
    <t>Maximum Specially Assessed Value</t>
  </si>
  <si>
    <t>Specially Assessed Value</t>
  </si>
  <si>
    <t>Assessed Value of Specially Assessed Portion</t>
  </si>
  <si>
    <t>Real Market Value</t>
  </si>
  <si>
    <t>TABLE 2b--SPECIALLY ASSESSED FARMLAND VALUATION</t>
  </si>
  <si>
    <t>Add together only the specially assessed farmland portions of accounts. Exclude all value associated with farm homesites or market portions of the account.</t>
  </si>
  <si>
    <t>SPECIALLY ASSESSED: EFU</t>
  </si>
  <si>
    <t>SPECIALLY ASSESSED: NON-EFU</t>
  </si>
  <si>
    <t>Number   of Acres</t>
  </si>
  <si>
    <t>TABLE 2c--SMALL TRACT FORESTLAND (STF)</t>
  </si>
  <si>
    <t>Add together only the specially assessed portions of accounts. Exclude all value associated with homesites or market portions of the account.</t>
  </si>
  <si>
    <t>SMALL TRACT FORESTLAND</t>
  </si>
  <si>
    <t>TABLE 3--SUMMARY OF SPECIALLY ASSESSED AND TAX EXEMPT PROPERTIES</t>
  </si>
  <si>
    <t>Taxable Assessed Value is the value that rates are applied to when extending taxes.</t>
  </si>
  <si>
    <t>SPECIALLY ASSESSED PROPERTY</t>
  </si>
  <si>
    <t>ORS</t>
  </si>
  <si>
    <t>NUMBER OF ACCOUNTS</t>
  </si>
  <si>
    <t>TAXABLE ASSESSED VALUE</t>
  </si>
  <si>
    <t>REAL MARKET VALUE</t>
  </si>
  <si>
    <t>ASSESSED VALUE EXEMPTED</t>
  </si>
  <si>
    <t xml:space="preserve">  Farm Use Land (excluding homesites)</t>
  </si>
  <si>
    <t>308A.107</t>
  </si>
  <si>
    <t xml:space="preserve">  Farm Homesites Specially Assessed</t>
  </si>
  <si>
    <t>308A.256</t>
  </si>
  <si>
    <t xml:space="preserve">  Forestland (excluding homesites)</t>
  </si>
  <si>
    <t>321.257  321.805</t>
  </si>
  <si>
    <t xml:space="preserve">  Forest Homesites Specially Assessed</t>
  </si>
  <si>
    <t xml:space="preserve">  Wildlife Habitat Conservation Land</t>
  </si>
  <si>
    <t xml:space="preserve">  Open Space</t>
  </si>
  <si>
    <t xml:space="preserve">  Riparian Habitat Land</t>
  </si>
  <si>
    <t>308A.362</t>
  </si>
  <si>
    <t xml:space="preserve">  Low Income Rental Housing Specially Assessed</t>
  </si>
  <si>
    <t xml:space="preserve">  All Other Specially Assessed Property</t>
  </si>
  <si>
    <t>308.490 308.670</t>
  </si>
  <si>
    <t>BUSINESS/HOUSING/MISC. EXEMPTIONS/CANCEL</t>
  </si>
  <si>
    <t xml:space="preserve">  Alternative Energy System</t>
  </si>
  <si>
    <t>307.175</t>
  </si>
  <si>
    <t xml:space="preserve">  Commercial Facilities Under Construction</t>
  </si>
  <si>
    <t>307.340</t>
  </si>
  <si>
    <t xml:space="preserve">  Enterprise Zones</t>
  </si>
  <si>
    <t xml:space="preserve">  Environmentally Sensitive Logging Equipment</t>
  </si>
  <si>
    <t xml:space="preserve">  Farm Labor Camps, Day Care Centers</t>
  </si>
  <si>
    <t>307.495</t>
  </si>
  <si>
    <t xml:space="preserve">  Historic Property</t>
  </si>
  <si>
    <t>358.505</t>
  </si>
  <si>
    <t xml:space="preserve">  Housing for Low Income Rental</t>
  </si>
  <si>
    <t>307.517</t>
  </si>
  <si>
    <t xml:space="preserve">  Nonprofit Low Income Rental Housing</t>
  </si>
  <si>
    <t xml:space="preserve">  Multiple Unit Housing in Core Areas</t>
  </si>
  <si>
    <t>307.630</t>
  </si>
  <si>
    <t xml:space="preserve">  Nonprofit Homes for the Elderly (personal property)</t>
  </si>
  <si>
    <t xml:space="preserve">  Pollution Control Facilities</t>
  </si>
  <si>
    <t>307.420</t>
  </si>
  <si>
    <t xml:space="preserve">  Port and Airport Property Leased (in lieu and fully exempt)</t>
  </si>
  <si>
    <t>307.120</t>
  </si>
  <si>
    <t xml:space="preserve">  War Veterans and Spouses</t>
  </si>
  <si>
    <t xml:space="preserve">  Business Personal Property Tax Cancellation *</t>
  </si>
  <si>
    <t>308.250(2)</t>
  </si>
  <si>
    <t xml:space="preserve">  All Other Business/Housing/Misc. Exemptions</t>
  </si>
  <si>
    <t>PUBLIC EXEMPTIONS</t>
  </si>
  <si>
    <t xml:space="preserve">  Federal Government </t>
  </si>
  <si>
    <t>307.040</t>
  </si>
  <si>
    <t xml:space="preserve">  State</t>
  </si>
  <si>
    <t>307.090</t>
  </si>
  <si>
    <t xml:space="preserve">  County</t>
  </si>
  <si>
    <t xml:space="preserve">  Cities and Towns</t>
  </si>
  <si>
    <t xml:space="preserve">  School Districts</t>
  </si>
  <si>
    <t xml:space="preserve">  Housing Authorities</t>
  </si>
  <si>
    <t xml:space="preserve">  All Other Municipal Corporations</t>
  </si>
  <si>
    <t>SOCIAL WELFARE EXEMPTIONS</t>
  </si>
  <si>
    <t xml:space="preserve">  Fraternal Organizations</t>
  </si>
  <si>
    <t>307.136</t>
  </si>
  <si>
    <t xml:space="preserve">  Literary, Charitable, and Scientific Organizations</t>
  </si>
  <si>
    <t>307.130</t>
  </si>
  <si>
    <t xml:space="preserve">  Churches and Religious Organizations</t>
  </si>
  <si>
    <t>307.140</t>
  </si>
  <si>
    <t xml:space="preserve">  Academies and Day Care Facilities</t>
  </si>
  <si>
    <t>307.145</t>
  </si>
  <si>
    <t xml:space="preserve">  Burial Grounds, Crematories, Tombs, etc.</t>
  </si>
  <si>
    <t>307.150</t>
  </si>
  <si>
    <t xml:space="preserve">  Public Libraries Privately Owned</t>
  </si>
  <si>
    <t>307.160</t>
  </si>
  <si>
    <t xml:space="preserve">  Senior Centers Privately Owned</t>
  </si>
  <si>
    <t>307.147</t>
  </si>
  <si>
    <t xml:space="preserve">  Public Parks Privately Owned</t>
  </si>
  <si>
    <t>307.115</t>
  </si>
  <si>
    <t xml:space="preserve">  All Other Social Welfare Exemptions</t>
  </si>
  <si>
    <t>* Cancellation of tax on business personal property less than the statutory amount is not technically an exemption, but is included because it reduces the amount of tax due.</t>
  </si>
  <si>
    <t>TABLE 4a - DETAIL OF TAXING DISTRICT LEVIES</t>
  </si>
  <si>
    <t>COUNTY:</t>
  </si>
  <si>
    <t>NOTE:  Where urban renewal excess value impacts the district, report any reduced rate levies on a separate line.</t>
  </si>
  <si>
    <t>* If district has multiple Local Option or Bond levies, please show each levy on a separate line.</t>
  </si>
  <si>
    <r>
      <t xml:space="preserve">** For urban renewal special levies, enter zero:  excess value </t>
    </r>
    <r>
      <rPr>
        <b/>
        <sz val="10"/>
        <rFont val="Arial"/>
        <family val="2"/>
      </rPr>
      <t>is not</t>
    </r>
    <r>
      <rPr>
        <sz val="10"/>
        <rFont val="Arial"/>
        <family val="2"/>
      </rPr>
      <t xml:space="preserve"> subtracted.</t>
    </r>
  </si>
  <si>
    <t>24a</t>
  </si>
  <si>
    <t>24b</t>
  </si>
  <si>
    <t>24c</t>
  </si>
  <si>
    <t>Amount Raised in Other Counties</t>
  </si>
  <si>
    <t>Net Dollar Levy for Tax Rate (10 minus 11)</t>
  </si>
  <si>
    <t>Amount Tax Rate Will Raise (17 times 18)</t>
  </si>
  <si>
    <t>Calculated Tax for Extension for District (line 23 times line 17)</t>
  </si>
  <si>
    <t>Gain from UR Division of Tax Rate Truncation</t>
  </si>
  <si>
    <t>Gain or Loss from UR Division of Tax Across Counties</t>
  </si>
  <si>
    <t xml:space="preserve">Actual Tax Extended for District </t>
  </si>
  <si>
    <t>District's Gain or Loss from Individual Extension (25 - 24c)</t>
  </si>
  <si>
    <t>District's Compression Loss (Enter as a negative number)</t>
  </si>
  <si>
    <t>TAXING DISTRICT CODE</t>
  </si>
  <si>
    <t>TAXING DISTRICT NAME</t>
  </si>
  <si>
    <t>COUNTIES IN WHICH DISTRICT LIES</t>
  </si>
  <si>
    <r>
      <t xml:space="preserve">Levy Approved </t>
    </r>
    <r>
      <rPr>
        <u/>
        <sz val="12"/>
        <rFont val="Arial"/>
        <family val="2"/>
      </rPr>
      <t>Before</t>
    </r>
    <r>
      <rPr>
        <sz val="12"/>
        <rFont val="Arial"/>
        <family val="2"/>
      </rPr>
      <t xml:space="preserve"> or </t>
    </r>
    <r>
      <rPr>
        <u/>
        <sz val="12"/>
        <rFont val="Arial"/>
        <family val="2"/>
      </rPr>
      <t>After</t>
    </r>
    <r>
      <rPr>
        <sz val="12"/>
        <rFont val="Arial"/>
        <family val="2"/>
      </rPr>
      <t xml:space="preserve"> 10/6/01</t>
    </r>
  </si>
  <si>
    <t>"GAP" Bond Levy</t>
  </si>
  <si>
    <t>Urban Renewal Special Levy</t>
  </si>
  <si>
    <t>Bond Levy</t>
  </si>
  <si>
    <t>Total Dollar Levy</t>
  </si>
  <si>
    <t>Permanent Levy</t>
  </si>
  <si>
    <t>Local Option Levy</t>
  </si>
  <si>
    <t>Value to Compute the Tax Rate</t>
  </si>
  <si>
    <t>Permanent (or Lower)</t>
  </si>
  <si>
    <t>Local Option</t>
  </si>
  <si>
    <t>"GAP" Bond</t>
  </si>
  <si>
    <t>Bond</t>
  </si>
  <si>
    <t>Total</t>
  </si>
  <si>
    <t>Permanent</t>
  </si>
  <si>
    <t>Farmland (ORS 308A.703)</t>
  </si>
  <si>
    <t>Forestland (ORS 308A.703)</t>
  </si>
  <si>
    <t>Other</t>
  </si>
  <si>
    <t>Roll Corrections (ORS 308A.703), incl. Omitted property, but not incl. ORS 311.208 Roll Corrections</t>
  </si>
  <si>
    <t>Percentage Schedule [OPTIONAL, see instructions]</t>
  </si>
  <si>
    <t>NOTE:  Where urban renewal excess value impacts the district, report any reduced rate levies on a separate table 4a.</t>
  </si>
  <si>
    <t>Taxing District Code</t>
  </si>
  <si>
    <t>Taxing District Name</t>
  </si>
  <si>
    <t>Counties in which District lies</t>
  </si>
  <si>
    <t xml:space="preserve"> </t>
  </si>
  <si>
    <t>"GAP" BONDS OR</t>
  </si>
  <si>
    <t>PERMANENT</t>
  </si>
  <si>
    <t>LOCAL OPTION</t>
  </si>
  <si>
    <t>UR SPECIAL LEVY</t>
  </si>
  <si>
    <t>BONDS</t>
  </si>
  <si>
    <t>Inside M5 Limit</t>
  </si>
  <si>
    <t>Outside M5 Limit</t>
  </si>
  <si>
    <t>TOTAL</t>
  </si>
  <si>
    <t xml:space="preserve"> Ad Valorem Tax Levies</t>
  </si>
  <si>
    <t>Permanent Levy (if dollar amount)</t>
  </si>
  <si>
    <t>Local Option Levy (if dollar amount)*</t>
  </si>
  <si>
    <t xml:space="preserve">Bond Levy* </t>
  </si>
  <si>
    <t>TOTAL DOLLAR LEVY (add lines 5 thru 9)</t>
  </si>
  <si>
    <t>Adjustments</t>
  </si>
  <si>
    <t xml:space="preserve">Amount Raised in Other Counties </t>
  </si>
  <si>
    <t>NET DOLLAR LEVY FOR TAX RATE (line 10 minus line 11)</t>
  </si>
  <si>
    <t>Taxable Property Value (if an urban renewal plan is involved, report reduced rate levies separately)</t>
  </si>
  <si>
    <t>Total Assessed Value</t>
  </si>
  <si>
    <t xml:space="preserve">    Add: Non-Profit Housing Value</t>
  </si>
  <si>
    <t xml:space="preserve">    Add:  Fish and Wildlife Value</t>
  </si>
  <si>
    <t xml:space="preserve">    Subtract: Urban Renewal Excess (amt. used only)**</t>
  </si>
  <si>
    <t>VALUE TO COMPUTE THE TAX RATE</t>
  </si>
  <si>
    <t>Tax Computations</t>
  </si>
  <si>
    <t>Tax Rate (for dollar levies, line 12 divided by line 17)***</t>
  </si>
  <si>
    <t>Amount Tax Rate Will Raise (line 17 times line 18)</t>
  </si>
  <si>
    <t>Truncation Loss (for dollar levies only)  (line 19 minus line 12)</t>
  </si>
  <si>
    <r>
      <t xml:space="preserve">Total Timber Offset Amount </t>
    </r>
    <r>
      <rPr>
        <b/>
        <sz val="12"/>
        <rFont val="Arial"/>
        <family val="2"/>
      </rPr>
      <t>(county district only)</t>
    </r>
  </si>
  <si>
    <t>Timber Tax Rate (line 21 divided by line 17)</t>
  </si>
  <si>
    <t>Billing Rate (line 18 minus line 22)</t>
  </si>
  <si>
    <t>District's Compression Loss (Enter as a negative number)****</t>
  </si>
  <si>
    <t>DISTRICT TAXES IMPOSED (line 24c+line 26+line 27)</t>
  </si>
  <si>
    <t>Additional Taxes/Penalties</t>
  </si>
  <si>
    <t>Open Space (ORS 308.770)</t>
  </si>
  <si>
    <t>Historic Property (ORS 358.525)</t>
  </si>
  <si>
    <t>Other ________________________________________</t>
  </si>
  <si>
    <t>Late Filing Fee County Only (ORS 308.302)</t>
  </si>
  <si>
    <t>Roll Corrections (ORS 311.206), incl. omitted property/other roll corrections, but excl. roll corrections under ORS 311.208.</t>
  </si>
  <si>
    <t>TOTAL ADDITIONAL TAXES/PENALTIES (lines 29 thru 37)</t>
  </si>
  <si>
    <t>TOTAL TO BE RECEIVED (line 28 plus line 38)</t>
  </si>
  <si>
    <t>Percentage Schedule (ORS 311.390) [OPTIONAL, SEE INSTRUCTIONS]</t>
  </si>
  <si>
    <t>AGENCY:</t>
  </si>
  <si>
    <t>Option Chosen for Plan Area (1, 2, or 3)</t>
  </si>
  <si>
    <t xml:space="preserve">TABLE 4c--ESTIMATION OF URBAN RENEWAL REVENUE FROM EXCESS VALUE </t>
  </si>
  <si>
    <t xml:space="preserve">AGENCY: </t>
  </si>
  <si>
    <t>Complete columns 1 and 2 for each code area in each plan. Columns 3 to 5 only need to be completed for option 1, 2, and 3 plan areas.</t>
  </si>
  <si>
    <t>Reduced Rate Plan (check):</t>
  </si>
  <si>
    <t>Note: Tentative consolidated rates for reduced rate plans may not include some bond or local option rates.</t>
  </si>
  <si>
    <t>Frozen Assessed Value</t>
  </si>
  <si>
    <t>Excess Assessed Value: Amount Used</t>
  </si>
  <si>
    <t>Excess Assessed Value: Amount Not Used (Option 3 only)</t>
  </si>
  <si>
    <t>Plan Area Total:</t>
  </si>
  <si>
    <t>TABLE 4d--CALCULATION OF URBAN RENEWAL SPECIAL LEVY</t>
  </si>
  <si>
    <r>
      <t xml:space="preserve">Current Year Maximum Urban Renewal Authority for the Plan Area </t>
    </r>
    <r>
      <rPr>
        <sz val="8"/>
        <rFont val="Arial"/>
        <family val="2"/>
      </rPr>
      <t>(from Table 4b, column 6)</t>
    </r>
  </si>
  <si>
    <r>
      <t xml:space="preserve">Estimated Revenue From Excess Value </t>
    </r>
    <r>
      <rPr>
        <sz val="8"/>
        <rFont val="Arial"/>
        <family val="2"/>
      </rPr>
      <t>(from Table 4c, sum of column 5 for each plan area in the agency)</t>
    </r>
  </si>
  <si>
    <r>
      <t xml:space="preserve">Maximum Special Levy Amount </t>
    </r>
    <r>
      <rPr>
        <sz val="8"/>
        <rFont val="Arial"/>
        <family val="2"/>
      </rPr>
      <t>(column 1 minus column 2, but not less than 0)</t>
    </r>
  </si>
  <si>
    <t>Actual Special Levy Amount (From UR 50 certification: may not exceed Column 3 amount).</t>
  </si>
  <si>
    <t>Urban Renewal Agency Name:</t>
  </si>
  <si>
    <t>County Where Shared Value Resides</t>
  </si>
  <si>
    <t>Percent of Value in Each County</t>
  </si>
  <si>
    <t>Amount Rate Would Raise Division of Tax</t>
  </si>
  <si>
    <t>Division of Tax Urban Renewal Rate (per dollar AV)</t>
  </si>
  <si>
    <t>Amount UR Rate Will Raise County 1</t>
  </si>
  <si>
    <t>Amount UR Rate Will Raise County 2</t>
  </si>
  <si>
    <t>Amount UR Rate Will Raise County 3</t>
  </si>
  <si>
    <t>Total Amount All Counties</t>
  </si>
  <si>
    <t>Amount Extended County 1</t>
  </si>
  <si>
    <t>Amount Extended County 2</t>
  </si>
  <si>
    <t>Amount Extended County 3</t>
  </si>
  <si>
    <t>Total Amount Extended</t>
  </si>
  <si>
    <t>Gain/Loss Extension County 1</t>
  </si>
  <si>
    <t>Gain/Loss Extension County 2</t>
  </si>
  <si>
    <t>Gain/Loss Extension County 3</t>
  </si>
  <si>
    <t>Total Gain/Loss Extension</t>
  </si>
  <si>
    <t>Amount Imposed County 1</t>
  </si>
  <si>
    <t>Amount Imposed County 2</t>
  </si>
  <si>
    <t>Amount Imposed County 3</t>
  </si>
  <si>
    <t>Total Amount Imposed</t>
  </si>
  <si>
    <t>Plan Area Name</t>
  </si>
  <si>
    <t>DOR Tax District Number</t>
  </si>
  <si>
    <t>Shared Value</t>
  </si>
  <si>
    <t>Plan Area Frozen Value (adjusted for Option 3)</t>
  </si>
  <si>
    <t>Excess Value (Amount Used for Option 3 Plans)</t>
  </si>
  <si>
    <t>Local</t>
  </si>
  <si>
    <t>Bonds Outside</t>
  </si>
  <si>
    <t>Rate</t>
  </si>
  <si>
    <t>Option *</t>
  </si>
  <si>
    <t>Bonds</t>
  </si>
  <si>
    <t>Limits *</t>
  </si>
  <si>
    <t>UR Compression Loss County 1**</t>
  </si>
  <si>
    <t>UR Compression Loss County 2**</t>
  </si>
  <si>
    <t>UR Compression Loss County 3**</t>
  </si>
  <si>
    <t>Percentage Schedule (Optional, see instructions)</t>
  </si>
  <si>
    <t>TABLE 5 -- SUMMARY OF SPECIAL ASSESSMENTS, FEES, AND CHARGES</t>
  </si>
  <si>
    <r>
      <t xml:space="preserve">Note: Do </t>
    </r>
    <r>
      <rPr>
        <b/>
        <sz val="12"/>
        <color indexed="10"/>
        <rFont val="Arial"/>
        <family val="2"/>
      </rPr>
      <t>not</t>
    </r>
    <r>
      <rPr>
        <sz val="12"/>
        <color indexed="10"/>
        <rFont val="Arial"/>
        <family val="2"/>
      </rPr>
      <t xml:space="preserve"> include any urban renewal information or values reported on table 4a on this table. </t>
    </r>
  </si>
  <si>
    <t>DISTRICT OR ASSESSMENT NAME</t>
  </si>
  <si>
    <t xml:space="preserve">(Do not include any assessments shown on Table 4a) </t>
  </si>
  <si>
    <t>AMOUNT EXTENDED INSIDE MEASURE 5 LIMITS</t>
  </si>
  <si>
    <t>AMOUNT EXTENDED OUTSIDE MEASURE 5 LIMITS</t>
  </si>
  <si>
    <t>LOSS DUE TO COMPRESSION</t>
  </si>
  <si>
    <t>DOR Code</t>
  </si>
  <si>
    <t>County Code</t>
  </si>
  <si>
    <t xml:space="preserve">                    AND URBAN RENEWAL AGENCY</t>
  </si>
  <si>
    <t>District, Plan Area, or Agency Name</t>
  </si>
  <si>
    <t>District, Plan Area, or Agency Number</t>
  </si>
  <si>
    <t>TABLE 6c -- SUMMARY OF MEASURE 5 COMPRESSION LOSS BY CODE AREA</t>
  </si>
  <si>
    <r>
      <t xml:space="preserve">Compression Loss of Local Option Levies for </t>
    </r>
    <r>
      <rPr>
        <i/>
        <sz val="10"/>
        <rFont val="Arial"/>
        <family val="2"/>
      </rPr>
      <t>School</t>
    </r>
    <r>
      <rPr>
        <sz val="10"/>
        <rFont val="Arial"/>
        <family val="2"/>
      </rPr>
      <t xml:space="preserve"> Districts</t>
    </r>
  </si>
  <si>
    <r>
      <t xml:space="preserve">Compression Loss of All Other Levies for </t>
    </r>
    <r>
      <rPr>
        <i/>
        <sz val="10"/>
        <rFont val="Arial"/>
        <family val="2"/>
      </rPr>
      <t>School</t>
    </r>
    <r>
      <rPr>
        <sz val="10"/>
        <rFont val="Arial"/>
        <family val="2"/>
      </rPr>
      <t xml:space="preserve"> Districts</t>
    </r>
  </si>
  <si>
    <r>
      <t xml:space="preserve">Compression Loss of Local Option Levies for </t>
    </r>
    <r>
      <rPr>
        <i/>
        <sz val="10"/>
        <rFont val="Arial"/>
        <family val="2"/>
      </rPr>
      <t>General Government</t>
    </r>
    <r>
      <rPr>
        <sz val="10"/>
        <rFont val="Arial"/>
        <family val="2"/>
      </rPr>
      <t xml:space="preserve"> Districts</t>
    </r>
  </si>
  <si>
    <r>
      <t xml:space="preserve">Compression Loss of All Other Levies for </t>
    </r>
    <r>
      <rPr>
        <i/>
        <sz val="10"/>
        <rFont val="Arial"/>
        <family val="2"/>
      </rPr>
      <t>General Government</t>
    </r>
    <r>
      <rPr>
        <sz val="10"/>
        <rFont val="Arial"/>
        <family val="2"/>
      </rPr>
      <t xml:space="preserve"> Districts</t>
    </r>
  </si>
  <si>
    <t>Compression Loss of Urban Renewal Special Levies</t>
  </si>
  <si>
    <t>Compression Loss of Urban Renewal Division of Tax</t>
  </si>
  <si>
    <t>Compression Loss of Non-Ad Valorem Amounts</t>
  </si>
  <si>
    <t>Total Compression Loss: Sum of (1) through (7)</t>
  </si>
  <si>
    <t>TABLE 7a--TAXABLE ASSESSED VALUE AND REAL MARKET VALUE BY PROPERTY CLASS</t>
  </si>
  <si>
    <t>Taxable Assessed Value reported should be net of all exemptions, including veteran's exemptions.</t>
  </si>
  <si>
    <r>
      <t xml:space="preserve">Measure 5 Values should be net of all exemptions </t>
    </r>
    <r>
      <rPr>
        <u/>
        <sz val="11"/>
        <rFont val="Arial"/>
        <family val="2"/>
      </rPr>
      <t>except</t>
    </r>
    <r>
      <rPr>
        <sz val="11"/>
        <rFont val="Arial"/>
        <family val="2"/>
      </rPr>
      <t xml:space="preserve"> veteran's exemptions.*</t>
    </r>
  </si>
  <si>
    <t>Number of Accounts</t>
  </si>
  <si>
    <t>Taxable Assessed Value</t>
  </si>
  <si>
    <t>Real Market Value*</t>
  </si>
  <si>
    <t>Measure 5 Value*</t>
  </si>
  <si>
    <t>Changed Property Ratio**</t>
  </si>
  <si>
    <t>PROPERTY CLASS</t>
  </si>
  <si>
    <t>Class</t>
  </si>
  <si>
    <t>Unimproved Real Property</t>
  </si>
  <si>
    <t xml:space="preserve">  Sub-total of Unimproved Properties</t>
  </si>
  <si>
    <t>Improved Real Property</t>
  </si>
  <si>
    <t>1-0-1</t>
  </si>
  <si>
    <t>3-0-3</t>
  </si>
  <si>
    <t>4-0-1</t>
  </si>
  <si>
    <t>5-0-1</t>
  </si>
  <si>
    <t>Farm and Range Unzoned Property Spec. Assessed</t>
  </si>
  <si>
    <t>5-4-1</t>
  </si>
  <si>
    <t>Farm and Range Zoned Property  Spec. Assessed</t>
  </si>
  <si>
    <t>5-5-1</t>
  </si>
  <si>
    <t>6-0-1</t>
  </si>
  <si>
    <t>6-4-1</t>
  </si>
  <si>
    <t>8-0-1</t>
  </si>
  <si>
    <t>0-0-0</t>
  </si>
  <si>
    <t xml:space="preserve">  Sub-total of Improved Properties</t>
  </si>
  <si>
    <t>Manufactured Structures</t>
  </si>
  <si>
    <t xml:space="preserve">  Real Property (Land plus Improvements)</t>
  </si>
  <si>
    <t>0-0-9</t>
  </si>
  <si>
    <t xml:space="preserve">  Personal Property (Land plus Improvements)</t>
  </si>
  <si>
    <t>0-1-9</t>
  </si>
  <si>
    <t xml:space="preserve">  Sub-total of Manufactured Structures</t>
  </si>
  <si>
    <t>GRAND TOTAL</t>
  </si>
  <si>
    <t>* With the treatment of veterans' exemptions under Measure 50, veterans' exemptions are not expressed in real market value terms, so they cannot be excluded.</t>
  </si>
  <si>
    <t>** Changed property ratios should be calculated separately for each primary property class (e.g., 0-x-x to 8-x-x).</t>
  </si>
  <si>
    <t>TABLE 8 -- SUMMARY OF AMOUNTS TO BE RAISED, NET TAXES TO BE COLLECTED,</t>
  </si>
  <si>
    <t xml:space="preserve">STATE OF OREGON </t>
  </si>
  <si>
    <t>ITEM</t>
  </si>
  <si>
    <t>AMOUNT</t>
  </si>
  <si>
    <t xml:space="preserve"> Total amount imposed for taxing districts (exclude UR special levies)</t>
  </si>
  <si>
    <t xml:space="preserve"> Total urban renewal imposed (from division of tax and special levies)</t>
  </si>
  <si>
    <t>Additional taxes, penalties, special assessments, fees, and charges imposed</t>
  </si>
  <si>
    <t xml:space="preserve"> Less: Nonprofit Housing</t>
  </si>
  <si>
    <t xml:space="preserve"> Less: State Fish and Wildlife</t>
  </si>
  <si>
    <t xml:space="preserve"> Net taxes and assessments to be collected (line 4 - line 5 - line 6)</t>
  </si>
  <si>
    <t>Gain/(loss) due to individual extension (Line 9 minus Line 8)</t>
  </si>
  <si>
    <t>Loss due to truncation.</t>
  </si>
  <si>
    <t xml:space="preserve"> Loss due to Measure 5 compression</t>
  </si>
  <si>
    <t>Breakdown of taxes, special assessments, fees and charges imposed by property type</t>
  </si>
  <si>
    <t xml:space="preserve">                                 (Signature and Title of Officer)</t>
  </si>
  <si>
    <t>Tables prepared by (if other than assessor)                                                           Title</t>
  </si>
  <si>
    <t>Phone No.</t>
  </si>
  <si>
    <t>Date</t>
  </si>
  <si>
    <t>Plan Area Number</t>
  </si>
  <si>
    <t>TABLE 4b--URBAN RENEWAL AUTHORITY FOR "EXISTING" PLAN AREAS IN EACH AGENCY</t>
  </si>
  <si>
    <t>Code Areas in the District, Plan Area, or Agency (use county or DOR number)</t>
  </si>
  <si>
    <t>TABLE 6b--LISTING OF CODE AREAS BY TAXING DISTRICT, URBAN RENEWAL PLAN AREA,</t>
  </si>
  <si>
    <t>Permanent Levy                         (if dollar amount)</t>
  </si>
  <si>
    <t>Local Option Levy                              (if dollar amount)*</t>
  </si>
  <si>
    <t>Tax Rate (in dollars per dollar of taxable assessed value, 12 divided by 17)</t>
  </si>
  <si>
    <t>Truncation Loss (relevant for dollar levies only: 19 minus 12)</t>
  </si>
  <si>
    <t>DISTRICT TAXES IMPOSED (25 + 27)</t>
  </si>
  <si>
    <t>Farmland                                            (ORS 308A.703)</t>
  </si>
  <si>
    <t>Forestland                                           (ORS 308A.703)</t>
  </si>
  <si>
    <t>Open Space                                      (ORS 308A.770)</t>
  </si>
  <si>
    <t>Historical Property                                   (ORS 358.525)</t>
  </si>
  <si>
    <t>Total Additional Taxes/Penalties                                             (sum of 29 through 37)</t>
  </si>
  <si>
    <t>Total to be Received                                    (28 plus 38)</t>
  </si>
  <si>
    <t>Small Tract Forestland (STF)                                            (ORS 308A.703)</t>
  </si>
  <si>
    <t>Small Tract Forestland (STF) (ORS 308A.703)</t>
  </si>
  <si>
    <t>Plan Area Name:</t>
  </si>
  <si>
    <t>Plan Area Number:</t>
  </si>
  <si>
    <t>TOTAL EXTENDED                                    (#1 plus #2)</t>
  </si>
  <si>
    <t xml:space="preserve"> AMOUNT IMPOSED                                      (#3 minus #4)</t>
  </si>
  <si>
    <t>Value to Compute   Tax Rates                                        (7) + (8) + (9) - (10)</t>
  </si>
  <si>
    <t>DOR                    CODE AREA NUMBER</t>
  </si>
  <si>
    <t>Number                                            of Acres</t>
  </si>
  <si>
    <t>Urban Renewal                                           Special Levy</t>
  </si>
  <si>
    <t>Urban Renewal                                        Special Levy</t>
  </si>
  <si>
    <t>Total Taxable                                              Assessed Value</t>
  </si>
  <si>
    <t>ADD:                                                                 Non-Profit Housing Value</t>
  </si>
  <si>
    <t>ADD:                                                           Fish and Wildlife                                                Value</t>
  </si>
  <si>
    <t>SUBTRACT:                                                                       Urban Renewal                                                               Excess Value                                                         (Amount Used)**</t>
  </si>
  <si>
    <t>Urban Renewal                                                        Special Levy</t>
  </si>
  <si>
    <t>Urban Renewal                                                              Special Levy</t>
  </si>
  <si>
    <t>Urban Renewal                                                 Special Levy</t>
  </si>
  <si>
    <t>Urban Renewal                                                Special Levy</t>
  </si>
  <si>
    <t>Urban Renewal                                                     Special Levy</t>
  </si>
  <si>
    <t>Urban Renewal                                                                Special Levy</t>
  </si>
  <si>
    <t>Urban Renewal                                     Special Levy</t>
  </si>
  <si>
    <t>Urban Renewal                                              Special Levy</t>
  </si>
  <si>
    <t>(LEAVE BLANK)</t>
  </si>
  <si>
    <t>Tentative Consolidated Tax Rate                                               (in $ per $1,000)</t>
  </si>
  <si>
    <t>Tentative Consolidated Tax Rate                                                   (in $ per $1,000)</t>
  </si>
  <si>
    <t>Tentative Consolidated Tax Rate                                              (in $ per $1,000)</t>
  </si>
  <si>
    <t>Tentative Consolidated Tax Rate                                                  (in $ per $1,000)</t>
  </si>
  <si>
    <t>Estimated Revenue from Excess Value (#2 times #4 / 1000)</t>
  </si>
  <si>
    <t>308A.300 308A.315</t>
  </si>
  <si>
    <t>Report the values used in calculating the Measure 5 constitutional tax limits. (ORS 310.165)</t>
  </si>
  <si>
    <t>Add together only the specially assessed forestland portions of accounts. Exclude all value associated with forest homesites or the market portions of the account.  Do not include any small tract forestland reported on Table 2c.</t>
  </si>
  <si>
    <t>6-6-1</t>
  </si>
  <si>
    <t>308A.427</t>
  </si>
  <si>
    <t>285C.175</t>
  </si>
  <si>
    <t>307.092</t>
  </si>
  <si>
    <t xml:space="preserve">  Small Tract Forestland (excluding homesites)</t>
  </si>
  <si>
    <t xml:space="preserve">  Conservation Easements</t>
  </si>
  <si>
    <t>308A.743</t>
  </si>
  <si>
    <t xml:space="preserve">  Military Homestead Exemption</t>
  </si>
  <si>
    <t xml:space="preserve">  Food Processing Equipment</t>
  </si>
  <si>
    <t xml:space="preserve">    TOTAL OF LINES 1 THRU 11</t>
  </si>
  <si>
    <t xml:space="preserve">    TOTAL OF LINES 13 THRU 29</t>
  </si>
  <si>
    <t xml:space="preserve">    TOTAL OF LINES 31 THRU 37</t>
  </si>
  <si>
    <t xml:space="preserve">    TOTAL OF LINES 39 THRU 47</t>
  </si>
  <si>
    <t>Timber Tax Rate                 (leave blank)</t>
  </si>
  <si>
    <t>Calculated Tax for Extension for District (leave blank - use line 19)</t>
  </si>
  <si>
    <t>Billing Rate (leave blank - use line 18)</t>
  </si>
  <si>
    <t>Net Tax for Extension (19 + 24a + 24b)</t>
  </si>
  <si>
    <t xml:space="preserve">County: </t>
  </si>
  <si>
    <t>Polk</t>
  </si>
  <si>
    <r>
      <t xml:space="preserve">Does the Real Market Value column include all specially assessed and exempt property in your county (Yes or No)?  </t>
    </r>
    <r>
      <rPr>
        <b/>
        <sz val="10"/>
        <rFont val="Arial"/>
        <family val="2"/>
      </rPr>
      <t>YES</t>
    </r>
    <r>
      <rPr>
        <sz val="10"/>
        <rFont val="Arial"/>
        <family val="2"/>
      </rPr>
      <t xml:space="preserve">  If no, describe what was not included.</t>
    </r>
  </si>
  <si>
    <t>AMERICAN BOTTOM WCD</t>
  </si>
  <si>
    <t>AMITY RFPD</t>
  </si>
  <si>
    <t>AMITY SD 45J</t>
  </si>
  <si>
    <t>ASH CREEK WCD</t>
  </si>
  <si>
    <t>BUELL RED PRAIRE</t>
  </si>
  <si>
    <t>CENTRAL SD 13J</t>
  </si>
  <si>
    <t>CHEMEKETA COMMUNITY COLLEGE</t>
  </si>
  <si>
    <t>CHEMEKETA REGIONAL LIBRARY</t>
  </si>
  <si>
    <t>DALLAS CD</t>
  </si>
  <si>
    <t>DALLAS CITY</t>
  </si>
  <si>
    <t>DALLAS CITY BONDS AFTER 2001</t>
  </si>
  <si>
    <t>DALLAS CITY BONDS PRIOR TO 2001</t>
  </si>
  <si>
    <t>DALLAS SD 2</t>
  </si>
  <si>
    <t>DALLAS URBAN RENEWAL</t>
  </si>
  <si>
    <t>DAYTON FIRE DISTRICT</t>
  </si>
  <si>
    <t>FAIRVIEW UR</t>
  </si>
  <si>
    <t>FALLS CITY</t>
  </si>
  <si>
    <t>FALLS CITY SD 57</t>
  </si>
  <si>
    <t>FIR CREST CD</t>
  </si>
  <si>
    <t>GRAND RONDE SEWER</t>
  </si>
  <si>
    <t>HILLTOP CD</t>
  </si>
  <si>
    <t>HOSKINS-KINGS VALLEY RFPD</t>
  </si>
  <si>
    <t>INDEPENDENCE CITY</t>
  </si>
  <si>
    <t>INDEPENDENCE UR</t>
  </si>
  <si>
    <t>LINN-BENTON-LINCOLN ESD</t>
  </si>
  <si>
    <t>MILL CREEK UR</t>
  </si>
  <si>
    <t>MONMOUTH CITY</t>
  </si>
  <si>
    <t>MONMOUTH URBAN RENEWAL</t>
  </si>
  <si>
    <t>NORTH GATEWAY UR</t>
  </si>
  <si>
    <t>NORTH GATEWAY UR SPECIAL LEVY</t>
  </si>
  <si>
    <t>PEDEE CD</t>
  </si>
  <si>
    <t>PERRYDALE SD 21</t>
  </si>
  <si>
    <t>PHILOMATH SD 28J</t>
  </si>
  <si>
    <t>PHILOMATH SD 28J - BONDS</t>
  </si>
  <si>
    <t>POLK COUNTY</t>
  </si>
  <si>
    <t>POLK COUNTY FD #1</t>
  </si>
  <si>
    <t>POLK COUNTY FD #1 LOCAL OPTION</t>
  </si>
  <si>
    <t>POLK SENIOR TRANSIT DISTRICT</t>
  </si>
  <si>
    <t>POLK SOIL/WATER CD</t>
  </si>
  <si>
    <t>RIVERFRONT UR</t>
  </si>
  <si>
    <t>RIVERFRONT UR SPECIAL LEVY</t>
  </si>
  <si>
    <t>ROCK CREEK WCD</t>
  </si>
  <si>
    <t xml:space="preserve">SALEM CITY </t>
  </si>
  <si>
    <t>SALEM MASS TRANSIT</t>
  </si>
  <si>
    <t>SALEM SD 32J</t>
  </si>
  <si>
    <t>SALEM SUBURBAN RFPD</t>
  </si>
  <si>
    <t>SALEM UR SPECIAL LEVY</t>
  </si>
  <si>
    <t>SALT CREEK CD</t>
  </si>
  <si>
    <t>SHERIDAN RFPD</t>
  </si>
  <si>
    <t>SHERIDAN SD 14J</t>
  </si>
  <si>
    <t>SOUTHWEST RFPD</t>
  </si>
  <si>
    <t>SPRING VALLEY RFPD</t>
  </si>
  <si>
    <t>WEST SALEM UR</t>
  </si>
  <si>
    <t>WEST VALLEY FIRE DISTRICT</t>
  </si>
  <si>
    <t>WILLAMETTE ESD</t>
  </si>
  <si>
    <t>WILLAMINA CITY</t>
  </si>
  <si>
    <t>WILLAMINA SD 44J</t>
  </si>
  <si>
    <t>CENTRAL SD 13J BONDS AFTER 2001</t>
  </si>
  <si>
    <t>CENTRAL SD 13J BONDS PRIOR 2001</t>
  </si>
  <si>
    <t>POLK COUNTY BONDS AFTER 2001</t>
  </si>
  <si>
    <t>FALLS CITY SD 57 LOCAL OPTION</t>
  </si>
  <si>
    <t>MICGILCRIST UR</t>
  </si>
  <si>
    <t>SALEM CITY BONDS AFTER 2001</t>
  </si>
  <si>
    <t>District Number</t>
  </si>
  <si>
    <t>District Name</t>
  </si>
  <si>
    <t>Billing Rate</t>
  </si>
  <si>
    <t>Tentative Consolidated Tax Rate</t>
  </si>
  <si>
    <t xml:space="preserve">MONMOUTH URBAN RENEWAL </t>
  </si>
  <si>
    <t>INDEPENDENCE URBAN RENEWAL</t>
  </si>
  <si>
    <t>SALEM URBAN RENEWAL SPECIAL LEVY</t>
  </si>
  <si>
    <t>MCGILCHRIST UR</t>
  </si>
  <si>
    <t>WILLAMINA EID</t>
  </si>
  <si>
    <t>EOLA HGHTS LIGHT</t>
  </si>
  <si>
    <t>FIRE PATROL</t>
  </si>
  <si>
    <t>FP SURCHARGE</t>
  </si>
  <si>
    <t>MOBILE HOME PARK OMBUDSMAN FEE</t>
  </si>
  <si>
    <t>Grand Total</t>
  </si>
  <si>
    <t>DALLAS URBAN RENEWAL AGENCY</t>
  </si>
  <si>
    <t>INDEPENDENCE URBAN RENEWAL AGENCY</t>
  </si>
  <si>
    <t>SALEM URBAN RENEWAL AGENCY</t>
  </si>
  <si>
    <t>TABLE 4e - Detail of Urban Renewal Plan Areas By Taxing District</t>
  </si>
  <si>
    <t>POLK</t>
  </si>
  <si>
    <t>DOR Plan Area Number</t>
  </si>
  <si>
    <t>In POLK</t>
  </si>
  <si>
    <t xml:space="preserve">In </t>
  </si>
  <si>
    <t>Lines 7-9 are the values of the parts of the plan area within the district</t>
  </si>
  <si>
    <t>Plan Area Current Value</t>
  </si>
  <si>
    <t>Gap</t>
  </si>
  <si>
    <t>District Billing Rate (per dollar AV)</t>
  </si>
  <si>
    <t>Agency Truncation Loss</t>
  </si>
  <si>
    <t>Total UR Compression Loss</t>
  </si>
  <si>
    <t>* Report only levies subject to division of tax. See instructions</t>
  </si>
  <si>
    <t>** Report compression losses as negative numbers.</t>
  </si>
  <si>
    <t>MARION</t>
  </si>
  <si>
    <t>In MARION</t>
  </si>
  <si>
    <t>X</t>
  </si>
  <si>
    <t>MONMOUTH URBAN RENEWAL AGENCY</t>
  </si>
  <si>
    <t>County of Polk</t>
  </si>
  <si>
    <t>BEFORE</t>
  </si>
  <si>
    <t>AFTER</t>
  </si>
  <si>
    <t>LINN, MARION, YAMHILL</t>
  </si>
  <si>
    <t>BENTON, CLACKAMAS, LINN, MARION, TILLAMOOK, WASHINGTON, YAMHILL</t>
  </si>
  <si>
    <t>BENTON, LANE, LINCOLN, LINN, MARION</t>
  </si>
  <si>
    <t>YAMHILL</t>
  </si>
  <si>
    <t>BENTON</t>
  </si>
  <si>
    <t>BENTON, MARION</t>
  </si>
  <si>
    <t>TILLAMOOK, YAMHILL</t>
  </si>
  <si>
    <r>
      <t xml:space="preserve">Levy Approved                                                  </t>
    </r>
    <r>
      <rPr>
        <b/>
        <sz val="11"/>
        <rFont val="Arial"/>
        <family val="2"/>
      </rPr>
      <t xml:space="preserve">Before </t>
    </r>
    <r>
      <rPr>
        <sz val="11"/>
        <rFont val="Arial"/>
        <family val="2"/>
      </rPr>
      <t xml:space="preserve">or </t>
    </r>
    <r>
      <rPr>
        <b/>
        <sz val="11"/>
        <rFont val="Arial"/>
        <family val="2"/>
      </rPr>
      <t>After</t>
    </r>
    <r>
      <rPr>
        <sz val="11"/>
        <rFont val="Arial"/>
        <family val="2"/>
      </rPr>
      <t xml:space="preserve">                                                                                                                                 </t>
    </r>
    <r>
      <rPr>
        <u/>
        <sz val="11"/>
        <rFont val="Arial"/>
        <family val="2"/>
      </rPr>
      <t xml:space="preserve">                                  </t>
    </r>
    <r>
      <rPr>
        <sz val="11"/>
        <rFont val="Arial"/>
        <family val="2"/>
      </rPr>
      <t xml:space="preserve"> 10/6/01</t>
    </r>
  </si>
  <si>
    <r>
      <t xml:space="preserve">Total Timber Offset Amount                                                 </t>
    </r>
    <r>
      <rPr>
        <b/>
        <sz val="11"/>
        <rFont val="Arial"/>
        <family val="2"/>
      </rPr>
      <t>(leave blank)</t>
    </r>
  </si>
  <si>
    <r>
      <t xml:space="preserve">Late Filing Fee:                                                </t>
    </r>
    <r>
      <rPr>
        <b/>
        <sz val="11"/>
        <rFont val="Arial"/>
        <family val="2"/>
      </rPr>
      <t xml:space="preserve">County Only      </t>
    </r>
    <r>
      <rPr>
        <sz val="11"/>
        <rFont val="Arial"/>
        <family val="2"/>
      </rPr>
      <t xml:space="preserve">                                 (ORS 308.302)</t>
    </r>
  </si>
  <si>
    <t>BENTON, CLACKAMAS, LINN, MARION, TILLAMOOK, WASHINGTON,YAMHILL</t>
  </si>
  <si>
    <t>SALEM CITY</t>
  </si>
  <si>
    <t>County: POLK</t>
  </si>
  <si>
    <t>YAMHIILL</t>
  </si>
  <si>
    <t>POLK COUINTY FD #1 LOCAL OPTION</t>
  </si>
  <si>
    <t>BENTON. ,MARION</t>
  </si>
  <si>
    <t>TILAMOOK, YAMHILL</t>
  </si>
  <si>
    <t>FALLS CITY SD LOCAL OPTION</t>
  </si>
  <si>
    <t>SOUTH WATER FRONT UR</t>
  </si>
  <si>
    <t>SOUTH WATERFRONT</t>
  </si>
  <si>
    <t>BEFPRE</t>
  </si>
  <si>
    <t>SALEM SD 32J BONDS AFTER 2001</t>
  </si>
  <si>
    <t>SALEM SD 32J BONDS PRIOR 2001</t>
  </si>
  <si>
    <t>307.541</t>
  </si>
  <si>
    <t>County:  POLK</t>
  </si>
  <si>
    <t>CHEMEKETA COMM. COLL. BONDS AFTER 2001</t>
  </si>
  <si>
    <t>cc:  Linda Fox, Tax Collector</t>
  </si>
  <si>
    <t>cc:  Valerie Unger, County Clerk</t>
  </si>
  <si>
    <t xml:space="preserve">                   AND ASSESSOR'S CERTIFICATION AND OATH</t>
  </si>
  <si>
    <t>of the above-named county, do solemnly swear that I have diligently and to</t>
  </si>
  <si>
    <t>the best of my ability assessed all property in said county, which by law I am</t>
  </si>
  <si>
    <t>permitted to assess; that I have not willfully or knowingly omitted to assess</t>
  </si>
  <si>
    <t>any person or property, or valued over its real market value any property</t>
  </si>
  <si>
    <t>or class of property whatever.  Pursuant to ORS 311.105, I do herby certify</t>
  </si>
  <si>
    <t>the assessed valuation, tax levies, special assessments, fees, and charges</t>
  </si>
  <si>
    <t>set forth in the summary herein contained, are true and correct copies of</t>
  </si>
  <si>
    <t>the whole thereof, as the same appears on file in my office and custody.</t>
  </si>
  <si>
    <t>ASSESSOR'S CERTIFICATE AND OATH OF TOTAL TAXES AND OTHER CHARGES</t>
  </si>
  <si>
    <t>Subscribed and sworn to before me this ________________day of</t>
  </si>
  <si>
    <t xml:space="preserve">                      (Assessor's Signature)         </t>
  </si>
  <si>
    <t>____________________________, 20_______.</t>
  </si>
  <si>
    <t xml:space="preserve">                   ____________________________________</t>
  </si>
  <si>
    <t>I, DOUGLAS SCHMIDT,  being the duly elected, qualified and acting assessor</t>
  </si>
  <si>
    <t xml:space="preserve">County:      POLK </t>
  </si>
  <si>
    <t>Real Property   (Include all special assessments entered on real property roll)</t>
  </si>
  <si>
    <t>Personal property   (include late personal property filing penalties)</t>
  </si>
  <si>
    <t>Total taxes, special assessments, fees, and charges imposed (line 1 + line 2 + line 3)</t>
  </si>
  <si>
    <t>Total taxes, special assessments, fees &amp; charges extended by district</t>
  </si>
  <si>
    <t>Total taxes, special assessments, fees &amp; charges extended by account</t>
  </si>
  <si>
    <r>
      <t>TOTAL</t>
    </r>
    <r>
      <rPr>
        <sz val="11"/>
        <rFont val="Arial"/>
        <family val="2"/>
      </rPr>
      <t xml:space="preserve">   (total of lines 13 through 16)</t>
    </r>
  </si>
  <si>
    <t xml:space="preserve">     POLK</t>
  </si>
  <si>
    <t>001</t>
  </si>
  <si>
    <t>002</t>
  </si>
  <si>
    <t>TABLE 4f -- SUMMARY OF URBAN RENEWAL REVENUE FROM SPECIAL LEVIES AND DIVISION OF TAX IN THE COUNTY, BY PLAN AND AGENCY</t>
  </si>
  <si>
    <t>COUNTY: Polk</t>
  </si>
  <si>
    <t xml:space="preserve">Agency Name: </t>
  </si>
  <si>
    <t>At which point were division of tax rates truncated?</t>
  </si>
  <si>
    <t>Plan Number</t>
  </si>
  <si>
    <t>Plan Name</t>
  </si>
  <si>
    <t>Total Raised from UR Div of Tax</t>
  </si>
  <si>
    <t>Total UR Div of Tax Truncation Loss</t>
  </si>
  <si>
    <t>Total UR Div of Tax Extended</t>
  </si>
  <si>
    <t>Total Gain/Loss from Extension of UR Div of Tax</t>
  </si>
  <si>
    <t>Total UR Div of Tax Compr Loss</t>
  </si>
  <si>
    <t>UR Revenue from Div of tax</t>
  </si>
  <si>
    <t>Revenue from Special Levies</t>
  </si>
  <si>
    <t>Total Revenue</t>
  </si>
  <si>
    <t>Percentage Schedule</t>
  </si>
  <si>
    <t>Agency Total:</t>
  </si>
  <si>
    <t>Each Levy</t>
  </si>
  <si>
    <t>Total Measure 5 Value   (7) + (8)</t>
  </si>
  <si>
    <t>307.827 307.831</t>
  </si>
  <si>
    <t>308.490</t>
  </si>
  <si>
    <t>307.455 307.462</t>
  </si>
  <si>
    <t>307.260  307.283</t>
  </si>
  <si>
    <t>4-H/M GARDEN/AG/FOREST EXT DIST</t>
  </si>
  <si>
    <t>CHEMEKETA CC BONDS AFTER 2001</t>
  </si>
  <si>
    <t>DALLAS SD 2 BONDS AFTER 2001</t>
  </si>
  <si>
    <t>PHILOMATH SD 28J BONDS AFTER 2001</t>
  </si>
  <si>
    <t>PHILOMATH SD 28J - BONDS AFTER 2001</t>
  </si>
  <si>
    <t>County Median Real Market Value for all Residential Improved Properties</t>
  </si>
  <si>
    <t xml:space="preserve">  Residential Land Only</t>
  </si>
  <si>
    <t>1-0-0</t>
  </si>
  <si>
    <t xml:space="preserve">  Commercial / Industrial Land Only</t>
  </si>
  <si>
    <t xml:space="preserve">  Tract Land Only</t>
  </si>
  <si>
    <t>4-0-0</t>
  </si>
  <si>
    <t xml:space="preserve">  Farm and Range Land</t>
  </si>
  <si>
    <t>5-0-0</t>
  </si>
  <si>
    <t xml:space="preserve">  Non-EFU Farm and Range Land</t>
  </si>
  <si>
    <t>5-4-0</t>
  </si>
  <si>
    <t xml:space="preserve">  EFU Farm and Range Land</t>
  </si>
  <si>
    <t>5-5-0</t>
  </si>
  <si>
    <t xml:space="preserve">  Highest and Best Use Forest Land Only</t>
  </si>
  <si>
    <t>6-0-0</t>
  </si>
  <si>
    <t xml:space="preserve">  Designated Forest Land Only</t>
  </si>
  <si>
    <t>6-4-0</t>
  </si>
  <si>
    <t xml:space="preserve">  Multiple Housing Land Only</t>
  </si>
  <si>
    <t>7-0-0</t>
  </si>
  <si>
    <t xml:space="preserve">  Recreation Land Only</t>
  </si>
  <si>
    <t>8-0-0</t>
  </si>
  <si>
    <t xml:space="preserve">  Small Tract Forestland</t>
  </si>
  <si>
    <t>6-6-0</t>
  </si>
  <si>
    <t xml:space="preserve">  Residential Property</t>
  </si>
  <si>
    <t xml:space="preserve">  Comm. / Industrial (Cnty Resp.) Property</t>
  </si>
  <si>
    <t xml:space="preserve">  Industrial Property (DOR Resp.)</t>
  </si>
  <si>
    <t xml:space="preserve">  Tract Property</t>
  </si>
  <si>
    <t xml:space="preserve">   Farm and Range Property</t>
  </si>
  <si>
    <t xml:space="preserve">  Highest and Best Use Forest Property</t>
  </si>
  <si>
    <t xml:space="preserve">  Designated Forest Property</t>
  </si>
  <si>
    <t xml:space="preserve">  Multiple Housing Property (class 701 or 781)</t>
  </si>
  <si>
    <t>7-x-1</t>
  </si>
  <si>
    <t xml:space="preserve">  Recreation Property</t>
  </si>
  <si>
    <t xml:space="preserve">  Miscellaneous Property</t>
  </si>
  <si>
    <t>Machinery &amp; Equipment</t>
  </si>
  <si>
    <t>Other Property:_______________________</t>
  </si>
  <si>
    <t xml:space="preserve">                                            Property Class</t>
  </si>
  <si>
    <t>INDEPENDENCE REFINANCE BONDS 2013</t>
  </si>
  <si>
    <t>MONMOUTH POLICE BONDS 2013</t>
  </si>
  <si>
    <t>PHILOMATH SD 28J LOCAL OPTION</t>
  </si>
  <si>
    <t>INDEPENDENCE CITY REFINANCE BONDS 2013</t>
  </si>
  <si>
    <t>PHILOMATH SD 28J - LOCAL OPTION</t>
  </si>
  <si>
    <t>0</t>
  </si>
  <si>
    <t xml:space="preserve">POLK COUNTY FD #1 LOCAL OPTION </t>
  </si>
  <si>
    <t>POLK CO. FD #1 BONDS AFTER 2001</t>
  </si>
  <si>
    <t>SHERIDAN SD 14J BONDS AFTER 2001</t>
  </si>
  <si>
    <t>WILLAMINA SD 44J BONDS AFTER 2001</t>
  </si>
  <si>
    <t>Strategic Investment Program (SIP)</t>
  </si>
  <si>
    <t>285C.600</t>
  </si>
  <si>
    <t>POLK COUNTY PUBLIC SAFETY</t>
  </si>
  <si>
    <t>003</t>
  </si>
  <si>
    <t>DID NOT LEVY</t>
  </si>
  <si>
    <t>2015-16 Excess Assessed Value (Used + Unused)</t>
  </si>
  <si>
    <t xml:space="preserve">                   Tax Year 2016-17</t>
  </si>
  <si>
    <t xml:space="preserve">                       Tax Year 2016-17</t>
  </si>
  <si>
    <t xml:space="preserve">                  Tax Year 2016-17</t>
  </si>
  <si>
    <t xml:space="preserve">                      Tax Year 2016-17</t>
  </si>
  <si>
    <t>2015-16 Authority</t>
  </si>
  <si>
    <t>2016-17 Excess Assessed Value (Used + Unused)</t>
  </si>
  <si>
    <t>Ratio of 2016-17 to 2015-16                                                         (#3 divided by #4)</t>
  </si>
  <si>
    <t>2016-17 Maximum Authority                                                    (#2 times #5)</t>
  </si>
  <si>
    <t>FOR 2016</t>
  </si>
  <si>
    <t>Tax Year 2016 - 17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</si>
</sst>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0.00_);_(* \(#,##0.00\);_(* &quot;-&quot;??_);_(@_)"/>
    <numFmt numFmtId="164" formatCode="&quot;$&quot;#,##0.00\ ;\(&quot;$&quot;#,##0.00\)"/>
    <numFmt numFmtId="165" formatCode="0.0000000%"/>
    <numFmt numFmtId="166" formatCode="_(* #,##0.0000_);_(* \(#,##0.0000\);_(* &quot;-&quot;??_);_(@_)"/>
    <numFmt numFmtId="167" formatCode="0.0"/>
    <numFmt numFmtId="168" formatCode="#,##0.0000000"/>
    <numFmt numFmtId="169" formatCode="0.0000000"/>
    <numFmt numFmtId="170" formatCode="0.000000000"/>
    <numFmt numFmtId="171" formatCode="0.0000"/>
    <numFmt numFmtId="172" formatCode="0.00000000"/>
    <numFmt numFmtId="173" formatCode="0.000"/>
    <numFmt numFmtId="174" formatCode="_(* #,##0_);_(* \(#,##0\);_(* &quot;-&quot;??_);_(@_)"/>
    <numFmt numFmtId="175" formatCode="_(* #,##0.0000000_);_(* \(#,##0.0000000\);_(* &quot;-&quot;??_);_(@_)"/>
    <numFmt numFmtId="176" formatCode="_(* #,##0.00000000_);_(* \(#,##0.00000000\);_(* &quot;-&quot;??_);_(@_)"/>
    <numFmt numFmtId="177" formatCode="_(* #,##0.000000000_);_(* \(#,##0.000000000\);_(* &quot;-&quot;??_);_(@_)"/>
    <numFmt numFmtId="178" formatCode="_(* #,##0.0_);_(* \(#,##0.0\);_(* &quot;-&quot;??_);_(@_)"/>
  </numFmts>
  <fonts count="41" x14ac:knownFonts="1">
    <font>
      <sz val="12"/>
      <name val="Arial"/>
    </font>
    <font>
      <sz val="12"/>
      <name val="Arial"/>
      <family val="2"/>
    </font>
    <font>
      <sz val="14"/>
      <color indexed="22"/>
      <name val="Arial"/>
      <family val="2"/>
    </font>
    <font>
      <sz val="9"/>
      <name val="Arial"/>
      <family val="2"/>
    </font>
    <font>
      <sz val="10"/>
      <name val="Arial"/>
      <family val="2"/>
    </font>
    <font>
      <sz val="12"/>
      <name val="Arial"/>
      <family val="2"/>
    </font>
    <font>
      <b/>
      <sz val="12"/>
      <name val="Arial"/>
      <family val="2"/>
    </font>
    <font>
      <b/>
      <sz val="16"/>
      <name val="Arial"/>
      <family val="2"/>
    </font>
    <font>
      <sz val="11"/>
      <name val="Arial"/>
      <family val="2"/>
    </font>
    <font>
      <sz val="11.5"/>
      <name val="Arial"/>
      <family val="2"/>
    </font>
    <font>
      <b/>
      <sz val="11"/>
      <name val="Arial"/>
      <family val="2"/>
    </font>
    <font>
      <b/>
      <sz val="10"/>
      <name val="Arial"/>
      <family val="2"/>
    </font>
    <font>
      <sz val="8"/>
      <name val="Arial"/>
      <family val="2"/>
    </font>
    <font>
      <b/>
      <sz val="13"/>
      <name val="Arial"/>
      <family val="2"/>
    </font>
    <font>
      <b/>
      <sz val="14"/>
      <name val="Arial"/>
      <family val="2"/>
    </font>
    <font>
      <u/>
      <sz val="11"/>
      <name val="Arial"/>
      <family val="2"/>
    </font>
    <font>
      <i/>
      <sz val="10"/>
      <name val="Arial"/>
      <family val="2"/>
    </font>
    <font>
      <i/>
      <sz val="11"/>
      <name val="Arial"/>
      <family val="2"/>
    </font>
    <font>
      <sz val="12"/>
      <color indexed="10"/>
      <name val="Arial"/>
      <family val="2"/>
    </font>
    <font>
      <b/>
      <sz val="12"/>
      <color indexed="10"/>
      <name val="Arial"/>
      <family val="2"/>
    </font>
    <font>
      <sz val="10"/>
      <color indexed="10"/>
      <name val="Arial"/>
      <family val="2"/>
    </font>
    <font>
      <sz val="8"/>
      <color indexed="10"/>
      <name val="Arial"/>
      <family val="2"/>
    </font>
    <font>
      <sz val="10"/>
      <name val="Arial"/>
      <family val="2"/>
    </font>
    <font>
      <u/>
      <sz val="12"/>
      <name val="Arial"/>
      <family val="2"/>
    </font>
    <font>
      <i/>
      <sz val="12"/>
      <color indexed="10"/>
      <name val="Arial"/>
      <family val="2"/>
    </font>
    <font>
      <sz val="11"/>
      <name val="Arial"/>
      <family val="2"/>
    </font>
    <font>
      <sz val="8"/>
      <color indexed="81"/>
      <name val="Tahoma"/>
      <family val="2"/>
    </font>
    <font>
      <i/>
      <sz val="9"/>
      <name val="Arial"/>
      <family val="2"/>
    </font>
    <font>
      <b/>
      <sz val="9"/>
      <name val="Arial"/>
      <family val="2"/>
    </font>
    <font>
      <sz val="11"/>
      <color indexed="10"/>
      <name val="Arial"/>
      <family val="2"/>
    </font>
    <font>
      <sz val="8"/>
      <name val="Arial"/>
      <family val="2"/>
    </font>
    <font>
      <i/>
      <sz val="11"/>
      <name val="Arial"/>
      <family val="2"/>
    </font>
    <font>
      <b/>
      <sz val="11"/>
      <name val="Arial"/>
      <family val="2"/>
    </font>
    <font>
      <sz val="12"/>
      <name val="Times New Roman"/>
      <family val="1"/>
    </font>
    <font>
      <b/>
      <sz val="12"/>
      <name val="Times New Roman"/>
      <family val="1"/>
    </font>
    <font>
      <sz val="12"/>
      <color indexed="10"/>
      <name val="Arial"/>
      <family val="2"/>
    </font>
    <font>
      <sz val="16"/>
      <color indexed="10"/>
      <name val="Arial"/>
      <family val="2"/>
    </font>
    <font>
      <sz val="14"/>
      <color indexed="10"/>
      <name val="Arial"/>
      <family val="2"/>
    </font>
    <font>
      <b/>
      <sz val="11.5"/>
      <name val="Arial"/>
      <family val="2"/>
    </font>
    <font>
      <sz val="11.5"/>
      <color indexed="10"/>
      <name val="Arial"/>
      <family val="2"/>
    </font>
    <font>
      <sz val="16"/>
      <color indexed="10"/>
      <name val="Arial"/>
      <family val="2"/>
    </font>
  </fonts>
  <fills count="7">
    <fill>
      <patternFill patternType="none"/>
    </fill>
    <fill>
      <patternFill patternType="gray125"/>
    </fill>
    <fill>
      <patternFill patternType="solid">
        <fgColor indexed="46"/>
        <bgColor indexed="64"/>
      </patternFill>
    </fill>
    <fill>
      <patternFill patternType="solid">
        <fgColor indexed="31"/>
        <bgColor indexed="64"/>
      </patternFill>
    </fill>
    <fill>
      <patternFill patternType="solid">
        <fgColor indexed="22"/>
        <bgColor indexed="64"/>
      </patternFill>
    </fill>
    <fill>
      <patternFill patternType="solid">
        <fgColor indexed="13"/>
        <bgColor indexed="64"/>
      </patternFill>
    </fill>
    <fill>
      <patternFill patternType="solid">
        <fgColor indexed="31"/>
        <bgColor indexed="23"/>
      </patternFill>
    </fill>
  </fills>
  <borders count="111">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64"/>
      </right>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top/>
      <bottom style="thick">
        <color indexed="64"/>
      </bottom>
      <diagonal/>
    </border>
    <border>
      <left/>
      <right/>
      <top style="thick">
        <color indexed="64"/>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right style="thick">
        <color indexed="64"/>
      </right>
      <top style="thick">
        <color indexed="64"/>
      </top>
      <bottom/>
      <diagonal/>
    </border>
    <border>
      <left style="thin">
        <color indexed="64"/>
      </left>
      <right style="thin">
        <color indexed="64"/>
      </right>
      <top style="thin">
        <color indexed="64"/>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ck">
        <color indexed="64"/>
      </left>
      <right style="thick">
        <color indexed="64"/>
      </right>
      <top style="thick">
        <color indexed="64"/>
      </top>
      <bottom/>
      <diagonal/>
    </border>
    <border>
      <left style="thick">
        <color indexed="64"/>
      </left>
      <right/>
      <top/>
      <bottom/>
      <diagonal/>
    </border>
    <border>
      <left style="thick">
        <color indexed="64"/>
      </left>
      <right style="thick">
        <color indexed="64"/>
      </right>
      <top style="thin">
        <color indexed="64"/>
      </top>
      <bottom/>
      <diagonal/>
    </border>
    <border>
      <left style="thick">
        <color indexed="64"/>
      </left>
      <right/>
      <top/>
      <bottom style="thick">
        <color indexed="64"/>
      </bottom>
      <diagonal/>
    </border>
    <border>
      <left style="thick">
        <color indexed="64"/>
      </left>
      <right style="thick">
        <color indexed="64"/>
      </right>
      <top style="thick">
        <color indexed="64"/>
      </top>
      <bottom style="thick">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style="medium">
        <color indexed="64"/>
      </top>
      <bottom style="thick">
        <color indexed="64"/>
      </bottom>
      <diagonal/>
    </border>
    <border>
      <left style="thin">
        <color indexed="64"/>
      </left>
      <right style="thick">
        <color indexed="64"/>
      </right>
      <top/>
      <bottom style="medium">
        <color indexed="64"/>
      </bottom>
      <diagonal/>
    </border>
    <border>
      <left style="thin">
        <color indexed="64"/>
      </left>
      <right style="thin">
        <color indexed="64"/>
      </right>
      <top style="thick">
        <color indexed="64"/>
      </top>
      <bottom style="thin">
        <color indexed="64"/>
      </bottom>
      <diagonal/>
    </border>
    <border>
      <left/>
      <right style="thick">
        <color indexed="64"/>
      </right>
      <top/>
      <bottom/>
      <diagonal/>
    </border>
    <border>
      <left/>
      <right style="thin">
        <color indexed="64"/>
      </right>
      <top/>
      <bottom style="thick">
        <color indexed="64"/>
      </bottom>
      <diagonal/>
    </border>
    <border>
      <left style="thick">
        <color indexed="64"/>
      </left>
      <right style="thin">
        <color indexed="64"/>
      </right>
      <top style="thick">
        <color indexed="64"/>
      </top>
      <bottom style="thick">
        <color indexed="64"/>
      </bottom>
      <diagonal/>
    </border>
    <border>
      <left/>
      <right/>
      <top style="thick">
        <color indexed="64"/>
      </top>
      <bottom style="thick">
        <color indexed="64"/>
      </bottom>
      <diagonal/>
    </border>
    <border>
      <left style="thick">
        <color indexed="64"/>
      </left>
      <right/>
      <top style="thick">
        <color indexed="64"/>
      </top>
      <bottom style="thin">
        <color indexed="64"/>
      </bottom>
      <diagonal/>
    </border>
    <border>
      <left style="thick">
        <color indexed="64"/>
      </left>
      <right/>
      <top style="thick">
        <color indexed="64"/>
      </top>
      <bottom style="thick">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ck">
        <color indexed="64"/>
      </left>
      <right style="thin">
        <color indexed="64"/>
      </right>
      <top/>
      <bottom style="thin">
        <color indexed="64"/>
      </bottom>
      <diagonal/>
    </border>
    <border>
      <left style="thin">
        <color indexed="64"/>
      </left>
      <right/>
      <top style="thick">
        <color indexed="64"/>
      </top>
      <bottom style="thin">
        <color indexed="64"/>
      </bottom>
      <diagonal/>
    </border>
    <border>
      <left style="thick">
        <color indexed="64"/>
      </left>
      <right style="thick">
        <color indexed="64"/>
      </right>
      <top/>
      <bottom style="thin">
        <color indexed="64"/>
      </bottom>
      <diagonal/>
    </border>
    <border>
      <left/>
      <right style="thin">
        <color indexed="64"/>
      </right>
      <top/>
      <bottom style="thin">
        <color indexed="64"/>
      </bottom>
      <diagonal/>
    </border>
    <border>
      <left style="thin">
        <color indexed="64"/>
      </left>
      <right style="thick">
        <color indexed="64"/>
      </right>
      <top/>
      <bottom/>
      <diagonal/>
    </border>
    <border>
      <left style="thick">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ck">
        <color indexed="64"/>
      </bottom>
      <diagonal/>
    </border>
    <border>
      <left style="thick">
        <color indexed="64"/>
      </left>
      <right style="thick">
        <color indexed="64"/>
      </right>
      <top style="thin">
        <color indexed="64"/>
      </top>
      <bottom style="thick">
        <color indexed="64"/>
      </bottom>
      <diagonal/>
    </border>
    <border>
      <left/>
      <right style="thick">
        <color indexed="64"/>
      </right>
      <top style="thick">
        <color indexed="64"/>
      </top>
      <bottom style="thick">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diagonal/>
    </border>
    <border>
      <left style="thin">
        <color indexed="64"/>
      </left>
      <right/>
      <top/>
      <bottom/>
      <diagonal/>
    </border>
    <border>
      <left style="medium">
        <color indexed="64"/>
      </left>
      <right style="thin">
        <color indexed="64"/>
      </right>
      <top/>
      <bottom/>
      <diagonal/>
    </border>
    <border>
      <left/>
      <right style="thin">
        <color indexed="10"/>
      </right>
      <top style="thin">
        <color indexed="10"/>
      </top>
      <bottom style="thin">
        <color indexed="10"/>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top/>
      <bottom/>
      <diagonal/>
    </border>
    <border>
      <left style="medium">
        <color indexed="64"/>
      </left>
      <right/>
      <top style="thick">
        <color indexed="64"/>
      </top>
      <bottom/>
      <diagonal/>
    </border>
    <border>
      <left/>
      <right style="medium">
        <color indexed="64"/>
      </right>
      <top style="thick">
        <color indexed="64"/>
      </top>
      <bottom/>
      <diagonal/>
    </border>
    <border>
      <left style="thick">
        <color indexed="64"/>
      </left>
      <right style="thick">
        <color indexed="64"/>
      </right>
      <top/>
      <bottom/>
      <diagonal/>
    </border>
    <border>
      <left style="thick">
        <color indexed="64"/>
      </left>
      <right/>
      <top/>
      <bottom style="medium">
        <color indexed="64"/>
      </bottom>
      <diagonal/>
    </border>
    <border>
      <left/>
      <right style="thick">
        <color indexed="64"/>
      </right>
      <top/>
      <bottom style="medium">
        <color indexed="64"/>
      </bottom>
      <diagonal/>
    </border>
    <border>
      <left style="medium">
        <color indexed="64"/>
      </left>
      <right/>
      <top/>
      <bottom style="medium">
        <color indexed="64"/>
      </bottom>
      <diagonal/>
    </border>
    <border>
      <left style="thick">
        <color indexed="64"/>
      </left>
      <right style="thin">
        <color indexed="64"/>
      </right>
      <top/>
      <bottom/>
      <diagonal/>
    </border>
    <border>
      <left style="thick">
        <color indexed="64"/>
      </left>
      <right style="medium">
        <color indexed="64"/>
      </right>
      <top style="medium">
        <color indexed="64"/>
      </top>
      <bottom/>
      <diagonal/>
    </border>
    <border>
      <left style="medium">
        <color indexed="64"/>
      </left>
      <right style="thick">
        <color indexed="64"/>
      </right>
      <top style="medium">
        <color indexed="64"/>
      </top>
      <bottom/>
      <diagonal/>
    </border>
    <border>
      <left/>
      <right style="medium">
        <color indexed="64"/>
      </right>
      <top style="medium">
        <color indexed="64"/>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ck">
        <color indexed="64"/>
      </left>
      <right style="thick">
        <color indexed="64"/>
      </right>
      <top style="medium">
        <color indexed="64"/>
      </top>
      <bottom/>
      <diagonal/>
    </border>
    <border>
      <left style="thin">
        <color indexed="8"/>
      </left>
      <right style="thin">
        <color indexed="8"/>
      </right>
      <top/>
      <bottom style="thin">
        <color indexed="8"/>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style="thin">
        <color indexed="64"/>
      </top>
      <bottom/>
      <diagonal/>
    </border>
    <border>
      <left style="medium">
        <color indexed="64"/>
      </left>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0" fontId="22" fillId="0" borderId="0"/>
    <xf numFmtId="0" fontId="1" fillId="0" borderId="0"/>
    <xf numFmtId="0" fontId="1" fillId="0" borderId="0"/>
    <xf numFmtId="0" fontId="22" fillId="0" borderId="0"/>
  </cellStyleXfs>
  <cellXfs count="753">
    <xf numFmtId="0" fontId="0" fillId="0" borderId="0" xfId="0"/>
    <xf numFmtId="0" fontId="0" fillId="0" borderId="1" xfId="0" applyBorder="1"/>
    <xf numFmtId="0" fontId="0" fillId="0" borderId="0" xfId="0" applyAlignment="1">
      <alignment horizontal="center"/>
    </xf>
    <xf numFmtId="4" fontId="0" fillId="0" borderId="2" xfId="0" applyNumberFormat="1" applyBorder="1"/>
    <xf numFmtId="0" fontId="0" fillId="0" borderId="3" xfId="0" applyBorder="1"/>
    <xf numFmtId="0" fontId="0" fillId="0" borderId="0" xfId="0" applyBorder="1"/>
    <xf numFmtId="0" fontId="0" fillId="0" borderId="0" xfId="0" applyAlignment="1">
      <alignment horizontal="centerContinuous"/>
    </xf>
    <xf numFmtId="0" fontId="0" fillId="0" borderId="0" xfId="0" applyAlignment="1">
      <alignment horizontal="right"/>
    </xf>
    <xf numFmtId="0" fontId="4" fillId="0" borderId="2" xfId="0" applyFont="1" applyBorder="1"/>
    <xf numFmtId="0" fontId="4" fillId="0" borderId="0" xfId="0" applyFont="1"/>
    <xf numFmtId="0" fontId="0" fillId="0" borderId="4" xfId="0" applyBorder="1"/>
    <xf numFmtId="0" fontId="5" fillId="0" borderId="0" xfId="0" applyFont="1"/>
    <xf numFmtId="0" fontId="6" fillId="0" borderId="0" xfId="0" applyFont="1" applyBorder="1" applyAlignment="1">
      <alignment horizontal="center"/>
    </xf>
    <xf numFmtId="0" fontId="6" fillId="0" borderId="0" xfId="0" applyFont="1"/>
    <xf numFmtId="0" fontId="7" fillId="0" borderId="0" xfId="0" applyFont="1"/>
    <xf numFmtId="0" fontId="0" fillId="0" borderId="2" xfId="0" applyBorder="1"/>
    <xf numFmtId="0" fontId="0" fillId="0" borderId="5" xfId="0" applyBorder="1"/>
    <xf numFmtId="0" fontId="8" fillId="0" borderId="0" xfId="0" applyFont="1"/>
    <xf numFmtId="0" fontId="9" fillId="0" borderId="0" xfId="0" applyFont="1"/>
    <xf numFmtId="0" fontId="4" fillId="0" borderId="5" xfId="0" applyFont="1" applyBorder="1"/>
    <xf numFmtId="0" fontId="6" fillId="0" borderId="2" xfId="0" applyFont="1" applyBorder="1"/>
    <xf numFmtId="0" fontId="13" fillId="0" borderId="0" xfId="0" applyFont="1"/>
    <xf numFmtId="0" fontId="14" fillId="0" borderId="0" xfId="0" applyFont="1"/>
    <xf numFmtId="0" fontId="4" fillId="0" borderId="0" xfId="0" applyFont="1" applyAlignment="1">
      <alignment horizontal="center" vertical="center"/>
    </xf>
    <xf numFmtId="0" fontId="4" fillId="0" borderId="2" xfId="0" quotePrefix="1" applyFont="1" applyBorder="1" applyAlignment="1">
      <alignment horizontal="center" vertical="center"/>
    </xf>
    <xf numFmtId="0" fontId="4" fillId="2" borderId="2" xfId="0" applyFont="1" applyFill="1" applyBorder="1"/>
    <xf numFmtId="0" fontId="8" fillId="0" borderId="2" xfId="0" applyFont="1" applyBorder="1" applyAlignment="1">
      <alignment horizontal="center"/>
    </xf>
    <xf numFmtId="0" fontId="4" fillId="2" borderId="6" xfId="0" applyFont="1" applyFill="1" applyBorder="1" applyAlignment="1">
      <alignment horizontal="center" vertical="center"/>
    </xf>
    <xf numFmtId="0" fontId="0" fillId="2" borderId="1" xfId="0" applyFill="1" applyBorder="1"/>
    <xf numFmtId="0" fontId="0" fillId="2" borderId="4" xfId="0" applyFill="1" applyBorder="1"/>
    <xf numFmtId="0" fontId="11" fillId="0" borderId="7" xfId="0" applyFont="1" applyBorder="1"/>
    <xf numFmtId="0" fontId="4" fillId="0" borderId="8" xfId="0" applyFont="1" applyBorder="1"/>
    <xf numFmtId="0" fontId="4" fillId="2" borderId="7" xfId="0" applyFont="1" applyFill="1" applyBorder="1"/>
    <xf numFmtId="0" fontId="8" fillId="0" borderId="7" xfId="0" applyFont="1" applyBorder="1" applyAlignment="1">
      <alignment horizontal="center"/>
    </xf>
    <xf numFmtId="0" fontId="4" fillId="2" borderId="9" xfId="0" applyFont="1" applyFill="1" applyBorder="1" applyAlignment="1">
      <alignment horizontal="center" vertical="center"/>
    </xf>
    <xf numFmtId="0" fontId="4" fillId="0" borderId="5" xfId="0" applyFont="1" applyBorder="1" applyAlignment="1">
      <alignment horizontal="center" vertical="center"/>
    </xf>
    <xf numFmtId="0" fontId="11" fillId="0" borderId="10" xfId="0" applyFont="1" applyBorder="1"/>
    <xf numFmtId="0" fontId="0" fillId="0" borderId="2" xfId="0" applyBorder="1" applyAlignment="1">
      <alignment horizontal="centerContinuous"/>
    </xf>
    <xf numFmtId="0" fontId="0" fillId="0" borderId="6" xfId="0" applyBorder="1" applyAlignment="1">
      <alignment horizontal="centerContinuous"/>
    </xf>
    <xf numFmtId="0" fontId="10" fillId="0" borderId="2" xfId="0" applyFont="1" applyBorder="1" applyAlignment="1">
      <alignment horizontal="centerContinuous" vertical="center"/>
    </xf>
    <xf numFmtId="0" fontId="10" fillId="0" borderId="11" xfId="0" applyFont="1" applyBorder="1" applyAlignment="1">
      <alignment horizontal="centerContinuous" vertical="center"/>
    </xf>
    <xf numFmtId="0" fontId="6" fillId="0" borderId="7" xfId="0" applyFont="1" applyBorder="1" applyAlignment="1">
      <alignment horizontal="center"/>
    </xf>
    <xf numFmtId="0" fontId="4" fillId="0" borderId="7" xfId="0" applyFont="1" applyBorder="1" applyAlignment="1">
      <alignment horizontal="center" wrapText="1"/>
    </xf>
    <xf numFmtId="0" fontId="4" fillId="0" borderId="5" xfId="0" quotePrefix="1" applyFont="1" applyBorder="1" applyAlignment="1">
      <alignment horizontal="center"/>
    </xf>
    <xf numFmtId="0" fontId="4" fillId="0" borderId="0" xfId="0" applyFont="1" applyAlignment="1">
      <alignment horizontal="center" wrapText="1"/>
    </xf>
    <xf numFmtId="0" fontId="0" fillId="0" borderId="0" xfId="0" applyAlignment="1">
      <alignment horizontal="center" wrapText="1"/>
    </xf>
    <xf numFmtId="0" fontId="10" fillId="0" borderId="7" xfId="0" applyFont="1" applyBorder="1" applyAlignment="1">
      <alignment horizontal="center"/>
    </xf>
    <xf numFmtId="0" fontId="10" fillId="0" borderId="0" xfId="0" applyFont="1"/>
    <xf numFmtId="0" fontId="0" fillId="0" borderId="0" xfId="0" applyAlignment="1">
      <alignment horizontal="left"/>
    </xf>
    <xf numFmtId="0" fontId="4" fillId="0" borderId="0" xfId="0" applyFont="1" applyAlignment="1">
      <alignment horizontal="left"/>
    </xf>
    <xf numFmtId="0" fontId="0" fillId="0" borderId="4" xfId="0" applyBorder="1" applyAlignment="1">
      <alignment horizontal="centerContinuous"/>
    </xf>
    <xf numFmtId="0" fontId="7" fillId="0" borderId="0" xfId="0" applyFont="1" applyAlignment="1">
      <alignment horizontal="left"/>
    </xf>
    <xf numFmtId="0" fontId="7" fillId="0" borderId="0" xfId="0" applyFont="1" applyBorder="1" applyAlignment="1">
      <alignment horizontal="left"/>
    </xf>
    <xf numFmtId="0" fontId="6" fillId="0" borderId="0" xfId="0" applyFont="1" applyBorder="1" applyAlignment="1">
      <alignment horizontal="left"/>
    </xf>
    <xf numFmtId="0" fontId="14" fillId="0" borderId="0" xfId="0" applyFont="1" applyAlignment="1">
      <alignment horizontal="left"/>
    </xf>
    <xf numFmtId="0" fontId="12" fillId="0" borderId="0" xfId="0" applyFont="1" applyBorder="1" applyAlignment="1">
      <alignment horizontal="center"/>
    </xf>
    <xf numFmtId="0" fontId="12" fillId="0" borderId="12" xfId="0" applyFont="1" applyBorder="1" applyAlignment="1">
      <alignment horizontal="center"/>
    </xf>
    <xf numFmtId="0" fontId="12" fillId="0" borderId="12" xfId="0" quotePrefix="1" applyFont="1" applyBorder="1" applyAlignment="1">
      <alignment horizontal="center"/>
    </xf>
    <xf numFmtId="0" fontId="10" fillId="0" borderId="4" xfId="0" applyFont="1" applyBorder="1" applyAlignment="1">
      <alignment horizontal="centerContinuous" vertical="center"/>
    </xf>
    <xf numFmtId="0" fontId="3" fillId="0" borderId="0" xfId="0" applyFont="1" applyBorder="1" applyAlignment="1">
      <alignment horizontal="center" wrapText="1"/>
    </xf>
    <xf numFmtId="0" fontId="0" fillId="0" borderId="5" xfId="0" quotePrefix="1" applyBorder="1" applyAlignment="1">
      <alignment horizontal="center"/>
    </xf>
    <xf numFmtId="0" fontId="0" fillId="0" borderId="13" xfId="0" quotePrefix="1" applyBorder="1" applyAlignment="1">
      <alignment horizontal="center"/>
    </xf>
    <xf numFmtId="0" fontId="0" fillId="0" borderId="14" xfId="0" quotePrefix="1" applyBorder="1" applyAlignment="1">
      <alignment horizontal="center"/>
    </xf>
    <xf numFmtId="0" fontId="0" fillId="0" borderId="0" xfId="0" quotePrefix="1" applyBorder="1" applyAlignment="1">
      <alignment horizontal="center"/>
    </xf>
    <xf numFmtId="0" fontId="4" fillId="2" borderId="6" xfId="0" applyFont="1" applyFill="1" applyBorder="1"/>
    <xf numFmtId="0" fontId="11" fillId="2" borderId="1" xfId="0" applyFont="1" applyFill="1" applyBorder="1"/>
    <xf numFmtId="0" fontId="4" fillId="2" borderId="1" xfId="0" applyFont="1" applyFill="1" applyBorder="1" applyAlignment="1">
      <alignment horizontal="center" vertical="center"/>
    </xf>
    <xf numFmtId="0" fontId="4" fillId="0" borderId="6" xfId="0" applyFont="1" applyBorder="1"/>
    <xf numFmtId="0" fontId="4" fillId="0" borderId="1" xfId="0" applyFont="1" applyBorder="1" applyAlignment="1">
      <alignment horizontal="center" vertical="center"/>
    </xf>
    <xf numFmtId="0" fontId="6" fillId="0" borderId="15" xfId="0" applyFont="1" applyFill="1" applyBorder="1" applyAlignment="1">
      <alignment horizontal="centerContinuous"/>
    </xf>
    <xf numFmtId="0" fontId="5" fillId="0" borderId="15" xfId="0" applyFont="1" applyFill="1" applyBorder="1" applyAlignment="1">
      <alignment horizontal="centerContinuous"/>
    </xf>
    <xf numFmtId="0" fontId="5" fillId="0" borderId="15" xfId="0" applyFont="1" applyBorder="1" applyAlignment="1">
      <alignment horizontal="centerContinuous"/>
    </xf>
    <xf numFmtId="0" fontId="5" fillId="0" borderId="5" xfId="0" applyFont="1" applyBorder="1"/>
    <xf numFmtId="0" fontId="3" fillId="0" borderId="0" xfId="0" applyFont="1" applyBorder="1" applyAlignment="1">
      <alignment horizontal="left"/>
    </xf>
    <xf numFmtId="0" fontId="4" fillId="0" borderId="16" xfId="0" applyFont="1" applyBorder="1" applyAlignment="1">
      <alignment horizontal="center" wrapText="1"/>
    </xf>
    <xf numFmtId="0" fontId="14" fillId="0" borderId="0" xfId="0" quotePrefix="1" applyFont="1"/>
    <xf numFmtId="0" fontId="4" fillId="0" borderId="0" xfId="0" applyFont="1" applyFill="1" applyBorder="1"/>
    <xf numFmtId="0" fontId="0" fillId="0" borderId="0" xfId="0" applyFill="1" applyBorder="1"/>
    <xf numFmtId="0" fontId="4" fillId="0" borderId="0" xfId="0" applyFont="1" applyFill="1" applyBorder="1" applyAlignment="1">
      <alignment horizontal="center" wrapText="1"/>
    </xf>
    <xf numFmtId="0" fontId="0" fillId="0" borderId="5" xfId="0" applyFill="1" applyBorder="1" applyAlignment="1">
      <alignment horizontal="right"/>
    </xf>
    <xf numFmtId="0" fontId="4" fillId="0" borderId="5" xfId="0" applyFont="1" applyFill="1" applyBorder="1"/>
    <xf numFmtId="0" fontId="0" fillId="0" borderId="5" xfId="0" quotePrefix="1" applyFill="1" applyBorder="1" applyAlignment="1">
      <alignment horizontal="center"/>
    </xf>
    <xf numFmtId="0" fontId="6" fillId="0" borderId="0" xfId="0" applyFont="1" applyAlignment="1">
      <alignment horizontal="right"/>
    </xf>
    <xf numFmtId="0" fontId="4" fillId="0" borderId="16" xfId="0" applyFont="1" applyFill="1" applyBorder="1" applyAlignment="1">
      <alignment horizontal="center" wrapText="1"/>
    </xf>
    <xf numFmtId="0" fontId="3" fillId="0" borderId="0" xfId="0" applyFont="1"/>
    <xf numFmtId="172" fontId="4" fillId="0" borderId="0" xfId="0" applyNumberFormat="1" applyFont="1" applyBorder="1"/>
    <xf numFmtId="171" fontId="4" fillId="0" borderId="0" xfId="0" applyNumberFormat="1" applyFont="1" applyBorder="1"/>
    <xf numFmtId="0" fontId="4" fillId="0" borderId="0" xfId="0" applyFont="1" applyAlignment="1">
      <alignment horizontal="centerContinuous"/>
    </xf>
    <xf numFmtId="0" fontId="4" fillId="0" borderId="5" xfId="0" quotePrefix="1" applyFont="1" applyBorder="1" applyAlignment="1">
      <alignment horizontal="center" vertical="center" wrapText="1"/>
    </xf>
    <xf numFmtId="0" fontId="18" fillId="0" borderId="0" xfId="0" applyFont="1"/>
    <xf numFmtId="0" fontId="19" fillId="0" borderId="0" xfId="0" applyFont="1"/>
    <xf numFmtId="0" fontId="20" fillId="0" borderId="0" xfId="0" applyFont="1" applyAlignment="1">
      <alignment horizontal="center" vertical="center"/>
    </xf>
    <xf numFmtId="0" fontId="18" fillId="0" borderId="0" xfId="0" applyFont="1" applyAlignment="1">
      <alignment horizontal="center"/>
    </xf>
    <xf numFmtId="0" fontId="20" fillId="0" borderId="0" xfId="0" applyFont="1"/>
    <xf numFmtId="0" fontId="18" fillId="0" borderId="0" xfId="0" applyFont="1" applyBorder="1"/>
    <xf numFmtId="0" fontId="21" fillId="0" borderId="0" xfId="0" applyFont="1" applyBorder="1" applyAlignment="1">
      <alignment horizontal="center"/>
    </xf>
    <xf numFmtId="0" fontId="14" fillId="0" borderId="0" xfId="5" applyFont="1"/>
    <xf numFmtId="0" fontId="22" fillId="0" borderId="0" xfId="5"/>
    <xf numFmtId="0" fontId="2" fillId="0" borderId="0" xfId="5" applyFont="1"/>
    <xf numFmtId="0" fontId="22" fillId="0" borderId="0" xfId="5" applyBorder="1"/>
    <xf numFmtId="0" fontId="22" fillId="0" borderId="0" xfId="5" applyAlignment="1">
      <alignment horizontal="center"/>
    </xf>
    <xf numFmtId="0" fontId="3" fillId="0" borderId="12" xfId="0" quotePrefix="1" applyFont="1" applyBorder="1" applyAlignment="1">
      <alignment horizontal="center"/>
    </xf>
    <xf numFmtId="1" fontId="0" fillId="0" borderId="0" xfId="0" applyNumberFormat="1" applyBorder="1"/>
    <xf numFmtId="49" fontId="0" fillId="0" borderId="0" xfId="0" applyNumberFormat="1" applyBorder="1"/>
    <xf numFmtId="1" fontId="0" fillId="2" borderId="1" xfId="0" applyNumberFormat="1" applyFill="1" applyBorder="1"/>
    <xf numFmtId="1" fontId="0" fillId="2" borderId="17" xfId="0" applyNumberFormat="1" applyFill="1" applyBorder="1"/>
    <xf numFmtId="1" fontId="0" fillId="2" borderId="11" xfId="0" applyNumberFormat="1" applyFill="1" applyBorder="1"/>
    <xf numFmtId="1" fontId="0" fillId="2" borderId="18" xfId="0" applyNumberFormat="1" applyFill="1" applyBorder="1"/>
    <xf numFmtId="0" fontId="4" fillId="0" borderId="5" xfId="0" quotePrefix="1" applyFont="1" applyBorder="1" applyAlignment="1">
      <alignment horizontal="center" vertical="center"/>
    </xf>
    <xf numFmtId="0" fontId="7" fillId="0" borderId="0" xfId="3" applyFont="1"/>
    <xf numFmtId="0" fontId="1" fillId="0" borderId="0" xfId="3"/>
    <xf numFmtId="0" fontId="1" fillId="0" borderId="0" xfId="3" applyAlignment="1">
      <alignment horizontal="centerContinuous"/>
    </xf>
    <xf numFmtId="0" fontId="14" fillId="0" borderId="0" xfId="3" applyFont="1"/>
    <xf numFmtId="0" fontId="18" fillId="0" borderId="0" xfId="3" applyFont="1"/>
    <xf numFmtId="0" fontId="20" fillId="0" borderId="0" xfId="3" applyFont="1"/>
    <xf numFmtId="0" fontId="4" fillId="0" borderId="0" xfId="3" applyFont="1"/>
    <xf numFmtId="0" fontId="6" fillId="0" borderId="0" xfId="3" applyFont="1"/>
    <xf numFmtId="0" fontId="5" fillId="0" borderId="0" xfId="3" applyFont="1" applyAlignment="1">
      <alignment horizontal="left"/>
    </xf>
    <xf numFmtId="0" fontId="5" fillId="0" borderId="19" xfId="3" applyFont="1" applyBorder="1" applyAlignment="1">
      <alignment horizontal="centerContinuous"/>
    </xf>
    <xf numFmtId="0" fontId="5" fillId="0" borderId="20" xfId="3" applyFont="1" applyBorder="1"/>
    <xf numFmtId="0" fontId="5" fillId="0" borderId="0" xfId="3" applyFont="1" applyBorder="1"/>
    <xf numFmtId="0" fontId="5" fillId="0" borderId="21" xfId="3" applyFont="1" applyBorder="1" applyAlignment="1">
      <alignment horizontal="left"/>
    </xf>
    <xf numFmtId="0" fontId="5" fillId="0" borderId="1" xfId="3" applyFont="1" applyBorder="1" applyAlignment="1">
      <alignment horizontal="centerContinuous"/>
    </xf>
    <xf numFmtId="0" fontId="5" fillId="0" borderId="22" xfId="3" applyFont="1" applyBorder="1" applyAlignment="1">
      <alignment horizontal="center"/>
    </xf>
    <xf numFmtId="0" fontId="5" fillId="0" borderId="23" xfId="3" applyFont="1" applyBorder="1" applyAlignment="1">
      <alignment horizontal="left"/>
    </xf>
    <xf numFmtId="0" fontId="5" fillId="0" borderId="24" xfId="3" applyFont="1" applyBorder="1" applyAlignment="1">
      <alignment horizontal="center"/>
    </xf>
    <xf numFmtId="0" fontId="5" fillId="0" borderId="25" xfId="3" applyFont="1" applyBorder="1" applyAlignment="1">
      <alignment horizontal="centerContinuous"/>
    </xf>
    <xf numFmtId="0" fontId="5" fillId="0" borderId="0" xfId="3" applyFont="1" applyBorder="1" applyAlignment="1">
      <alignment horizontal="center"/>
    </xf>
    <xf numFmtId="0" fontId="5" fillId="0" borderId="0" xfId="3" applyFont="1" applyBorder="1" applyAlignment="1">
      <alignment horizontal="centerContinuous"/>
    </xf>
    <xf numFmtId="0" fontId="5" fillId="0" borderId="0" xfId="3" applyFont="1"/>
    <xf numFmtId="0" fontId="5" fillId="0" borderId="0" xfId="3" applyFont="1" applyAlignment="1">
      <alignment horizontal="center"/>
    </xf>
    <xf numFmtId="0" fontId="5" fillId="0" borderId="0" xfId="3" applyFont="1" applyAlignment="1">
      <alignment horizontal="centerContinuous"/>
    </xf>
    <xf numFmtId="0" fontId="5" fillId="0" borderId="2" xfId="3" applyFont="1" applyBorder="1" applyAlignment="1">
      <alignment horizontal="centerContinuous"/>
    </xf>
    <xf numFmtId="0" fontId="5" fillId="0" borderId="2" xfId="3" applyFont="1" applyBorder="1"/>
    <xf numFmtId="0" fontId="6" fillId="0" borderId="0" xfId="3" applyFont="1" applyAlignment="1">
      <alignment horizontal="center"/>
    </xf>
    <xf numFmtId="0" fontId="6" fillId="0" borderId="0" xfId="3" applyFont="1" applyAlignment="1">
      <alignment horizontal="centerContinuous"/>
    </xf>
    <xf numFmtId="0" fontId="6" fillId="0" borderId="0" xfId="3" applyFont="1" applyBorder="1" applyAlignment="1">
      <alignment horizontal="center"/>
    </xf>
    <xf numFmtId="0" fontId="5" fillId="0" borderId="26" xfId="3" applyFont="1" applyBorder="1"/>
    <xf numFmtId="0" fontId="5" fillId="0" borderId="26" xfId="3" applyFont="1" applyBorder="1" applyAlignment="1">
      <alignment horizontal="centerContinuous"/>
    </xf>
    <xf numFmtId="0" fontId="1" fillId="0" borderId="0" xfId="3" applyFont="1"/>
    <xf numFmtId="0" fontId="5" fillId="3" borderId="27" xfId="3" applyFont="1" applyFill="1" applyBorder="1"/>
    <xf numFmtId="4" fontId="5" fillId="3" borderId="3" xfId="3" applyNumberFormat="1" applyFont="1" applyFill="1" applyBorder="1" applyAlignment="1">
      <alignment horizontal="right"/>
    </xf>
    <xf numFmtId="4" fontId="5" fillId="0" borderId="2" xfId="3" applyNumberFormat="1" applyFont="1" applyBorder="1" applyAlignment="1">
      <alignment horizontal="right"/>
    </xf>
    <xf numFmtId="4" fontId="5" fillId="3" borderId="26" xfId="3" applyNumberFormat="1" applyFont="1" applyFill="1" applyBorder="1" applyAlignment="1">
      <alignment horizontal="right"/>
    </xf>
    <xf numFmtId="4" fontId="5" fillId="0" borderId="0" xfId="3" applyNumberFormat="1" applyFont="1"/>
    <xf numFmtId="4" fontId="5" fillId="0" borderId="0" xfId="3" applyNumberFormat="1" applyFont="1" applyAlignment="1">
      <alignment horizontal="right"/>
    </xf>
    <xf numFmtId="4" fontId="5" fillId="0" borderId="28" xfId="3" applyNumberFormat="1" applyFont="1" applyFill="1" applyBorder="1"/>
    <xf numFmtId="4" fontId="5" fillId="0" borderId="29" xfId="3" applyNumberFormat="1" applyFont="1" applyBorder="1"/>
    <xf numFmtId="4" fontId="5" fillId="0" borderId="30" xfId="3" applyNumberFormat="1" applyFont="1" applyBorder="1"/>
    <xf numFmtId="4" fontId="5" fillId="0" borderId="31" xfId="3" applyNumberFormat="1" applyFont="1" applyFill="1" applyBorder="1"/>
    <xf numFmtId="4" fontId="5" fillId="0" borderId="25" xfId="3" applyNumberFormat="1" applyFont="1" applyFill="1" applyBorder="1"/>
    <xf numFmtId="0" fontId="5" fillId="0" borderId="0" xfId="3" applyFont="1" applyAlignment="1">
      <alignment horizontal="right"/>
    </xf>
    <xf numFmtId="0" fontId="6" fillId="0" borderId="0" xfId="3" applyFont="1" applyAlignment="1">
      <alignment horizontal="left"/>
    </xf>
    <xf numFmtId="0" fontId="5" fillId="3" borderId="32" xfId="3" applyFont="1" applyFill="1" applyBorder="1"/>
    <xf numFmtId="0" fontId="5" fillId="3" borderId="27" xfId="3" applyFont="1" applyFill="1" applyBorder="1" applyAlignment="1">
      <alignment horizontal="right"/>
    </xf>
    <xf numFmtId="0" fontId="5" fillId="3" borderId="33" xfId="3" applyFont="1" applyFill="1" applyBorder="1"/>
    <xf numFmtId="3" fontId="5" fillId="0" borderId="34" xfId="3" applyNumberFormat="1" applyFont="1" applyBorder="1"/>
    <xf numFmtId="0" fontId="5" fillId="3" borderId="35" xfId="3" applyFont="1" applyFill="1" applyBorder="1"/>
    <xf numFmtId="0" fontId="5" fillId="3" borderId="0" xfId="3" applyFont="1" applyFill="1" applyBorder="1" applyAlignment="1">
      <alignment horizontal="right"/>
    </xf>
    <xf numFmtId="0" fontId="5" fillId="3" borderId="0" xfId="3" applyFont="1" applyFill="1" applyBorder="1"/>
    <xf numFmtId="0" fontId="5" fillId="3" borderId="3" xfId="3" applyFont="1" applyFill="1" applyBorder="1"/>
    <xf numFmtId="3" fontId="5" fillId="0" borderId="36" xfId="3" applyNumberFormat="1" applyFont="1" applyBorder="1"/>
    <xf numFmtId="0" fontId="5" fillId="3" borderId="37" xfId="3" applyFont="1" applyFill="1" applyBorder="1"/>
    <xf numFmtId="0" fontId="5" fillId="3" borderId="26" xfId="3" applyFont="1" applyFill="1" applyBorder="1" applyAlignment="1">
      <alignment horizontal="right"/>
    </xf>
    <xf numFmtId="0" fontId="5" fillId="3" borderId="26" xfId="3" applyFont="1" applyFill="1" applyBorder="1"/>
    <xf numFmtId="3" fontId="5" fillId="0" borderId="38" xfId="3" applyNumberFormat="1" applyFont="1" applyBorder="1"/>
    <xf numFmtId="3" fontId="5" fillId="0" borderId="0" xfId="3" applyNumberFormat="1" applyFont="1"/>
    <xf numFmtId="3" fontId="5" fillId="0" borderId="0" xfId="3" applyNumberFormat="1" applyFont="1" applyAlignment="1">
      <alignment horizontal="right"/>
    </xf>
    <xf numFmtId="4" fontId="5" fillId="0" borderId="39" xfId="3" applyNumberFormat="1" applyFont="1" applyBorder="1" applyAlignment="1">
      <alignment horizontal="right"/>
    </xf>
    <xf numFmtId="4" fontId="5" fillId="3" borderId="5" xfId="3" applyNumberFormat="1" applyFont="1" applyFill="1" applyBorder="1" applyAlignment="1">
      <alignment horizontal="right"/>
    </xf>
    <xf numFmtId="0" fontId="5" fillId="0" borderId="0" xfId="0" applyFont="1" applyAlignment="1"/>
    <xf numFmtId="4" fontId="5" fillId="0" borderId="40" xfId="3" applyNumberFormat="1" applyFont="1" applyBorder="1" applyAlignment="1">
      <alignment horizontal="right"/>
    </xf>
    <xf numFmtId="4" fontId="5" fillId="0" borderId="5" xfId="3" applyNumberFormat="1" applyFont="1" applyBorder="1" applyAlignment="1">
      <alignment horizontal="right"/>
    </xf>
    <xf numFmtId="4" fontId="5" fillId="0" borderId="41" xfId="3" applyNumberFormat="1" applyFont="1" applyBorder="1" applyAlignment="1">
      <alignment horizontal="right"/>
    </xf>
    <xf numFmtId="4" fontId="5" fillId="0" borderId="42" xfId="3" applyNumberFormat="1" applyFont="1" applyBorder="1" applyAlignment="1">
      <alignment horizontal="right"/>
    </xf>
    <xf numFmtId="4" fontId="5" fillId="0" borderId="43" xfId="3" applyNumberFormat="1" applyFont="1" applyBorder="1" applyAlignment="1">
      <alignment horizontal="right"/>
    </xf>
    <xf numFmtId="4" fontId="5" fillId="3" borderId="32" xfId="3" applyNumberFormat="1" applyFont="1" applyFill="1" applyBorder="1" applyAlignment="1">
      <alignment horizontal="right"/>
    </xf>
    <xf numFmtId="4" fontId="5" fillId="3" borderId="27" xfId="3" applyNumberFormat="1" applyFont="1" applyFill="1" applyBorder="1" applyAlignment="1">
      <alignment horizontal="right"/>
    </xf>
    <xf numFmtId="4" fontId="5" fillId="3" borderId="33" xfId="3" applyNumberFormat="1" applyFont="1" applyFill="1" applyBorder="1" applyAlignment="1">
      <alignment horizontal="right"/>
    </xf>
    <xf numFmtId="4" fontId="5" fillId="0" borderId="44" xfId="3" applyNumberFormat="1" applyFont="1" applyBorder="1" applyAlignment="1">
      <alignment horizontal="right"/>
    </xf>
    <xf numFmtId="4" fontId="5" fillId="0" borderId="20" xfId="3" applyNumberFormat="1" applyFont="1" applyBorder="1" applyAlignment="1">
      <alignment horizontal="right"/>
    </xf>
    <xf numFmtId="4" fontId="5" fillId="3" borderId="35" xfId="3" applyNumberFormat="1" applyFont="1" applyFill="1" applyBorder="1" applyAlignment="1">
      <alignment horizontal="right"/>
    </xf>
    <xf numFmtId="4" fontId="5" fillId="3" borderId="0" xfId="3" applyNumberFormat="1" applyFont="1" applyFill="1" applyBorder="1" applyAlignment="1">
      <alignment horizontal="right"/>
    </xf>
    <xf numFmtId="4" fontId="5" fillId="0" borderId="22" xfId="3" applyNumberFormat="1" applyFont="1" applyBorder="1" applyAlignment="1">
      <alignment horizontal="right"/>
    </xf>
    <xf numFmtId="0" fontId="1" fillId="0" borderId="0" xfId="3" applyAlignment="1">
      <alignment vertical="top"/>
    </xf>
    <xf numFmtId="2" fontId="5" fillId="0" borderId="0" xfId="3" applyNumberFormat="1" applyFont="1" applyAlignment="1">
      <alignment horizontal="left" vertical="top" wrapText="1"/>
    </xf>
    <xf numFmtId="2" fontId="5" fillId="0" borderId="45" xfId="3" applyNumberFormat="1" applyFont="1" applyBorder="1" applyAlignment="1">
      <alignment horizontal="left" vertical="top" wrapText="1"/>
    </xf>
    <xf numFmtId="4" fontId="5" fillId="3" borderId="35" xfId="3" applyNumberFormat="1" applyFont="1" applyFill="1" applyBorder="1" applyAlignment="1">
      <alignment horizontal="right" vertical="top"/>
    </xf>
    <xf numFmtId="4" fontId="5" fillId="3" borderId="0" xfId="3" applyNumberFormat="1" applyFont="1" applyFill="1" applyBorder="1" applyAlignment="1">
      <alignment horizontal="right" vertical="top"/>
    </xf>
    <xf numFmtId="4" fontId="5" fillId="3" borderId="3" xfId="3" applyNumberFormat="1" applyFont="1" applyFill="1" applyBorder="1" applyAlignment="1">
      <alignment horizontal="right" vertical="top"/>
    </xf>
    <xf numFmtId="4" fontId="5" fillId="0" borderId="31" xfId="3" applyNumberFormat="1" applyFont="1" applyBorder="1" applyAlignment="1">
      <alignment horizontal="right" vertical="top"/>
    </xf>
    <xf numFmtId="4" fontId="5" fillId="0" borderId="22" xfId="3" applyNumberFormat="1" applyFont="1" applyBorder="1" applyAlignment="1">
      <alignment horizontal="right" vertical="top"/>
    </xf>
    <xf numFmtId="4" fontId="5" fillId="3" borderId="37" xfId="3" applyNumberFormat="1" applyFont="1" applyFill="1" applyBorder="1" applyAlignment="1">
      <alignment horizontal="right"/>
    </xf>
    <xf numFmtId="4" fontId="5" fillId="3" borderId="46" xfId="3" applyNumberFormat="1" applyFont="1" applyFill="1" applyBorder="1" applyAlignment="1">
      <alignment horizontal="right"/>
    </xf>
    <xf numFmtId="4" fontId="5" fillId="0" borderId="38" xfId="3" applyNumberFormat="1" applyFont="1" applyBorder="1" applyAlignment="1">
      <alignment horizontal="right"/>
    </xf>
    <xf numFmtId="164" fontId="5" fillId="0" borderId="0" xfId="3" applyNumberFormat="1" applyFont="1" applyAlignment="1">
      <alignment horizontal="right"/>
    </xf>
    <xf numFmtId="4" fontId="5" fillId="0" borderId="47" xfId="3" applyNumberFormat="1" applyFont="1" applyBorder="1" applyAlignment="1">
      <alignment horizontal="right"/>
    </xf>
    <xf numFmtId="0" fontId="5" fillId="0" borderId="0" xfId="3" applyFont="1" applyProtection="1">
      <protection locked="0"/>
    </xf>
    <xf numFmtId="165" fontId="5" fillId="3" borderId="48" xfId="3" applyNumberFormat="1" applyFont="1" applyFill="1" applyBorder="1" applyAlignment="1">
      <alignment horizontal="right"/>
    </xf>
    <xf numFmtId="169" fontId="5" fillId="0" borderId="49" xfId="3" applyNumberFormat="1" applyFont="1" applyBorder="1" applyAlignment="1">
      <alignment horizontal="right"/>
    </xf>
    <xf numFmtId="169" fontId="5" fillId="0" borderId="44" xfId="3" applyNumberFormat="1" applyFont="1" applyBorder="1" applyAlignment="1">
      <alignment horizontal="right"/>
    </xf>
    <xf numFmtId="4" fontId="5" fillId="3" borderId="50" xfId="3" applyNumberFormat="1" applyFont="1" applyFill="1" applyBorder="1" applyAlignment="1">
      <alignment horizontal="right"/>
    </xf>
    <xf numFmtId="0" fontId="24" fillId="0" borderId="0" xfId="0" applyFont="1"/>
    <xf numFmtId="0" fontId="1" fillId="0" borderId="15" xfId="3" applyBorder="1"/>
    <xf numFmtId="4" fontId="0" fillId="0" borderId="0" xfId="0" applyNumberFormat="1" applyBorder="1"/>
    <xf numFmtId="0" fontId="25" fillId="0" borderId="0" xfId="0" applyFont="1"/>
    <xf numFmtId="0" fontId="4" fillId="0" borderId="13" xfId="0" applyFont="1" applyFill="1" applyBorder="1"/>
    <xf numFmtId="0" fontId="0" fillId="0" borderId="51" xfId="0" quotePrefix="1" applyFill="1" applyBorder="1" applyAlignment="1">
      <alignment horizontal="center"/>
    </xf>
    <xf numFmtId="0" fontId="0" fillId="0" borderId="52" xfId="0" quotePrefix="1" applyFill="1" applyBorder="1" applyAlignment="1">
      <alignment horizontal="center"/>
    </xf>
    <xf numFmtId="0" fontId="0" fillId="0" borderId="53" xfId="0" quotePrefix="1" applyFill="1" applyBorder="1" applyAlignment="1">
      <alignment horizontal="center"/>
    </xf>
    <xf numFmtId="0" fontId="4" fillId="0" borderId="3" xfId="0" applyFont="1" applyFill="1" applyBorder="1" applyAlignment="1">
      <alignment horizontal="center" wrapText="1"/>
    </xf>
    <xf numFmtId="0" fontId="0" fillId="0" borderId="54" xfId="0" quotePrefix="1" applyFill="1" applyBorder="1" applyAlignment="1">
      <alignment horizontal="center"/>
    </xf>
    <xf numFmtId="0" fontId="5" fillId="0" borderId="45" xfId="0" applyFont="1" applyBorder="1" applyAlignment="1"/>
    <xf numFmtId="0" fontId="27" fillId="0" borderId="0" xfId="0" applyFont="1"/>
    <xf numFmtId="0" fontId="22" fillId="0" borderId="0" xfId="5" applyFont="1"/>
    <xf numFmtId="0" fontId="22" fillId="0" borderId="0" xfId="5" applyFont="1" applyAlignment="1">
      <alignment horizontal="center"/>
    </xf>
    <xf numFmtId="1" fontId="5" fillId="0" borderId="55" xfId="3" applyNumberFormat="1" applyFont="1" applyFill="1" applyBorder="1"/>
    <xf numFmtId="1" fontId="5" fillId="3" borderId="56" xfId="3" applyNumberFormat="1" applyFont="1" applyFill="1" applyBorder="1" applyAlignment="1">
      <alignment horizontal="centerContinuous"/>
    </xf>
    <xf numFmtId="1" fontId="5" fillId="3" borderId="27" xfId="3" applyNumberFormat="1" applyFont="1" applyFill="1" applyBorder="1"/>
    <xf numFmtId="1" fontId="5" fillId="3" borderId="30" xfId="3" applyNumberFormat="1" applyFont="1" applyFill="1" applyBorder="1"/>
    <xf numFmtId="1" fontId="5" fillId="0" borderId="57" xfId="3" applyNumberFormat="1" applyFont="1" applyBorder="1"/>
    <xf numFmtId="1" fontId="1" fillId="3" borderId="40" xfId="3" applyNumberFormat="1" applyFill="1" applyBorder="1"/>
    <xf numFmtId="1" fontId="5" fillId="0" borderId="58" xfId="3" applyNumberFormat="1" applyFont="1" applyBorder="1" applyAlignment="1">
      <alignment horizontal="right"/>
    </xf>
    <xf numFmtId="1" fontId="5" fillId="3" borderId="9" xfId="3" applyNumberFormat="1" applyFont="1" applyFill="1" applyBorder="1"/>
    <xf numFmtId="1" fontId="5" fillId="3" borderId="45" xfId="3" applyNumberFormat="1" applyFont="1" applyFill="1" applyBorder="1"/>
    <xf numFmtId="1" fontId="5" fillId="3" borderId="35" xfId="3" applyNumberFormat="1" applyFont="1" applyFill="1" applyBorder="1"/>
    <xf numFmtId="1" fontId="5" fillId="3" borderId="51" xfId="3" applyNumberFormat="1" applyFont="1" applyFill="1" applyBorder="1" applyAlignment="1">
      <alignment horizontal="right"/>
    </xf>
    <xf numFmtId="1" fontId="5" fillId="0" borderId="2" xfId="3" applyNumberFormat="1" applyFont="1" applyBorder="1"/>
    <xf numFmtId="1" fontId="5" fillId="3" borderId="59" xfId="3" applyNumberFormat="1" applyFont="1" applyFill="1" applyBorder="1"/>
    <xf numFmtId="1" fontId="5" fillId="0" borderId="60" xfId="3" applyNumberFormat="1" applyFont="1" applyBorder="1"/>
    <xf numFmtId="1" fontId="5" fillId="3" borderId="3" xfId="3" applyNumberFormat="1" applyFont="1" applyFill="1" applyBorder="1" applyAlignment="1">
      <alignment horizontal="right"/>
    </xf>
    <xf numFmtId="1" fontId="5" fillId="0" borderId="2" xfId="3" applyNumberFormat="1" applyFont="1" applyBorder="1" applyAlignment="1">
      <alignment horizontal="right"/>
    </xf>
    <xf numFmtId="1" fontId="5" fillId="3" borderId="61" xfId="3" applyNumberFormat="1" applyFont="1" applyFill="1" applyBorder="1"/>
    <xf numFmtId="1" fontId="5" fillId="3" borderId="26" xfId="3" applyNumberFormat="1" applyFont="1" applyFill="1" applyBorder="1" applyAlignment="1">
      <alignment horizontal="right"/>
    </xf>
    <xf numFmtId="1" fontId="5" fillId="3" borderId="62" xfId="3" applyNumberFormat="1" applyFont="1" applyFill="1" applyBorder="1"/>
    <xf numFmtId="1" fontId="5" fillId="0" borderId="31" xfId="3" applyNumberFormat="1" applyFont="1" applyBorder="1"/>
    <xf numFmtId="1" fontId="5" fillId="0" borderId="63" xfId="3" applyNumberFormat="1" applyFont="1" applyBorder="1"/>
    <xf numFmtId="1" fontId="5" fillId="0" borderId="47" xfId="3" applyNumberFormat="1" applyFont="1" applyFill="1" applyBorder="1"/>
    <xf numFmtId="1" fontId="5" fillId="0" borderId="64" xfId="3" applyNumberFormat="1" applyFont="1" applyBorder="1" applyAlignment="1">
      <alignment horizontal="right"/>
    </xf>
    <xf numFmtId="1" fontId="5" fillId="0" borderId="38" xfId="3" applyNumberFormat="1" applyFont="1" applyBorder="1"/>
    <xf numFmtId="0" fontId="22" fillId="0" borderId="17" xfId="5" applyBorder="1"/>
    <xf numFmtId="0" fontId="4" fillId="2" borderId="17" xfId="0" applyFont="1" applyFill="1" applyBorder="1" applyAlignment="1">
      <alignment horizontal="center" vertical="center"/>
    </xf>
    <xf numFmtId="0" fontId="4" fillId="0" borderId="8" xfId="0" quotePrefix="1" applyFont="1" applyBorder="1" applyAlignment="1">
      <alignment horizontal="center" vertical="center"/>
    </xf>
    <xf numFmtId="0" fontId="16" fillId="0" borderId="0" xfId="0" applyFont="1"/>
    <xf numFmtId="0" fontId="29" fillId="0" borderId="0" xfId="0" applyFont="1"/>
    <xf numFmtId="0" fontId="6" fillId="0" borderId="0" xfId="0" applyFont="1" applyBorder="1" applyAlignment="1">
      <alignment horizontal="right"/>
    </xf>
    <xf numFmtId="0" fontId="1" fillId="0" borderId="0" xfId="3" applyBorder="1"/>
    <xf numFmtId="0" fontId="11" fillId="0" borderId="11" xfId="0" applyFont="1" applyBorder="1" applyAlignment="1">
      <alignment horizontal="centerContinuous" vertical="center"/>
    </xf>
    <xf numFmtId="0" fontId="11" fillId="0" borderId="2" xfId="0" applyFont="1" applyBorder="1" applyAlignment="1">
      <alignment horizontal="centerContinuous" vertical="center"/>
    </xf>
    <xf numFmtId="0" fontId="10" fillId="0" borderId="2" xfId="0" applyFont="1" applyBorder="1" applyAlignment="1">
      <alignment horizontal="center"/>
    </xf>
    <xf numFmtId="0" fontId="11" fillId="0" borderId="2" xfId="0" applyFont="1" applyBorder="1" applyAlignment="1">
      <alignment horizontal="center" vertical="center"/>
    </xf>
    <xf numFmtId="0" fontId="28" fillId="0" borderId="2" xfId="0" applyFont="1" applyBorder="1" applyAlignment="1">
      <alignment horizontal="center" wrapText="1"/>
    </xf>
    <xf numFmtId="0" fontId="28" fillId="0" borderId="6" xfId="0" applyFont="1" applyBorder="1" applyAlignment="1">
      <alignment horizontal="center" wrapText="1"/>
    </xf>
    <xf numFmtId="0" fontId="28" fillId="0" borderId="11" xfId="0" applyFont="1" applyBorder="1" applyAlignment="1">
      <alignment horizontal="center" wrapText="1"/>
    </xf>
    <xf numFmtId="0" fontId="6" fillId="0" borderId="15" xfId="0" applyFont="1" applyBorder="1"/>
    <xf numFmtId="0" fontId="0" fillId="0" borderId="15" xfId="0" applyBorder="1"/>
    <xf numFmtId="0" fontId="6" fillId="0" borderId="15" xfId="3" applyFont="1" applyBorder="1"/>
    <xf numFmtId="0" fontId="7" fillId="0" borderId="15" xfId="3" applyFont="1" applyBorder="1"/>
    <xf numFmtId="0" fontId="10" fillId="0" borderId="0" xfId="0" applyFont="1" applyAlignment="1">
      <alignment horizontal="right"/>
    </xf>
    <xf numFmtId="0" fontId="0" fillId="0" borderId="65" xfId="0" applyBorder="1" applyAlignment="1">
      <alignment horizontal="left"/>
    </xf>
    <xf numFmtId="0" fontId="0" fillId="0" borderId="65" xfId="0" applyBorder="1"/>
    <xf numFmtId="0" fontId="10" fillId="0" borderId="66" xfId="0" applyFont="1" applyBorder="1" applyAlignment="1">
      <alignment horizontal="center"/>
    </xf>
    <xf numFmtId="0" fontId="11" fillId="0" borderId="0" xfId="5" applyFont="1"/>
    <xf numFmtId="1" fontId="0" fillId="0" borderId="0" xfId="0" applyNumberFormat="1" applyBorder="1" applyAlignment="1">
      <alignment horizontal="right"/>
    </xf>
    <xf numFmtId="0" fontId="3" fillId="0" borderId="5" xfId="0" quotePrefix="1" applyFont="1" applyBorder="1" applyAlignment="1">
      <alignment horizontal="center" vertical="center" wrapText="1"/>
    </xf>
    <xf numFmtId="4" fontId="5" fillId="3" borderId="2" xfId="3" applyNumberFormat="1" applyFont="1" applyFill="1" applyBorder="1" applyAlignment="1">
      <alignment horizontal="right"/>
    </xf>
    <xf numFmtId="4" fontId="5" fillId="3" borderId="61" xfId="3" applyNumberFormat="1" applyFont="1" applyFill="1" applyBorder="1" applyAlignment="1">
      <alignment horizontal="right"/>
    </xf>
    <xf numFmtId="4" fontId="5" fillId="3" borderId="40" xfId="3" applyNumberFormat="1" applyFont="1" applyFill="1" applyBorder="1" applyAlignment="1">
      <alignment horizontal="right"/>
    </xf>
    <xf numFmtId="4" fontId="5" fillId="3" borderId="59" xfId="3" applyNumberFormat="1" applyFont="1" applyFill="1" applyBorder="1" applyAlignment="1">
      <alignment horizontal="right"/>
    </xf>
    <xf numFmtId="4" fontId="5" fillId="3" borderId="55" xfId="3" applyNumberFormat="1" applyFont="1" applyFill="1" applyBorder="1" applyAlignment="1">
      <alignment horizontal="right"/>
    </xf>
    <xf numFmtId="4" fontId="5" fillId="3" borderId="7" xfId="3" applyNumberFormat="1" applyFont="1" applyFill="1" applyBorder="1" applyAlignment="1">
      <alignment horizontal="right"/>
    </xf>
    <xf numFmtId="169" fontId="5" fillId="3" borderId="35" xfId="3" applyNumberFormat="1" applyFont="1" applyFill="1" applyBorder="1" applyAlignment="1">
      <alignment horizontal="right"/>
    </xf>
    <xf numFmtId="169" fontId="5" fillId="3" borderId="45" xfId="3" applyNumberFormat="1" applyFont="1" applyFill="1" applyBorder="1" applyAlignment="1">
      <alignment horizontal="right"/>
    </xf>
    <xf numFmtId="169" fontId="5" fillId="3" borderId="16" xfId="3" applyNumberFormat="1" applyFont="1" applyFill="1" applyBorder="1" applyAlignment="1">
      <alignment horizontal="right"/>
    </xf>
    <xf numFmtId="4" fontId="5" fillId="3" borderId="22" xfId="3" applyNumberFormat="1" applyFont="1" applyFill="1" applyBorder="1" applyAlignment="1">
      <alignment horizontal="right"/>
    </xf>
    <xf numFmtId="0" fontId="5" fillId="3" borderId="2" xfId="3" applyFont="1" applyFill="1" applyBorder="1"/>
    <xf numFmtId="0" fontId="1" fillId="3" borderId="2" xfId="3" applyFill="1" applyBorder="1"/>
    <xf numFmtId="4" fontId="5" fillId="0" borderId="67" xfId="3" applyNumberFormat="1" applyFont="1" applyFill="1" applyBorder="1"/>
    <xf numFmtId="169" fontId="5" fillId="0" borderId="68" xfId="3" applyNumberFormat="1" applyFont="1" applyBorder="1" applyAlignment="1">
      <alignment horizontal="right"/>
    </xf>
    <xf numFmtId="4" fontId="5" fillId="0" borderId="69" xfId="3" applyNumberFormat="1" applyFont="1" applyBorder="1" applyAlignment="1">
      <alignment horizontal="right"/>
    </xf>
    <xf numFmtId="4" fontId="5" fillId="0" borderId="51" xfId="3" applyNumberFormat="1" applyFont="1" applyBorder="1" applyAlignment="1">
      <alignment horizontal="right"/>
    </xf>
    <xf numFmtId="4" fontId="5" fillId="0" borderId="21" xfId="3" applyNumberFormat="1" applyFont="1" applyFill="1" applyBorder="1" applyAlignment="1">
      <alignment horizontal="right"/>
    </xf>
    <xf numFmtId="4" fontId="5" fillId="0" borderId="4" xfId="3" applyNumberFormat="1" applyFont="1" applyFill="1" applyBorder="1" applyAlignment="1">
      <alignment horizontal="right"/>
    </xf>
    <xf numFmtId="4" fontId="5" fillId="0" borderId="2" xfId="3" applyNumberFormat="1" applyFont="1" applyFill="1" applyBorder="1" applyAlignment="1">
      <alignment horizontal="right"/>
    </xf>
    <xf numFmtId="1" fontId="0" fillId="0" borderId="0" xfId="0" applyNumberFormat="1" applyFill="1" applyBorder="1"/>
    <xf numFmtId="174" fontId="0" fillId="0" borderId="0" xfId="1" applyNumberFormat="1" applyFont="1" applyBorder="1"/>
    <xf numFmtId="174" fontId="0" fillId="0" borderId="2" xfId="1" applyNumberFormat="1" applyFont="1" applyBorder="1"/>
    <xf numFmtId="174" fontId="0" fillId="0" borderId="2" xfId="1" applyNumberFormat="1" applyFont="1" applyFill="1" applyBorder="1"/>
    <xf numFmtId="0" fontId="3" fillId="0" borderId="16" xfId="0" applyFont="1" applyBorder="1" applyAlignment="1">
      <alignment horizontal="center" wrapText="1"/>
    </xf>
    <xf numFmtId="0" fontId="3" fillId="0" borderId="70" xfId="0" applyFont="1" applyBorder="1" applyAlignment="1">
      <alignment horizontal="center" wrapText="1"/>
    </xf>
    <xf numFmtId="0" fontId="3" fillId="0" borderId="71" xfId="0" applyFont="1" applyBorder="1" applyAlignment="1">
      <alignment horizontal="center" wrapText="1"/>
    </xf>
    <xf numFmtId="43" fontId="0" fillId="0" borderId="2" xfId="1" applyFont="1" applyBorder="1"/>
    <xf numFmtId="0" fontId="4" fillId="0" borderId="70" xfId="0" applyFont="1" applyBorder="1" applyAlignment="1">
      <alignment horizontal="center" wrapText="1"/>
    </xf>
    <xf numFmtId="0" fontId="4" fillId="0" borderId="71" xfId="0" applyFont="1" applyBorder="1" applyAlignment="1">
      <alignment horizontal="center" wrapText="1"/>
    </xf>
    <xf numFmtId="1" fontId="5" fillId="0" borderId="72" xfId="1" applyNumberFormat="1" applyFont="1" applyBorder="1" applyAlignment="1">
      <alignment vertical="center"/>
    </xf>
    <xf numFmtId="43" fontId="5" fillId="0" borderId="72" xfId="1" applyFont="1" applyBorder="1" applyAlignment="1">
      <alignment vertical="center"/>
    </xf>
    <xf numFmtId="1" fontId="6" fillId="0" borderId="72" xfId="1" applyNumberFormat="1" applyFont="1" applyBorder="1" applyAlignment="1">
      <alignment vertical="center"/>
    </xf>
    <xf numFmtId="1" fontId="0" fillId="0" borderId="16" xfId="0" applyNumberFormat="1" applyBorder="1"/>
    <xf numFmtId="0" fontId="25" fillId="0" borderId="0" xfId="0" applyFont="1" applyAlignment="1">
      <alignment horizontal="right"/>
    </xf>
    <xf numFmtId="0" fontId="0" fillId="0" borderId="73" xfId="0" applyBorder="1"/>
    <xf numFmtId="0" fontId="0" fillId="0" borderId="74" xfId="0" applyBorder="1"/>
    <xf numFmtId="0" fontId="0" fillId="0" borderId="16" xfId="0" applyBorder="1"/>
    <xf numFmtId="0" fontId="0" fillId="0" borderId="75" xfId="0" applyBorder="1"/>
    <xf numFmtId="0" fontId="0" fillId="0" borderId="76" xfId="0" applyBorder="1"/>
    <xf numFmtId="0" fontId="11" fillId="0" borderId="16" xfId="0" applyFont="1" applyFill="1" applyBorder="1" applyAlignment="1">
      <alignment horizontal="center" wrapText="1"/>
    </xf>
    <xf numFmtId="0" fontId="11" fillId="0" borderId="70" xfId="0" applyFont="1" applyFill="1" applyBorder="1" applyAlignment="1">
      <alignment horizontal="center" wrapText="1"/>
    </xf>
    <xf numFmtId="0" fontId="4" fillId="0" borderId="71" xfId="0" applyFont="1" applyFill="1" applyBorder="1" applyAlignment="1">
      <alignment horizontal="center" wrapText="1"/>
    </xf>
    <xf numFmtId="0" fontId="4" fillId="0" borderId="77" xfId="0" applyFont="1" applyFill="1" applyBorder="1" applyAlignment="1">
      <alignment horizontal="center" wrapText="1"/>
    </xf>
    <xf numFmtId="0" fontId="4" fillId="0" borderId="78" xfId="0" applyFont="1" applyFill="1" applyBorder="1" applyAlignment="1">
      <alignment horizontal="center" wrapText="1"/>
    </xf>
    <xf numFmtId="0" fontId="6" fillId="0" borderId="2" xfId="0" applyFont="1" applyBorder="1" applyAlignment="1">
      <alignment horizontal="right"/>
    </xf>
    <xf numFmtId="43" fontId="6" fillId="0" borderId="2" xfId="1" applyFont="1" applyBorder="1"/>
    <xf numFmtId="43" fontId="6" fillId="0" borderId="2" xfId="1" applyFont="1" applyFill="1" applyBorder="1"/>
    <xf numFmtId="0" fontId="4" fillId="0" borderId="79" xfId="0" applyFont="1" applyBorder="1" applyAlignment="1">
      <alignment horizontal="center" wrapText="1"/>
    </xf>
    <xf numFmtId="0" fontId="6" fillId="0" borderId="2" xfId="0" applyFont="1" applyFill="1" applyBorder="1"/>
    <xf numFmtId="174" fontId="0" fillId="0" borderId="0" xfId="1" applyNumberFormat="1" applyFont="1"/>
    <xf numFmtId="174" fontId="25" fillId="0" borderId="0" xfId="1" applyNumberFormat="1" applyFont="1"/>
    <xf numFmtId="174" fontId="25" fillId="0" borderId="0" xfId="1" applyNumberFormat="1" applyFont="1" applyAlignment="1">
      <alignment horizontal="left"/>
    </xf>
    <xf numFmtId="0" fontId="0" fillId="0" borderId="0" xfId="0" applyBorder="1" applyAlignment="1">
      <alignment horizontal="left"/>
    </xf>
    <xf numFmtId="173" fontId="5" fillId="0" borderId="0" xfId="0" applyNumberFormat="1" applyFont="1" applyBorder="1" applyAlignment="1">
      <alignment horizontal="center"/>
    </xf>
    <xf numFmtId="0" fontId="0" fillId="0" borderId="2" xfId="0" applyBorder="1" applyAlignment="1">
      <alignment horizontal="left"/>
    </xf>
    <xf numFmtId="0" fontId="0" fillId="0" borderId="2" xfId="0" applyBorder="1" applyAlignment="1">
      <alignment horizontal="center"/>
    </xf>
    <xf numFmtId="0" fontId="1" fillId="0" borderId="15" xfId="3" applyFont="1" applyBorder="1" applyAlignment="1">
      <alignment horizontal="center"/>
    </xf>
    <xf numFmtId="0" fontId="6" fillId="0" borderId="26" xfId="0" applyFont="1" applyBorder="1" applyAlignment="1">
      <alignment horizontal="left"/>
    </xf>
    <xf numFmtId="0" fontId="0" fillId="0" borderId="26" xfId="0" applyBorder="1"/>
    <xf numFmtId="0" fontId="4" fillId="0" borderId="26" xfId="0" applyFont="1" applyBorder="1"/>
    <xf numFmtId="0" fontId="0" fillId="0" borderId="26" xfId="0" applyBorder="1" applyAlignment="1">
      <alignment horizontal="left"/>
    </xf>
    <xf numFmtId="0" fontId="0" fillId="0" borderId="48" xfId="0" applyBorder="1" applyAlignment="1">
      <alignment horizontal="left"/>
    </xf>
    <xf numFmtId="0" fontId="0" fillId="0" borderId="48" xfId="0" applyBorder="1"/>
    <xf numFmtId="0" fontId="4" fillId="0" borderId="0" xfId="0" applyFont="1" applyBorder="1" applyAlignment="1">
      <alignment horizontal="left"/>
    </xf>
    <xf numFmtId="4" fontId="0" fillId="0" borderId="38" xfId="0" applyNumberFormat="1" applyFill="1" applyBorder="1"/>
    <xf numFmtId="4" fontId="0" fillId="0" borderId="38" xfId="0" applyNumberFormat="1" applyBorder="1"/>
    <xf numFmtId="0" fontId="6" fillId="0" borderId="26" xfId="0" applyFont="1" applyBorder="1"/>
    <xf numFmtId="0" fontId="25" fillId="0" borderId="2" xfId="0" applyFont="1" applyBorder="1"/>
    <xf numFmtId="0" fontId="25" fillId="0" borderId="34" xfId="0" quotePrefix="1" applyFont="1" applyBorder="1" applyAlignment="1">
      <alignment horizontal="center"/>
    </xf>
    <xf numFmtId="0" fontId="25" fillId="0" borderId="32" xfId="0" quotePrefix="1" applyFont="1" applyBorder="1" applyAlignment="1">
      <alignment horizontal="centerContinuous"/>
    </xf>
    <xf numFmtId="0" fontId="25" fillId="0" borderId="30" xfId="0" quotePrefix="1" applyFont="1" applyBorder="1" applyAlignment="1">
      <alignment horizontal="centerContinuous"/>
    </xf>
    <xf numFmtId="0" fontId="25" fillId="0" borderId="27" xfId="0" applyFont="1" applyBorder="1" applyAlignment="1">
      <alignment horizontal="centerContinuous"/>
    </xf>
    <xf numFmtId="0" fontId="25" fillId="0" borderId="30" xfId="0" applyFont="1" applyBorder="1" applyAlignment="1">
      <alignment horizontal="centerContinuous"/>
    </xf>
    <xf numFmtId="0" fontId="25" fillId="0" borderId="27" xfId="0" quotePrefix="1" applyFont="1" applyBorder="1" applyAlignment="1">
      <alignment horizontal="centerContinuous"/>
    </xf>
    <xf numFmtId="0" fontId="25" fillId="0" borderId="80" xfId="0" quotePrefix="1" applyFont="1" applyBorder="1" applyAlignment="1">
      <alignment horizontal="centerContinuous"/>
    </xf>
    <xf numFmtId="0" fontId="25" fillId="0" borderId="32" xfId="0" applyFont="1" applyBorder="1"/>
    <xf numFmtId="0" fontId="25" fillId="0" borderId="27" xfId="0" applyFont="1" applyBorder="1"/>
    <xf numFmtId="0" fontId="25" fillId="0" borderId="30" xfId="0" applyFont="1" applyBorder="1"/>
    <xf numFmtId="0" fontId="25" fillId="0" borderId="81" xfId="0" applyFont="1" applyBorder="1"/>
    <xf numFmtId="0" fontId="25" fillId="4" borderId="34" xfId="0" quotePrefix="1" applyFont="1" applyFill="1" applyBorder="1" applyAlignment="1">
      <alignment horizontal="center"/>
    </xf>
    <xf numFmtId="0" fontId="25" fillId="0" borderId="82" xfId="0" quotePrefix="1" applyFont="1" applyBorder="1" applyAlignment="1">
      <alignment horizontal="center"/>
    </xf>
    <xf numFmtId="0" fontId="31" fillId="0" borderId="35" xfId="0" applyFont="1" applyBorder="1" applyAlignment="1">
      <alignment horizontal="left"/>
    </xf>
    <xf numFmtId="0" fontId="25" fillId="0" borderId="45" xfId="0" quotePrefix="1" applyFont="1" applyBorder="1" applyAlignment="1">
      <alignment horizontal="center"/>
    </xf>
    <xf numFmtId="0" fontId="25" fillId="0" borderId="35" xfId="0" quotePrefix="1" applyFont="1" applyBorder="1" applyAlignment="1">
      <alignment horizontal="centerContinuous"/>
    </xf>
    <xf numFmtId="0" fontId="25" fillId="0" borderId="0" xfId="0" applyFont="1" applyBorder="1" applyAlignment="1">
      <alignment horizontal="centerContinuous"/>
    </xf>
    <xf numFmtId="0" fontId="25" fillId="0" borderId="45" xfId="0" applyFont="1" applyBorder="1" applyAlignment="1">
      <alignment horizontal="centerContinuous"/>
    </xf>
    <xf numFmtId="0" fontId="25" fillId="0" borderId="0" xfId="0" quotePrefix="1" applyFont="1" applyBorder="1" applyAlignment="1">
      <alignment horizontal="centerContinuous"/>
    </xf>
    <xf numFmtId="0" fontId="25" fillId="0" borderId="79" xfId="0" quotePrefix="1" applyFont="1" applyBorder="1" applyAlignment="1">
      <alignment horizontal="centerContinuous"/>
    </xf>
    <xf numFmtId="0" fontId="25" fillId="0" borderId="35" xfId="0" applyFont="1" applyBorder="1"/>
    <xf numFmtId="0" fontId="25" fillId="0" borderId="0" xfId="0" applyFont="1" applyBorder="1"/>
    <xf numFmtId="0" fontId="25" fillId="0" borderId="45" xfId="0" applyFont="1" applyBorder="1"/>
    <xf numFmtId="0" fontId="25" fillId="0" borderId="79" xfId="0" applyFont="1" applyFill="1" applyBorder="1" applyAlignment="1">
      <alignment horizontal="centerContinuous"/>
    </xf>
    <xf numFmtId="0" fontId="25" fillId="0" borderId="0" xfId="0" applyFont="1" applyFill="1" applyBorder="1" applyAlignment="1">
      <alignment horizontal="centerContinuous"/>
    </xf>
    <xf numFmtId="0" fontId="25" fillId="4" borderId="82" xfId="0" quotePrefix="1" applyFont="1" applyFill="1" applyBorder="1" applyAlignment="1">
      <alignment horizontal="center"/>
    </xf>
    <xf numFmtId="0" fontId="25" fillId="0" borderId="82" xfId="0" applyFont="1" applyBorder="1"/>
    <xf numFmtId="0" fontId="32" fillId="0" borderId="35" xfId="0" applyFont="1" applyBorder="1" applyAlignment="1">
      <alignment horizontal="center"/>
    </xf>
    <xf numFmtId="0" fontId="32" fillId="0" borderId="59" xfId="0" applyFont="1" applyBorder="1" applyAlignment="1">
      <alignment horizontal="center"/>
    </xf>
    <xf numFmtId="0" fontId="25" fillId="0" borderId="83" xfId="0" applyFont="1" applyBorder="1" applyAlignment="1">
      <alignment horizontal="centerContinuous"/>
    </xf>
    <xf numFmtId="0" fontId="25" fillId="0" borderId="15" xfId="0" applyFont="1" applyBorder="1" applyAlignment="1">
      <alignment horizontal="centerContinuous"/>
    </xf>
    <xf numFmtId="0" fontId="25" fillId="0" borderId="84" xfId="0" applyFont="1" applyBorder="1" applyAlignment="1">
      <alignment horizontal="centerContinuous"/>
    </xf>
    <xf numFmtId="0" fontId="25" fillId="0" borderId="82" xfId="0" applyFont="1" applyBorder="1" applyAlignment="1">
      <alignment horizontal="center"/>
    </xf>
    <xf numFmtId="0" fontId="25" fillId="0" borderId="85" xfId="0" applyFont="1" applyBorder="1" applyAlignment="1">
      <alignment horizontal="centerContinuous"/>
    </xf>
    <xf numFmtId="0" fontId="25" fillId="0" borderId="15" xfId="0" applyFont="1" applyBorder="1" applyAlignment="1">
      <alignment horizontal="left"/>
    </xf>
    <xf numFmtId="0" fontId="25" fillId="0" borderId="84" xfId="0" applyFont="1" applyBorder="1"/>
    <xf numFmtId="0" fontId="25" fillId="0" borderId="0" xfId="0" applyFont="1" applyAlignment="1"/>
    <xf numFmtId="0" fontId="25" fillId="0" borderId="83" xfId="0" applyFont="1" applyBorder="1"/>
    <xf numFmtId="0" fontId="25" fillId="0" borderId="0" xfId="3" applyFont="1"/>
    <xf numFmtId="0" fontId="25" fillId="4" borderId="82" xfId="0" applyFont="1" applyFill="1" applyBorder="1" applyAlignment="1">
      <alignment horizontal="center"/>
    </xf>
    <xf numFmtId="0" fontId="25" fillId="0" borderId="82" xfId="0" applyFont="1" applyBorder="1" applyAlignment="1">
      <alignment horizontal="center" wrapText="1"/>
    </xf>
    <xf numFmtId="0" fontId="25" fillId="0" borderId="86" xfId="3" applyFont="1" applyBorder="1" applyAlignment="1">
      <alignment horizontal="center" wrapText="1"/>
    </xf>
    <xf numFmtId="0" fontId="25" fillId="0" borderId="87" xfId="0" applyFont="1" applyBorder="1" applyAlignment="1">
      <alignment horizontal="center" wrapText="1"/>
    </xf>
    <xf numFmtId="0" fontId="25" fillId="0" borderId="54" xfId="0" applyFont="1" applyBorder="1" applyAlignment="1">
      <alignment horizontal="center" wrapText="1"/>
    </xf>
    <xf numFmtId="0" fontId="25" fillId="0" borderId="66" xfId="0" applyFont="1" applyBorder="1" applyAlignment="1">
      <alignment horizontal="center" wrapText="1"/>
    </xf>
    <xf numFmtId="0" fontId="25" fillId="0" borderId="88" xfId="0" applyFont="1" applyBorder="1" applyAlignment="1">
      <alignment horizontal="center" wrapText="1"/>
    </xf>
    <xf numFmtId="0" fontId="25" fillId="0" borderId="89" xfId="0" applyFont="1" applyBorder="1" applyAlignment="1">
      <alignment horizontal="center" wrapText="1"/>
    </xf>
    <xf numFmtId="0" fontId="25" fillId="4" borderId="82" xfId="0" applyFont="1" applyFill="1" applyBorder="1" applyAlignment="1">
      <alignment horizontal="center" wrapText="1"/>
    </xf>
    <xf numFmtId="4" fontId="5" fillId="0" borderId="34" xfId="3" applyNumberFormat="1" applyFont="1" applyBorder="1" applyAlignment="1">
      <alignment horizontal="right"/>
    </xf>
    <xf numFmtId="172" fontId="0" fillId="0" borderId="38" xfId="0" applyNumberFormat="1" applyBorder="1"/>
    <xf numFmtId="0" fontId="0" fillId="0" borderId="38" xfId="0" applyBorder="1"/>
    <xf numFmtId="43" fontId="5" fillId="0" borderId="2" xfId="1" applyFont="1" applyBorder="1" applyAlignment="1">
      <alignment horizontal="right"/>
    </xf>
    <xf numFmtId="43" fontId="5" fillId="0" borderId="38" xfId="1" applyFont="1" applyBorder="1"/>
    <xf numFmtId="43" fontId="5" fillId="0" borderId="60" xfId="1" applyFont="1" applyBorder="1"/>
    <xf numFmtId="0" fontId="25" fillId="0" borderId="2" xfId="0" applyFont="1" applyBorder="1" applyAlignment="1">
      <alignment horizontal="right"/>
    </xf>
    <xf numFmtId="0" fontId="5" fillId="0" borderId="49" xfId="3" quotePrefix="1" applyFont="1" applyBorder="1" applyAlignment="1">
      <alignment horizontal="left"/>
    </xf>
    <xf numFmtId="0" fontId="5" fillId="0" borderId="49" xfId="3" applyFont="1" applyBorder="1" applyAlignment="1">
      <alignment horizontal="left"/>
    </xf>
    <xf numFmtId="3" fontId="33" fillId="0" borderId="90" xfId="1" applyNumberFormat="1" applyFont="1" applyBorder="1" applyAlignment="1">
      <alignment horizontal="right" vertical="center"/>
    </xf>
    <xf numFmtId="1" fontId="33" fillId="0" borderId="90" xfId="1" applyNumberFormat="1" applyFont="1" applyBorder="1" applyAlignment="1">
      <alignment horizontal="right" vertical="center"/>
    </xf>
    <xf numFmtId="43" fontId="33" fillId="0" borderId="90" xfId="1" applyFont="1" applyBorder="1" applyAlignment="1">
      <alignment horizontal="right" vertical="center"/>
    </xf>
    <xf numFmtId="3" fontId="34" fillId="0" borderId="90" xfId="1" applyNumberFormat="1" applyFont="1" applyBorder="1" applyAlignment="1">
      <alignment horizontal="right" vertical="center"/>
    </xf>
    <xf numFmtId="3" fontId="33" fillId="0" borderId="91" xfId="1" applyNumberFormat="1" applyFont="1" applyBorder="1" applyAlignment="1">
      <alignment horizontal="right" vertical="center"/>
    </xf>
    <xf numFmtId="1" fontId="33" fillId="0" borderId="91" xfId="1" applyNumberFormat="1" applyFont="1" applyBorder="1" applyAlignment="1">
      <alignment horizontal="right" vertical="center"/>
    </xf>
    <xf numFmtId="43" fontId="33" fillId="0" borderId="91" xfId="1" applyFont="1" applyBorder="1" applyAlignment="1">
      <alignment horizontal="right" vertical="center"/>
    </xf>
    <xf numFmtId="1" fontId="33" fillId="0" borderId="91" xfId="1" applyNumberFormat="1" applyFont="1" applyFill="1" applyBorder="1" applyAlignment="1">
      <alignment horizontal="right" vertical="center"/>
    </xf>
    <xf numFmtId="43" fontId="33" fillId="0" borderId="91" xfId="1" applyFont="1" applyFill="1" applyBorder="1" applyAlignment="1">
      <alignment horizontal="right" vertical="center"/>
    </xf>
    <xf numFmtId="1" fontId="34" fillId="0" borderId="91" xfId="1" applyNumberFormat="1" applyFont="1" applyFill="1" applyBorder="1" applyAlignment="1">
      <alignment horizontal="right" vertical="center"/>
    </xf>
    <xf numFmtId="3" fontId="34" fillId="0" borderId="91" xfId="1" applyNumberFormat="1" applyFont="1" applyBorder="1" applyAlignment="1">
      <alignment horizontal="right" vertical="center"/>
    </xf>
    <xf numFmtId="1" fontId="34" fillId="0" borderId="90" xfId="1" applyNumberFormat="1" applyFont="1" applyBorder="1" applyAlignment="1">
      <alignment horizontal="right" vertical="center"/>
    </xf>
    <xf numFmtId="174" fontId="0" fillId="0" borderId="0" xfId="0" applyNumberFormat="1"/>
    <xf numFmtId="174" fontId="0" fillId="0" borderId="0" xfId="1" applyNumberFormat="1" applyFont="1" applyFill="1" applyBorder="1"/>
    <xf numFmtId="174" fontId="0" fillId="0" borderId="0" xfId="0" applyNumberFormat="1" applyBorder="1"/>
    <xf numFmtId="43" fontId="6" fillId="0" borderId="2" xfId="0" applyNumberFormat="1" applyFont="1" applyBorder="1"/>
    <xf numFmtId="174" fontId="6" fillId="0" borderId="2" xfId="0" applyNumberFormat="1" applyFont="1" applyBorder="1"/>
    <xf numFmtId="0" fontId="6" fillId="0" borderId="2" xfId="0" applyFont="1" applyBorder="1" applyAlignment="1">
      <alignment horizontal="left"/>
    </xf>
    <xf numFmtId="174" fontId="6" fillId="0" borderId="2" xfId="1" applyNumberFormat="1" applyFont="1" applyFill="1" applyBorder="1"/>
    <xf numFmtId="174" fontId="6" fillId="0" borderId="2" xfId="1" applyNumberFormat="1" applyFont="1" applyBorder="1"/>
    <xf numFmtId="0" fontId="0" fillId="0" borderId="1" xfId="0" applyFill="1" applyBorder="1"/>
    <xf numFmtId="0" fontId="0" fillId="0" borderId="6" xfId="0" applyFill="1" applyBorder="1"/>
    <xf numFmtId="43" fontId="0" fillId="0" borderId="0" xfId="1" applyFont="1"/>
    <xf numFmtId="0" fontId="35" fillId="0" borderId="0" xfId="0" applyFont="1"/>
    <xf numFmtId="43" fontId="5" fillId="0" borderId="31" xfId="1" applyFont="1" applyBorder="1"/>
    <xf numFmtId="43" fontId="5" fillId="0" borderId="63" xfId="1" applyFont="1" applyBorder="1"/>
    <xf numFmtId="43" fontId="5" fillId="0" borderId="34" xfId="1" applyFont="1" applyBorder="1"/>
    <xf numFmtId="43" fontId="5" fillId="0" borderId="36" xfId="1" applyFont="1" applyBorder="1"/>
    <xf numFmtId="4" fontId="5" fillId="0" borderId="34" xfId="3" applyNumberFormat="1" applyFont="1" applyBorder="1"/>
    <xf numFmtId="4" fontId="5" fillId="0" borderId="36" xfId="3" applyNumberFormat="1" applyFont="1" applyBorder="1"/>
    <xf numFmtId="4" fontId="5" fillId="0" borderId="38" xfId="3" applyNumberFormat="1" applyFont="1" applyBorder="1"/>
    <xf numFmtId="43" fontId="5" fillId="0" borderId="57" xfId="1" applyFont="1" applyBorder="1"/>
    <xf numFmtId="0" fontId="5" fillId="0" borderId="2" xfId="3" applyFont="1" applyBorder="1" applyAlignment="1">
      <alignment horizontal="center"/>
    </xf>
    <xf numFmtId="43" fontId="5" fillId="0" borderId="25" xfId="1" applyFont="1" applyFill="1" applyBorder="1"/>
    <xf numFmtId="0" fontId="25" fillId="0" borderId="92" xfId="0" applyFont="1" applyBorder="1" applyAlignment="1">
      <alignment horizontal="center" wrapText="1"/>
    </xf>
    <xf numFmtId="0" fontId="25" fillId="0" borderId="82" xfId="0" applyFont="1" applyBorder="1" applyAlignment="1" applyProtection="1">
      <alignment horizontal="center" wrapText="1"/>
      <protection locked="0"/>
    </xf>
    <xf numFmtId="176" fontId="0" fillId="0" borderId="2" xfId="1" applyNumberFormat="1" applyFont="1" applyBorder="1"/>
    <xf numFmtId="3" fontId="0" fillId="0" borderId="0" xfId="0" applyNumberFormat="1"/>
    <xf numFmtId="3" fontId="33" fillId="0" borderId="0" xfId="1" applyNumberFormat="1" applyFont="1" applyBorder="1" applyAlignment="1">
      <alignment horizontal="right" vertical="center"/>
    </xf>
    <xf numFmtId="43" fontId="33" fillId="0" borderId="0" xfId="1" applyFont="1" applyBorder="1" applyAlignment="1">
      <alignment horizontal="right" vertical="center"/>
    </xf>
    <xf numFmtId="174" fontId="35" fillId="0" borderId="0" xfId="1" applyNumberFormat="1" applyFont="1" applyBorder="1"/>
    <xf numFmtId="174" fontId="33" fillId="0" borderId="90" xfId="1" applyNumberFormat="1" applyFont="1" applyBorder="1" applyAlignment="1">
      <alignment horizontal="right" vertical="center"/>
    </xf>
    <xf numFmtId="174" fontId="33" fillId="0" borderId="93" xfId="1" applyNumberFormat="1" applyFont="1" applyBorder="1" applyAlignment="1">
      <alignment horizontal="right" vertical="center"/>
    </xf>
    <xf numFmtId="0" fontId="35" fillId="0" borderId="0" xfId="0" applyFont="1" applyBorder="1"/>
    <xf numFmtId="0" fontId="4" fillId="0" borderId="2" xfId="0" quotePrefix="1" applyFont="1" applyBorder="1" applyAlignment="1">
      <alignment horizontal="center" vertical="center" wrapText="1"/>
    </xf>
    <xf numFmtId="43" fontId="0" fillId="0" borderId="0" xfId="1" applyNumberFormat="1" applyFont="1"/>
    <xf numFmtId="0" fontId="0" fillId="0" borderId="0" xfId="1" applyNumberFormat="1" applyFont="1"/>
    <xf numFmtId="0" fontId="1" fillId="0" borderId="0" xfId="0" applyFont="1"/>
    <xf numFmtId="0" fontId="25" fillId="0" borderId="2" xfId="5" applyFont="1" applyBorder="1"/>
    <xf numFmtId="0" fontId="25" fillId="0" borderId="8" xfId="5" applyFont="1" applyBorder="1"/>
    <xf numFmtId="0" fontId="25" fillId="0" borderId="7" xfId="5" applyFont="1" applyBorder="1"/>
    <xf numFmtId="43" fontId="25" fillId="0" borderId="7" xfId="1" applyFont="1" applyBorder="1"/>
    <xf numFmtId="0" fontId="25" fillId="0" borderId="3" xfId="5" applyFont="1" applyBorder="1"/>
    <xf numFmtId="0" fontId="25" fillId="6" borderId="0" xfId="5" applyFont="1" applyFill="1" applyBorder="1"/>
    <xf numFmtId="0" fontId="25" fillId="0" borderId="5" xfId="5" applyFont="1" applyBorder="1"/>
    <xf numFmtId="0" fontId="25" fillId="0" borderId="0" xfId="5" applyFont="1"/>
    <xf numFmtId="0" fontId="25" fillId="0" borderId="94" xfId="5" applyFont="1" applyBorder="1"/>
    <xf numFmtId="0" fontId="25" fillId="0" borderId="95" xfId="5" applyFont="1" applyBorder="1"/>
    <xf numFmtId="0" fontId="25" fillId="0" borderId="96" xfId="5" applyFont="1" applyBorder="1"/>
    <xf numFmtId="0" fontId="25" fillId="0" borderId="97" xfId="5" applyFont="1" applyBorder="1"/>
    <xf numFmtId="0" fontId="25" fillId="0" borderId="98" xfId="5" applyFont="1" applyBorder="1"/>
    <xf numFmtId="0" fontId="25" fillId="0" borderId="99" xfId="5" applyFont="1" applyBorder="1"/>
    <xf numFmtId="14" fontId="25" fillId="0" borderId="100" xfId="5" applyNumberFormat="1" applyFont="1" applyBorder="1"/>
    <xf numFmtId="4" fontId="25" fillId="0" borderId="2" xfId="5" applyNumberFormat="1" applyFont="1" applyBorder="1"/>
    <xf numFmtId="0" fontId="25" fillId="0" borderId="2" xfId="5" applyFont="1" applyBorder="1" applyAlignment="1">
      <alignment horizontal="center"/>
    </xf>
    <xf numFmtId="0" fontId="25" fillId="3" borderId="101" xfId="5" applyFont="1" applyFill="1" applyBorder="1"/>
    <xf numFmtId="4" fontId="25" fillId="0" borderId="5" xfId="5" applyNumberFormat="1" applyFont="1" applyBorder="1"/>
    <xf numFmtId="4" fontId="25" fillId="0" borderId="7" xfId="5" applyNumberFormat="1" applyFont="1" applyBorder="1"/>
    <xf numFmtId="4" fontId="25" fillId="6" borderId="16" xfId="5" applyNumberFormat="1" applyFont="1" applyFill="1" applyBorder="1"/>
    <xf numFmtId="0" fontId="25" fillId="3" borderId="9" xfId="5" applyFont="1" applyFill="1" applyBorder="1"/>
    <xf numFmtId="4" fontId="25" fillId="0" borderId="10" xfId="5" applyNumberFormat="1" applyFont="1" applyBorder="1"/>
    <xf numFmtId="4" fontId="25" fillId="6" borderId="3" xfId="5" applyNumberFormat="1" applyFont="1" applyFill="1" applyBorder="1"/>
    <xf numFmtId="39" fontId="25" fillId="0" borderId="4" xfId="5" applyNumberFormat="1" applyFont="1" applyBorder="1"/>
    <xf numFmtId="39" fontId="25" fillId="0" borderId="58" xfId="5" applyNumberFormat="1" applyFont="1" applyBorder="1"/>
    <xf numFmtId="0" fontId="25" fillId="0" borderId="16" xfId="5" applyFont="1" applyBorder="1"/>
    <xf numFmtId="0" fontId="32" fillId="0" borderId="6" xfId="5" applyFont="1" applyBorder="1"/>
    <xf numFmtId="0" fontId="25" fillId="0" borderId="102" xfId="5" applyFont="1" applyBorder="1"/>
    <xf numFmtId="4" fontId="25" fillId="0" borderId="4" xfId="5" applyNumberFormat="1" applyFont="1" applyFill="1" applyBorder="1"/>
    <xf numFmtId="43" fontId="25" fillId="0" borderId="2" xfId="1" applyFont="1" applyBorder="1"/>
    <xf numFmtId="0" fontId="25" fillId="0" borderId="1" xfId="5" applyFont="1" applyFill="1" applyBorder="1"/>
    <xf numFmtId="0" fontId="1" fillId="0" borderId="0" xfId="5" applyFont="1"/>
    <xf numFmtId="0" fontId="4" fillId="0" borderId="0" xfId="5" applyFont="1" applyBorder="1"/>
    <xf numFmtId="0" fontId="6" fillId="0" borderId="0" xfId="5" applyFont="1" applyBorder="1"/>
    <xf numFmtId="0" fontId="8" fillId="0" borderId="2" xfId="5" applyFont="1" applyBorder="1"/>
    <xf numFmtId="0" fontId="10" fillId="0" borderId="7" xfId="5" applyFont="1" applyBorder="1"/>
    <xf numFmtId="0" fontId="8" fillId="0" borderId="7" xfId="5" applyFont="1" applyBorder="1"/>
    <xf numFmtId="43" fontId="0" fillId="0" borderId="2" xfId="0" applyNumberFormat="1" applyBorder="1"/>
    <xf numFmtId="43" fontId="0" fillId="0" borderId="0" xfId="0" applyNumberFormat="1"/>
    <xf numFmtId="4" fontId="5" fillId="0" borderId="0" xfId="3" applyNumberFormat="1" applyFont="1" applyFill="1" applyBorder="1" applyAlignment="1">
      <alignment horizontal="right"/>
    </xf>
    <xf numFmtId="165" fontId="5" fillId="0" borderId="0" xfId="3" applyNumberFormat="1" applyFont="1" applyFill="1" applyBorder="1" applyAlignment="1">
      <alignment horizontal="right"/>
    </xf>
    <xf numFmtId="1" fontId="5" fillId="0" borderId="49" xfId="3" quotePrefix="1" applyNumberFormat="1" applyFont="1" applyBorder="1" applyAlignment="1">
      <alignment horizontal="left"/>
    </xf>
    <xf numFmtId="0" fontId="0" fillId="0" borderId="0" xfId="0" applyFill="1"/>
    <xf numFmtId="0" fontId="35" fillId="0" borderId="0" xfId="0" applyFont="1" applyFill="1"/>
    <xf numFmtId="0" fontId="35" fillId="0" borderId="0" xfId="0" applyFont="1" applyFill="1" applyBorder="1"/>
    <xf numFmtId="0" fontId="35" fillId="0" borderId="0" xfId="3" applyFont="1" applyFill="1"/>
    <xf numFmtId="0" fontId="6" fillId="0" borderId="15" xfId="3" applyFont="1" applyBorder="1" applyAlignment="1">
      <alignment horizontal="left"/>
    </xf>
    <xf numFmtId="0" fontId="6" fillId="0" borderId="0" xfId="3" applyFont="1" applyAlignment="1">
      <alignment horizontal="right"/>
    </xf>
    <xf numFmtId="0" fontId="6" fillId="0" borderId="103" xfId="3" applyFont="1" applyBorder="1"/>
    <xf numFmtId="0" fontId="6" fillId="0" borderId="0" xfId="3" applyFont="1" applyBorder="1" applyAlignment="1">
      <alignment horizontal="right"/>
    </xf>
    <xf numFmtId="0" fontId="6" fillId="0" borderId="17" xfId="4" applyFont="1" applyBorder="1"/>
    <xf numFmtId="0" fontId="1" fillId="0" borderId="0" xfId="4"/>
    <xf numFmtId="0" fontId="6" fillId="0" borderId="17" xfId="3" applyFont="1" applyBorder="1"/>
    <xf numFmtId="0" fontId="1" fillId="0" borderId="6" xfId="3" applyFont="1" applyBorder="1"/>
    <xf numFmtId="0" fontId="1" fillId="0" borderId="1" xfId="3" applyFont="1" applyBorder="1"/>
    <xf numFmtId="0" fontId="1" fillId="0" borderId="1" xfId="3" applyBorder="1"/>
    <xf numFmtId="0" fontId="1" fillId="0" borderId="51" xfId="3" applyBorder="1"/>
    <xf numFmtId="0" fontId="1" fillId="0" borderId="5" xfId="3" applyBorder="1"/>
    <xf numFmtId="0" fontId="1" fillId="0" borderId="3" xfId="3" applyBorder="1"/>
    <xf numFmtId="0" fontId="1" fillId="0" borderId="5" xfId="3" applyBorder="1" applyAlignment="1">
      <alignment horizontal="center"/>
    </xf>
    <xf numFmtId="0" fontId="1" fillId="0" borderId="16" xfId="3" applyBorder="1" applyAlignment="1">
      <alignment horizontal="center"/>
    </xf>
    <xf numFmtId="0" fontId="1" fillId="0" borderId="16" xfId="3" quotePrefix="1" applyBorder="1" applyAlignment="1">
      <alignment horizontal="center"/>
    </xf>
    <xf numFmtId="0" fontId="1" fillId="0" borderId="70" xfId="3" quotePrefix="1" applyBorder="1" applyAlignment="1">
      <alignment horizontal="center"/>
    </xf>
    <xf numFmtId="0" fontId="1" fillId="0" borderId="54" xfId="3" quotePrefix="1" applyBorder="1" applyAlignment="1">
      <alignment horizontal="center"/>
    </xf>
    <xf numFmtId="0" fontId="6" fillId="0" borderId="7" xfId="3" applyFont="1" applyBorder="1" applyAlignment="1">
      <alignment horizontal="center"/>
    </xf>
    <xf numFmtId="0" fontId="6" fillId="0" borderId="3" xfId="3" applyFont="1" applyBorder="1" applyAlignment="1">
      <alignment horizontal="center"/>
    </xf>
    <xf numFmtId="0" fontId="4" fillId="0" borderId="16" xfId="2" applyFont="1" applyBorder="1" applyAlignment="1">
      <alignment horizontal="center" wrapText="1"/>
    </xf>
    <xf numFmtId="0" fontId="4" fillId="0" borderId="16" xfId="3" applyFont="1" applyBorder="1" applyAlignment="1">
      <alignment horizontal="center" wrapText="1"/>
    </xf>
    <xf numFmtId="0" fontId="4" fillId="0" borderId="70" xfId="3" applyFont="1" applyBorder="1" applyAlignment="1">
      <alignment horizontal="center" wrapText="1"/>
    </xf>
    <xf numFmtId="0" fontId="4" fillId="0" borderId="78" xfId="3" applyFont="1" applyBorder="1" applyAlignment="1">
      <alignment horizontal="center" wrapText="1"/>
    </xf>
    <xf numFmtId="0" fontId="1" fillId="0" borderId="7" xfId="4" applyBorder="1" applyAlignment="1">
      <alignment horizontal="center"/>
    </xf>
    <xf numFmtId="0" fontId="1" fillId="0" borderId="2" xfId="4" applyBorder="1"/>
    <xf numFmtId="43" fontId="1" fillId="0" borderId="2" xfId="1" applyBorder="1"/>
    <xf numFmtId="170" fontId="1" fillId="0" borderId="2" xfId="4" applyNumberFormat="1" applyBorder="1"/>
    <xf numFmtId="0" fontId="1" fillId="0" borderId="0" xfId="3" applyFont="1" applyBorder="1"/>
    <xf numFmtId="2" fontId="1" fillId="0" borderId="0" xfId="3" applyNumberFormat="1" applyBorder="1"/>
    <xf numFmtId="2" fontId="6" fillId="0" borderId="7" xfId="3" applyNumberFormat="1" applyFont="1" applyBorder="1"/>
    <xf numFmtId="43" fontId="1" fillId="0" borderId="7" xfId="1" applyBorder="1"/>
    <xf numFmtId="170" fontId="1" fillId="0" borderId="7" xfId="3" applyNumberFormat="1" applyBorder="1"/>
    <xf numFmtId="2" fontId="6" fillId="0" borderId="0" xfId="3" applyNumberFormat="1" applyFont="1" applyBorder="1"/>
    <xf numFmtId="43" fontId="1" fillId="0" borderId="0" xfId="1" applyBorder="1"/>
    <xf numFmtId="0" fontId="1" fillId="0" borderId="4" xfId="3" applyBorder="1"/>
    <xf numFmtId="0" fontId="1" fillId="0" borderId="29" xfId="3" quotePrefix="1" applyBorder="1" applyAlignment="1">
      <alignment horizontal="center"/>
    </xf>
    <xf numFmtId="0" fontId="1" fillId="0" borderId="30" xfId="3" quotePrefix="1" applyBorder="1" applyAlignment="1">
      <alignment horizontal="center"/>
    </xf>
    <xf numFmtId="0" fontId="6" fillId="0" borderId="16" xfId="3" applyFont="1" applyBorder="1" applyAlignment="1">
      <alignment horizontal="center"/>
    </xf>
    <xf numFmtId="0" fontId="4" fillId="0" borderId="45" xfId="3" applyFont="1" applyBorder="1" applyAlignment="1">
      <alignment horizontal="center" wrapText="1"/>
    </xf>
    <xf numFmtId="177" fontId="1" fillId="0" borderId="2" xfId="1" applyNumberFormat="1" applyBorder="1"/>
    <xf numFmtId="177" fontId="1" fillId="0" borderId="7" xfId="3" applyNumberFormat="1" applyBorder="1"/>
    <xf numFmtId="0" fontId="1" fillId="0" borderId="0" xfId="4" applyBorder="1"/>
    <xf numFmtId="0" fontId="1" fillId="0" borderId="2" xfId="3" applyBorder="1"/>
    <xf numFmtId="0" fontId="6" fillId="0" borderId="2" xfId="3" applyFont="1" applyBorder="1" applyAlignment="1">
      <alignment horizontal="center"/>
    </xf>
    <xf numFmtId="0" fontId="1" fillId="0" borderId="2" xfId="4" applyBorder="1" applyAlignment="1">
      <alignment horizontal="center"/>
    </xf>
    <xf numFmtId="0" fontId="1" fillId="0" borderId="6" xfId="4" applyBorder="1"/>
    <xf numFmtId="0" fontId="1" fillId="0" borderId="2" xfId="3" applyBorder="1" applyAlignment="1">
      <alignment horizontal="center"/>
    </xf>
    <xf numFmtId="0" fontId="1" fillId="0" borderId="2" xfId="3" applyFont="1" applyBorder="1"/>
    <xf numFmtId="0" fontId="6" fillId="0" borderId="2" xfId="4" applyFont="1" applyBorder="1"/>
    <xf numFmtId="43" fontId="6" fillId="0" borderId="2" xfId="4" applyNumberFormat="1" applyFont="1" applyBorder="1"/>
    <xf numFmtId="177" fontId="6" fillId="0" borderId="2" xfId="4" applyNumberFormat="1" applyFont="1" applyBorder="1"/>
    <xf numFmtId="0" fontId="12" fillId="0" borderId="2" xfId="0" quotePrefix="1" applyFont="1" applyBorder="1" applyAlignment="1">
      <alignment horizontal="center" vertical="center" wrapText="1"/>
    </xf>
    <xf numFmtId="0" fontId="12" fillId="0" borderId="5" xfId="0" quotePrefix="1" applyFont="1" applyBorder="1" applyAlignment="1">
      <alignment horizontal="center" vertical="center" wrapText="1"/>
    </xf>
    <xf numFmtId="171" fontId="0" fillId="0" borderId="2" xfId="0" applyNumberFormat="1" applyBorder="1"/>
    <xf numFmtId="0" fontId="10" fillId="0" borderId="104" xfId="0" applyFont="1" applyBorder="1" applyAlignment="1">
      <alignment horizontal="center"/>
    </xf>
    <xf numFmtId="0" fontId="10" fillId="0" borderId="105" xfId="0" applyFont="1" applyBorder="1" applyAlignment="1">
      <alignment horizontal="center" wrapText="1"/>
    </xf>
    <xf numFmtId="0" fontId="0" fillId="0" borderId="65" xfId="0" applyFill="1" applyBorder="1"/>
    <xf numFmtId="0" fontId="0" fillId="0" borderId="106" xfId="0" applyFill="1" applyBorder="1"/>
    <xf numFmtId="0" fontId="5" fillId="0" borderId="16" xfId="0" applyFont="1" applyBorder="1" applyAlignment="1">
      <alignment horizontal="right" wrapText="1"/>
    </xf>
    <xf numFmtId="0" fontId="5" fillId="0" borderId="0" xfId="0" applyFont="1" applyFill="1" applyBorder="1" applyAlignment="1">
      <alignment horizontal="right"/>
    </xf>
    <xf numFmtId="0" fontId="5" fillId="0" borderId="0" xfId="0" applyFont="1" applyBorder="1" applyAlignment="1">
      <alignment horizontal="right"/>
    </xf>
    <xf numFmtId="0" fontId="5" fillId="0" borderId="3" xfId="0" applyFont="1" applyFill="1" applyBorder="1" applyAlignment="1">
      <alignment horizontal="right"/>
    </xf>
    <xf numFmtId="0" fontId="5" fillId="0" borderId="0" xfId="0" applyFont="1" applyAlignment="1">
      <alignment horizontal="right"/>
    </xf>
    <xf numFmtId="0" fontId="5" fillId="0" borderId="16" xfId="0" applyFont="1" applyBorder="1" applyAlignment="1">
      <alignment horizontal="left"/>
    </xf>
    <xf numFmtId="0" fontId="5" fillId="0" borderId="107" xfId="0" applyFont="1" applyFill="1" applyBorder="1" applyAlignment="1">
      <alignment horizontal="right"/>
    </xf>
    <xf numFmtId="0" fontId="5" fillId="0" borderId="3" xfId="0" applyFont="1" applyBorder="1" applyAlignment="1">
      <alignment horizontal="right"/>
    </xf>
    <xf numFmtId="0" fontId="0" fillId="0" borderId="108" xfId="0" applyBorder="1"/>
    <xf numFmtId="0" fontId="0" fillId="0" borderId="105" xfId="0" applyBorder="1"/>
    <xf numFmtId="0" fontId="0" fillId="0" borderId="106" xfId="0" applyBorder="1"/>
    <xf numFmtId="2" fontId="0" fillId="0" borderId="0" xfId="0" applyNumberFormat="1"/>
    <xf numFmtId="175" fontId="0" fillId="0" borderId="2" xfId="1" applyNumberFormat="1" applyFont="1" applyBorder="1"/>
    <xf numFmtId="43" fontId="5" fillId="0" borderId="31" xfId="1" applyNumberFormat="1" applyFont="1" applyBorder="1"/>
    <xf numFmtId="43" fontId="5" fillId="0" borderId="63" xfId="1" applyNumberFormat="1" applyFont="1" applyBorder="1"/>
    <xf numFmtId="43" fontId="5" fillId="0" borderId="38" xfId="1" applyNumberFormat="1" applyFont="1" applyBorder="1"/>
    <xf numFmtId="166" fontId="5" fillId="0" borderId="36" xfId="1" applyNumberFormat="1" applyFont="1" applyBorder="1"/>
    <xf numFmtId="43" fontId="5" fillId="0" borderId="31" xfId="1" applyFont="1" applyBorder="1" applyAlignment="1">
      <alignment horizontal="right"/>
    </xf>
    <xf numFmtId="176" fontId="0" fillId="0" borderId="0" xfId="0" applyNumberFormat="1"/>
    <xf numFmtId="0" fontId="33" fillId="0" borderId="91" xfId="1" applyNumberFormat="1" applyFont="1" applyFill="1" applyBorder="1" applyAlignment="1">
      <alignment horizontal="right" vertical="center"/>
    </xf>
    <xf numFmtId="0" fontId="33" fillId="0" borderId="90" xfId="1" applyNumberFormat="1" applyFont="1" applyBorder="1" applyAlignment="1">
      <alignment horizontal="right" vertical="center"/>
    </xf>
    <xf numFmtId="37" fontId="33" fillId="0" borderId="91" xfId="1" applyNumberFormat="1" applyFont="1" applyBorder="1" applyAlignment="1">
      <alignment horizontal="right" vertical="center"/>
    </xf>
    <xf numFmtId="37" fontId="33" fillId="0" borderId="90" xfId="1" applyNumberFormat="1" applyFont="1" applyBorder="1" applyAlignment="1">
      <alignment horizontal="right" vertical="center"/>
    </xf>
    <xf numFmtId="37" fontId="5" fillId="0" borderId="72" xfId="1" applyNumberFormat="1" applyFont="1" applyBorder="1" applyAlignment="1">
      <alignment vertical="center"/>
    </xf>
    <xf numFmtId="1" fontId="0" fillId="0" borderId="0" xfId="0" applyNumberFormat="1"/>
    <xf numFmtId="3" fontId="0" fillId="0" borderId="2" xfId="0" applyNumberFormat="1" applyBorder="1"/>
    <xf numFmtId="3" fontId="0" fillId="0" borderId="20" xfId="0" applyNumberFormat="1" applyFill="1" applyBorder="1"/>
    <xf numFmtId="3" fontId="0" fillId="0" borderId="63" xfId="0" applyNumberFormat="1" applyBorder="1"/>
    <xf numFmtId="3" fontId="0" fillId="0" borderId="64" xfId="0" applyNumberFormat="1" applyFill="1" applyBorder="1"/>
    <xf numFmtId="3" fontId="0" fillId="0" borderId="38" xfId="0" applyNumberFormat="1" applyBorder="1"/>
    <xf numFmtId="0" fontId="9" fillId="0" borderId="15" xfId="0" applyFont="1" applyBorder="1"/>
    <xf numFmtId="0" fontId="8" fillId="0" borderId="5" xfId="0" applyFont="1" applyBorder="1"/>
    <xf numFmtId="0" fontId="9" fillId="0" borderId="5" xfId="0" applyFont="1" applyBorder="1"/>
    <xf numFmtId="0" fontId="11" fillId="0" borderId="5" xfId="0" applyFont="1" applyBorder="1" applyAlignment="1">
      <alignment horizontal="centerContinuous" wrapText="1"/>
    </xf>
    <xf numFmtId="0" fontId="11" fillId="0" borderId="6" xfId="0" applyFont="1" applyBorder="1" applyAlignment="1">
      <alignment horizontal="centerContinuous"/>
    </xf>
    <xf numFmtId="0" fontId="11" fillId="0" borderId="4" xfId="0" applyFont="1" applyBorder="1" applyAlignment="1">
      <alignment horizontal="centerContinuous"/>
    </xf>
    <xf numFmtId="0" fontId="11" fillId="0" borderId="2" xfId="0" applyFont="1" applyBorder="1" applyAlignment="1">
      <alignment horizontal="centerContinuous"/>
    </xf>
    <xf numFmtId="0" fontId="11" fillId="0" borderId="7" xfId="0" applyFont="1" applyBorder="1" applyAlignment="1">
      <alignment horizontal="center"/>
    </xf>
    <xf numFmtId="0" fontId="9" fillId="0" borderId="7" xfId="0" applyFont="1" applyBorder="1" applyAlignment="1">
      <alignment horizontal="centerContinuous" wrapText="1"/>
    </xf>
    <xf numFmtId="0" fontId="11" fillId="0" borderId="2" xfId="0" applyFont="1" applyBorder="1" applyAlignment="1">
      <alignment horizontal="center"/>
    </xf>
    <xf numFmtId="0" fontId="11" fillId="0" borderId="4" xfId="0" applyFont="1" applyBorder="1" applyAlignment="1">
      <alignment horizontal="left"/>
    </xf>
    <xf numFmtId="0" fontId="11" fillId="0" borderId="7" xfId="0" applyFont="1" applyBorder="1" applyAlignment="1">
      <alignment horizontal="centerContinuous"/>
    </xf>
    <xf numFmtId="0" fontId="0" fillId="0" borderId="7" xfId="0" applyBorder="1" applyAlignment="1">
      <alignment horizontal="centerContinuous" wrapText="1"/>
    </xf>
    <xf numFmtId="0" fontId="6" fillId="0" borderId="6" xfId="0" applyFont="1" applyBorder="1"/>
    <xf numFmtId="0" fontId="9" fillId="2" borderId="2" xfId="0" applyFont="1" applyFill="1" applyBorder="1"/>
    <xf numFmtId="0" fontId="8" fillId="0" borderId="2" xfId="0" applyFont="1" applyBorder="1"/>
    <xf numFmtId="0" fontId="9" fillId="0" borderId="2" xfId="0" applyFont="1" applyBorder="1" applyAlignment="1">
      <alignment horizontal="center"/>
    </xf>
    <xf numFmtId="1" fontId="9" fillId="0" borderId="2" xfId="0" applyNumberFormat="1" applyFont="1" applyBorder="1"/>
    <xf numFmtId="0" fontId="8" fillId="0" borderId="2" xfId="0" applyFont="1" applyFill="1" applyBorder="1"/>
    <xf numFmtId="0" fontId="9" fillId="0" borderId="2" xfId="0" applyFont="1" applyFill="1" applyBorder="1" applyAlignment="1">
      <alignment horizontal="center"/>
    </xf>
    <xf numFmtId="14" fontId="9" fillId="0" borderId="2" xfId="0" quotePrefix="1" applyNumberFormat="1" applyFont="1" applyBorder="1" applyAlignment="1">
      <alignment horizontal="center"/>
    </xf>
    <xf numFmtId="0" fontId="9" fillId="0" borderId="2" xfId="0" quotePrefix="1" applyFont="1" applyBorder="1" applyAlignment="1">
      <alignment horizontal="center"/>
    </xf>
    <xf numFmtId="49" fontId="9" fillId="0" borderId="2" xfId="0" applyNumberFormat="1" applyFont="1" applyBorder="1" applyAlignment="1">
      <alignment horizontal="center"/>
    </xf>
    <xf numFmtId="173" fontId="9" fillId="0" borderId="8" xfId="0" applyNumberFormat="1" applyFont="1" applyBorder="1"/>
    <xf numFmtId="0" fontId="9" fillId="2" borderId="2" xfId="0" applyFont="1" applyFill="1" applyBorder="1" applyAlignment="1">
      <alignment horizontal="center"/>
    </xf>
    <xf numFmtId="173" fontId="9" fillId="2" borderId="7" xfId="0" applyNumberFormat="1" applyFont="1" applyFill="1" applyBorder="1"/>
    <xf numFmtId="1" fontId="9" fillId="2" borderId="2" xfId="0" applyNumberFormat="1" applyFont="1" applyFill="1" applyBorder="1"/>
    <xf numFmtId="173" fontId="9" fillId="2" borderId="2" xfId="0" applyNumberFormat="1" applyFont="1" applyFill="1" applyBorder="1"/>
    <xf numFmtId="0" fontId="4" fillId="0" borderId="5" xfId="0" applyFont="1" applyBorder="1" applyAlignment="1">
      <alignment horizontal="left" wrapText="1"/>
    </xf>
    <xf numFmtId="0" fontId="9" fillId="0" borderId="5" xfId="0" quotePrefix="1" applyFont="1" applyBorder="1" applyAlignment="1">
      <alignment horizontal="centerContinuous"/>
    </xf>
    <xf numFmtId="1" fontId="9" fillId="0" borderId="5" xfId="0" applyNumberFormat="1" applyFont="1" applyBorder="1"/>
    <xf numFmtId="173" fontId="9" fillId="0" borderId="5" xfId="0" applyNumberFormat="1" applyFont="1" applyBorder="1"/>
    <xf numFmtId="0" fontId="9" fillId="0" borderId="5" xfId="0" quotePrefix="1" applyFont="1" applyBorder="1" applyAlignment="1">
      <alignment horizontal="center"/>
    </xf>
    <xf numFmtId="0" fontId="10" fillId="0" borderId="2" xfId="0" applyFont="1" applyBorder="1"/>
    <xf numFmtId="1" fontId="9" fillId="2" borderId="7" xfId="0" applyNumberFormat="1" applyFont="1" applyFill="1" applyBorder="1"/>
    <xf numFmtId="0" fontId="10" fillId="0" borderId="2" xfId="0" applyFont="1" applyFill="1" applyBorder="1"/>
    <xf numFmtId="173" fontId="9" fillId="2" borderId="10" xfId="0" applyNumberFormat="1" applyFont="1" applyFill="1" applyBorder="1"/>
    <xf numFmtId="0" fontId="12" fillId="0" borderId="7" xfId="0" applyFont="1" applyBorder="1"/>
    <xf numFmtId="0" fontId="9" fillId="0" borderId="7" xfId="0" applyFont="1" applyBorder="1"/>
    <xf numFmtId="1" fontId="9" fillId="0" borderId="16" xfId="0" applyNumberFormat="1" applyFont="1" applyBorder="1"/>
    <xf numFmtId="173" fontId="9" fillId="0" borderId="16" xfId="0" applyNumberFormat="1" applyFont="1" applyBorder="1"/>
    <xf numFmtId="0" fontId="8" fillId="0" borderId="7" xfId="0" applyFont="1" applyBorder="1"/>
    <xf numFmtId="1" fontId="9" fillId="0" borderId="31" xfId="0" applyNumberFormat="1" applyFont="1" applyBorder="1"/>
    <xf numFmtId="173" fontId="9" fillId="2" borderId="31" xfId="0" applyNumberFormat="1" applyFont="1" applyFill="1" applyBorder="1"/>
    <xf numFmtId="0" fontId="6" fillId="0" borderId="5" xfId="0" applyFont="1" applyBorder="1"/>
    <xf numFmtId="0" fontId="9" fillId="2" borderId="5" xfId="0" applyFont="1" applyFill="1" applyBorder="1"/>
    <xf numFmtId="173" fontId="9" fillId="2" borderId="29" xfId="0" applyNumberFormat="1" applyFont="1" applyFill="1" applyBorder="1"/>
    <xf numFmtId="0" fontId="6" fillId="4" borderId="13" xfId="0" applyFont="1" applyFill="1" applyBorder="1"/>
    <xf numFmtId="0" fontId="9" fillId="4" borderId="101" xfId="0" applyFont="1" applyFill="1" applyBorder="1"/>
    <xf numFmtId="1" fontId="9" fillId="4" borderId="101" xfId="0" applyNumberFormat="1" applyFont="1" applyFill="1" applyBorder="1"/>
    <xf numFmtId="1" fontId="9" fillId="4" borderId="1" xfId="0" applyNumberFormat="1" applyFont="1" applyFill="1" applyBorder="1"/>
    <xf numFmtId="173" fontId="9" fillId="4" borderId="4" xfId="0" applyNumberFormat="1" applyFont="1" applyFill="1" applyBorder="1"/>
    <xf numFmtId="0" fontId="9" fillId="0" borderId="1" xfId="0" applyFont="1" applyFill="1" applyBorder="1"/>
    <xf numFmtId="1" fontId="9" fillId="0" borderId="1" xfId="0" applyNumberFormat="1" applyFont="1" applyBorder="1"/>
    <xf numFmtId="1" fontId="9" fillId="0" borderId="4" xfId="0" applyNumberFormat="1" applyFont="1" applyBorder="1"/>
    <xf numFmtId="4" fontId="9" fillId="4" borderId="1" xfId="0" applyNumberFormat="1" applyFont="1" applyFill="1" applyBorder="1" applyAlignment="1"/>
    <xf numFmtId="4" fontId="9" fillId="4" borderId="4" xfId="0" applyNumberFormat="1" applyFont="1" applyFill="1" applyBorder="1" applyAlignment="1"/>
    <xf numFmtId="169" fontId="0" fillId="0" borderId="0" xfId="0" applyNumberFormat="1"/>
    <xf numFmtId="43" fontId="0" fillId="0" borderId="0" xfId="1" applyFont="1" applyFill="1" applyBorder="1"/>
    <xf numFmtId="0" fontId="38" fillId="0" borderId="15" xfId="0" applyFont="1" applyBorder="1"/>
    <xf numFmtId="174" fontId="9" fillId="0" borderId="7" xfId="1" applyNumberFormat="1" applyFont="1" applyBorder="1"/>
    <xf numFmtId="174" fontId="9" fillId="0" borderId="2" xfId="1" applyNumberFormat="1" applyFont="1" applyBorder="1"/>
    <xf numFmtId="174" fontId="9" fillId="0" borderId="2" xfId="1" applyNumberFormat="1" applyFont="1" applyFill="1" applyBorder="1"/>
    <xf numFmtId="174" fontId="9" fillId="0" borderId="8" xfId="1" applyNumberFormat="1" applyFont="1" applyBorder="1"/>
    <xf numFmtId="174" fontId="9" fillId="0" borderId="8" xfId="1" applyNumberFormat="1" applyFont="1" applyFill="1" applyBorder="1"/>
    <xf numFmtId="174" fontId="9" fillId="0" borderId="5" xfId="1" applyNumberFormat="1" applyFont="1" applyBorder="1"/>
    <xf numFmtId="174" fontId="9" fillId="0" borderId="5" xfId="1" applyNumberFormat="1" applyFont="1" applyFill="1" applyBorder="1"/>
    <xf numFmtId="167" fontId="9" fillId="0" borderId="2" xfId="0" applyNumberFormat="1" applyFont="1" applyBorder="1"/>
    <xf numFmtId="167" fontId="0" fillId="0" borderId="2" xfId="0" applyNumberFormat="1" applyBorder="1"/>
    <xf numFmtId="174" fontId="9" fillId="0" borderId="10" xfId="1" applyNumberFormat="1" applyFont="1" applyBorder="1"/>
    <xf numFmtId="174" fontId="9" fillId="0" borderId="31" xfId="1" applyNumberFormat="1" applyFont="1" applyBorder="1"/>
    <xf numFmtId="174" fontId="9" fillId="0" borderId="29" xfId="1" applyNumberFormat="1" applyFont="1" applyBorder="1"/>
    <xf numFmtId="3" fontId="9" fillId="0" borderId="6" xfId="0" applyNumberFormat="1" applyFont="1" applyBorder="1" applyAlignment="1"/>
    <xf numFmtId="2" fontId="0" fillId="0" borderId="0" xfId="0" applyNumberFormat="1" applyAlignment="1">
      <alignment horizontal="right"/>
    </xf>
    <xf numFmtId="43" fontId="1" fillId="0" borderId="0" xfId="1" applyFont="1"/>
    <xf numFmtId="172" fontId="0" fillId="0" borderId="2" xfId="0" applyNumberFormat="1" applyBorder="1"/>
    <xf numFmtId="167" fontId="9" fillId="0" borderId="5" xfId="0" applyNumberFormat="1" applyFont="1" applyBorder="1"/>
    <xf numFmtId="0" fontId="39" fillId="0" borderId="0" xfId="0" applyFont="1" applyFill="1"/>
    <xf numFmtId="174" fontId="0" fillId="0" borderId="0" xfId="1" applyNumberFormat="1" applyFont="1" applyFill="1"/>
    <xf numFmtId="169" fontId="0" fillId="0" borderId="2" xfId="0" applyNumberFormat="1" applyBorder="1"/>
    <xf numFmtId="2" fontId="5" fillId="0" borderId="2" xfId="3" applyNumberFormat="1" applyFont="1" applyBorder="1"/>
    <xf numFmtId="2" fontId="5" fillId="0" borderId="60" xfId="3" applyNumberFormat="1" applyFont="1" applyBorder="1"/>
    <xf numFmtId="175" fontId="1" fillId="0" borderId="2" xfId="1" applyNumberFormat="1" applyFont="1" applyBorder="1"/>
    <xf numFmtId="174" fontId="3" fillId="0" borderId="0" xfId="1" applyNumberFormat="1" applyFont="1"/>
    <xf numFmtId="174" fontId="9" fillId="0" borderId="0" xfId="1" applyNumberFormat="1" applyFont="1"/>
    <xf numFmtId="174" fontId="9" fillId="0" borderId="0" xfId="0" applyNumberFormat="1" applyFont="1"/>
    <xf numFmtId="171" fontId="0" fillId="0" borderId="6" xfId="0" applyNumberFormat="1" applyBorder="1"/>
    <xf numFmtId="43" fontId="6" fillId="0" borderId="0" xfId="1" applyFont="1" applyBorder="1"/>
    <xf numFmtId="43" fontId="6" fillId="0" borderId="0" xfId="1" applyFont="1" applyFill="1" applyBorder="1"/>
    <xf numFmtId="0" fontId="5" fillId="0" borderId="2" xfId="0" applyFont="1" applyBorder="1" applyAlignment="1">
      <alignment horizontal="right"/>
    </xf>
    <xf numFmtId="43" fontId="5" fillId="0" borderId="2" xfId="1" applyFont="1" applyBorder="1"/>
    <xf numFmtId="0" fontId="0" fillId="0" borderId="12" xfId="0" applyBorder="1"/>
    <xf numFmtId="0" fontId="0" fillId="0" borderId="0" xfId="0" quotePrefix="1" applyAlignment="1">
      <alignment horizontal="left"/>
    </xf>
    <xf numFmtId="169" fontId="0" fillId="0" borderId="0" xfId="0" applyNumberFormat="1" applyAlignment="1">
      <alignment horizontal="right"/>
    </xf>
    <xf numFmtId="1" fontId="0" fillId="0" borderId="0" xfId="0" applyNumberFormat="1" applyAlignment="1">
      <alignment horizontal="left"/>
    </xf>
    <xf numFmtId="0" fontId="5" fillId="0" borderId="0" xfId="3" applyFont="1" applyFill="1" applyAlignment="1">
      <alignment horizontal="left"/>
    </xf>
    <xf numFmtId="0" fontId="5" fillId="0" borderId="49" xfId="3" quotePrefix="1" applyFont="1" applyFill="1" applyBorder="1" applyAlignment="1">
      <alignment horizontal="left"/>
    </xf>
    <xf numFmtId="0" fontId="5" fillId="0" borderId="19" xfId="3" applyFont="1" applyFill="1" applyBorder="1" applyAlignment="1">
      <alignment horizontal="centerContinuous"/>
    </xf>
    <xf numFmtId="0" fontId="5" fillId="0" borderId="20" xfId="3" applyFont="1" applyFill="1" applyBorder="1"/>
    <xf numFmtId="0" fontId="1" fillId="0" borderId="0" xfId="3" applyFill="1"/>
    <xf numFmtId="0" fontId="5" fillId="0" borderId="0" xfId="3" applyFont="1" applyFill="1" applyBorder="1"/>
    <xf numFmtId="0" fontId="5" fillId="0" borderId="21" xfId="3" applyFont="1" applyFill="1" applyBorder="1" applyAlignment="1">
      <alignment horizontal="left"/>
    </xf>
    <xf numFmtId="0" fontId="5" fillId="0" borderId="1" xfId="3" applyFont="1" applyFill="1" applyBorder="1" applyAlignment="1">
      <alignment horizontal="centerContinuous"/>
    </xf>
    <xf numFmtId="0" fontId="5" fillId="0" borderId="22" xfId="3" applyFont="1" applyFill="1" applyBorder="1" applyAlignment="1">
      <alignment horizontal="center"/>
    </xf>
    <xf numFmtId="0" fontId="5" fillId="0" borderId="23" xfId="3" applyFont="1" applyFill="1" applyBorder="1" applyAlignment="1">
      <alignment horizontal="left"/>
    </xf>
    <xf numFmtId="0" fontId="5" fillId="0" borderId="24" xfId="3" applyFont="1" applyFill="1" applyBorder="1" applyAlignment="1">
      <alignment horizontal="center"/>
    </xf>
    <xf numFmtId="0" fontId="5" fillId="0" borderId="25" xfId="3" applyFont="1" applyFill="1" applyBorder="1" applyAlignment="1">
      <alignment horizontal="centerContinuous"/>
    </xf>
    <xf numFmtId="0" fontId="5" fillId="0" borderId="0" xfId="3" applyFont="1" applyFill="1" applyBorder="1" applyAlignment="1">
      <alignment horizontal="center"/>
    </xf>
    <xf numFmtId="0" fontId="5" fillId="0" borderId="0" xfId="3" applyFont="1" applyFill="1" applyBorder="1" applyAlignment="1">
      <alignment horizontal="centerContinuous"/>
    </xf>
    <xf numFmtId="0" fontId="1" fillId="0" borderId="0" xfId="3" applyFill="1" applyAlignment="1">
      <alignment horizontal="centerContinuous"/>
    </xf>
    <xf numFmtId="0" fontId="5" fillId="0" borderId="0" xfId="3" applyFont="1" applyFill="1"/>
    <xf numFmtId="0" fontId="5" fillId="0" borderId="0" xfId="3" applyFont="1" applyFill="1" applyAlignment="1">
      <alignment horizontal="center"/>
    </xf>
    <xf numFmtId="0" fontId="5" fillId="0" borderId="0" xfId="3" applyFont="1" applyFill="1" applyAlignment="1">
      <alignment horizontal="centerContinuous"/>
    </xf>
    <xf numFmtId="0" fontId="5" fillId="0" borderId="2" xfId="3" applyFont="1" applyFill="1" applyBorder="1" applyAlignment="1">
      <alignment horizontal="center"/>
    </xf>
    <xf numFmtId="0" fontId="6" fillId="0" borderId="0" xfId="3" applyFont="1" applyFill="1" applyAlignment="1">
      <alignment horizontal="center"/>
    </xf>
    <xf numFmtId="0" fontId="6" fillId="0" borderId="0" xfId="3" applyFont="1" applyFill="1" applyAlignment="1">
      <alignment horizontal="centerContinuous"/>
    </xf>
    <xf numFmtId="0" fontId="6" fillId="0" borderId="0" xfId="3" applyFont="1" applyFill="1" applyBorder="1" applyAlignment="1">
      <alignment horizontal="center"/>
    </xf>
    <xf numFmtId="0" fontId="5" fillId="0" borderId="26" xfId="3" applyFont="1" applyFill="1" applyBorder="1"/>
    <xf numFmtId="0" fontId="5" fillId="0" borderId="26" xfId="3" applyFont="1" applyFill="1" applyBorder="1" applyAlignment="1">
      <alignment horizontal="centerContinuous"/>
    </xf>
    <xf numFmtId="1" fontId="5" fillId="0" borderId="57" xfId="3" applyNumberFormat="1" applyFont="1" applyFill="1" applyBorder="1"/>
    <xf numFmtId="1" fontId="5" fillId="0" borderId="60" xfId="3" applyNumberFormat="1" applyFont="1" applyFill="1" applyBorder="1"/>
    <xf numFmtId="43" fontId="5" fillId="0" borderId="31" xfId="1" applyFont="1" applyFill="1" applyBorder="1"/>
    <xf numFmtId="43" fontId="5" fillId="0" borderId="63" xfId="1" applyFont="1" applyFill="1" applyBorder="1"/>
    <xf numFmtId="0" fontId="6" fillId="0" borderId="0" xfId="3" applyFont="1" applyFill="1"/>
    <xf numFmtId="1" fontId="5" fillId="0" borderId="64" xfId="3" applyNumberFormat="1" applyFont="1" applyFill="1" applyBorder="1" applyAlignment="1">
      <alignment horizontal="right"/>
    </xf>
    <xf numFmtId="1" fontId="5" fillId="0" borderId="38" xfId="3" applyNumberFormat="1" applyFont="1" applyFill="1" applyBorder="1"/>
    <xf numFmtId="43" fontId="5" fillId="0" borderId="38" xfId="1" applyFont="1" applyFill="1" applyBorder="1"/>
    <xf numFmtId="4" fontId="5" fillId="0" borderId="0" xfId="3" applyNumberFormat="1" applyFont="1" applyFill="1"/>
    <xf numFmtId="4" fontId="5" fillId="0" borderId="0" xfId="3" applyNumberFormat="1" applyFont="1" applyFill="1" applyAlignment="1">
      <alignment horizontal="right"/>
    </xf>
    <xf numFmtId="4" fontId="0" fillId="0" borderId="0" xfId="1" applyNumberFormat="1" applyFont="1"/>
    <xf numFmtId="168" fontId="0" fillId="0" borderId="0" xfId="1" applyNumberFormat="1" applyFont="1"/>
    <xf numFmtId="170" fontId="0" fillId="0" borderId="0" xfId="0" applyNumberFormat="1"/>
    <xf numFmtId="177" fontId="0" fillId="0" borderId="0" xfId="1" applyNumberFormat="1" applyFont="1"/>
    <xf numFmtId="169" fontId="5" fillId="0" borderId="2" xfId="0" applyNumberFormat="1" applyFont="1" applyBorder="1" applyAlignment="1">
      <alignment horizontal="center"/>
    </xf>
    <xf numFmtId="167" fontId="9" fillId="0" borderId="2" xfId="1" applyNumberFormat="1" applyFont="1" applyBorder="1"/>
    <xf numFmtId="167" fontId="9" fillId="0" borderId="5" xfId="1" applyNumberFormat="1" applyFont="1" applyBorder="1"/>
    <xf numFmtId="0" fontId="0" fillId="0" borderId="70" xfId="0" applyBorder="1"/>
    <xf numFmtId="0" fontId="0" fillId="0" borderId="104" xfId="0" applyBorder="1"/>
    <xf numFmtId="0" fontId="0" fillId="0" borderId="9" xfId="0" applyBorder="1"/>
    <xf numFmtId="0" fontId="0" fillId="0" borderId="54" xfId="0" applyBorder="1"/>
    <xf numFmtId="0" fontId="0" fillId="0" borderId="109" xfId="0" applyBorder="1"/>
    <xf numFmtId="0" fontId="0" fillId="0" borderId="17" xfId="0" applyBorder="1"/>
    <xf numFmtId="0" fontId="0" fillId="0" borderId="58" xfId="0" applyBorder="1"/>
    <xf numFmtId="0" fontId="0" fillId="0" borderId="66" xfId="0" applyBorder="1"/>
    <xf numFmtId="0" fontId="0" fillId="0" borderId="103" xfId="0" applyBorder="1"/>
    <xf numFmtId="0" fontId="0" fillId="0" borderId="89" xfId="0" applyBorder="1"/>
    <xf numFmtId="0" fontId="0" fillId="0" borderId="85" xfId="0" applyBorder="1"/>
    <xf numFmtId="0" fontId="0" fillId="0" borderId="110" xfId="0" applyBorder="1"/>
    <xf numFmtId="1" fontId="0" fillId="0" borderId="0" xfId="0" applyNumberFormat="1" applyAlignment="1">
      <alignment horizontal="right"/>
    </xf>
    <xf numFmtId="175" fontId="0" fillId="0" borderId="0" xfId="1" applyNumberFormat="1" applyFont="1"/>
    <xf numFmtId="0" fontId="10" fillId="0" borderId="0" xfId="3" applyFont="1"/>
    <xf numFmtId="0" fontId="8" fillId="0" borderId="0" xfId="3" applyFont="1" applyProtection="1">
      <protection locked="0"/>
    </xf>
    <xf numFmtId="0" fontId="11" fillId="0" borderId="0" xfId="3" applyFont="1"/>
    <xf numFmtId="0" fontId="4" fillId="0" borderId="5" xfId="0" applyFont="1" applyBorder="1" applyAlignment="1">
      <alignment horizontal="center" vertical="center" wrapText="1"/>
    </xf>
    <xf numFmtId="0" fontId="0" fillId="0" borderId="0" xfId="0" applyNumberFormat="1"/>
    <xf numFmtId="0" fontId="25" fillId="0" borderId="0" xfId="0" applyFont="1" applyAlignment="1">
      <alignment horizontal="left"/>
    </xf>
    <xf numFmtId="169" fontId="25" fillId="0" borderId="0" xfId="0" applyNumberFormat="1" applyFont="1" applyAlignment="1">
      <alignment horizontal="right"/>
    </xf>
    <xf numFmtId="178" fontId="0" fillId="0" borderId="0" xfId="1" applyNumberFormat="1" applyFont="1"/>
    <xf numFmtId="2" fontId="0" fillId="0" borderId="0" xfId="0" applyNumberFormat="1" applyFill="1"/>
    <xf numFmtId="2" fontId="1" fillId="0" borderId="0" xfId="0" applyNumberFormat="1" applyFont="1"/>
    <xf numFmtId="0" fontId="36" fillId="0" borderId="0" xfId="0" applyFont="1" applyFill="1"/>
    <xf numFmtId="0" fontId="36" fillId="0" borderId="0" xfId="0" applyFont="1" applyFill="1" applyBorder="1"/>
    <xf numFmtId="0" fontId="40" fillId="0" borderId="0" xfId="0" applyFont="1" applyFill="1"/>
    <xf numFmtId="0" fontId="18" fillId="0" borderId="0" xfId="0" applyFont="1" applyFill="1"/>
    <xf numFmtId="0" fontId="37" fillId="0" borderId="0" xfId="0" applyFont="1" applyFill="1" applyAlignment="1">
      <alignment horizontal="left" vertical="center"/>
    </xf>
    <xf numFmtId="0" fontId="24" fillId="0" borderId="0" xfId="0" applyFont="1" applyFill="1"/>
    <xf numFmtId="0" fontId="4" fillId="0" borderId="0" xfId="0" applyFont="1" applyFill="1"/>
    <xf numFmtId="0" fontId="36" fillId="0" borderId="0" xfId="3" applyFont="1" applyFill="1"/>
    <xf numFmtId="0" fontId="19" fillId="5" borderId="5" xfId="3" applyFont="1" applyFill="1" applyBorder="1"/>
    <xf numFmtId="0" fontId="19" fillId="5" borderId="7" xfId="3" applyFont="1" applyFill="1" applyBorder="1"/>
    <xf numFmtId="0" fontId="18" fillId="0" borderId="0" xfId="0" applyFont="1" applyFill="1" applyAlignment="1">
      <alignment horizontal="left"/>
    </xf>
    <xf numFmtId="0" fontId="18" fillId="0" borderId="0" xfId="3" applyFont="1" applyFill="1"/>
    <xf numFmtId="0" fontId="20" fillId="0" borderId="0" xfId="5" applyFont="1" applyFill="1" applyBorder="1"/>
    <xf numFmtId="0" fontId="10" fillId="0" borderId="105" xfId="0" applyFont="1" applyFill="1" applyBorder="1" applyAlignment="1">
      <alignment horizontal="center"/>
    </xf>
    <xf numFmtId="0" fontId="0" fillId="0" borderId="65" xfId="0" applyBorder="1" applyAlignment="1">
      <alignment horizontal="center"/>
    </xf>
    <xf numFmtId="0" fontId="11" fillId="0" borderId="5" xfId="0" applyFont="1" applyBorder="1" applyAlignment="1">
      <alignment horizontal="center" vertical="top" wrapText="1"/>
    </xf>
    <xf numFmtId="0" fontId="11" fillId="0" borderId="7" xfId="0" applyFont="1" applyBorder="1" applyAlignment="1">
      <alignment horizontal="center" vertical="top" wrapText="1"/>
    </xf>
    <xf numFmtId="0" fontId="22" fillId="0" borderId="0" xfId="5" applyFont="1" applyAlignment="1"/>
    <xf numFmtId="0" fontId="22" fillId="0" borderId="0" xfId="5" applyAlignment="1"/>
  </cellXfs>
  <cellStyles count="6">
    <cellStyle name="Comma" xfId="1" builtinId="3"/>
    <cellStyle name="Normal" xfId="0" builtinId="0"/>
    <cellStyle name="Normal_Book2" xfId="2"/>
    <cellStyle name="Normal_sal0102correct" xfId="3"/>
    <cellStyle name="Normal_Sheet1" xfId="4"/>
    <cellStyle name="Normal_t8-new"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Z532"/>
  <sheetViews>
    <sheetView showGridLines="0" zoomScale="70" zoomScaleNormal="100" workbookViewId="0">
      <selection activeCell="A3" sqref="A3"/>
    </sheetView>
  </sheetViews>
  <sheetFormatPr defaultColWidth="13.77734375" defaultRowHeight="18.75" customHeight="1" x14ac:dyDescent="0.2"/>
  <sheetData>
    <row r="1" spans="1:26" ht="18.75" customHeight="1" x14ac:dyDescent="0.3">
      <c r="A1" s="14" t="s">
        <v>0</v>
      </c>
      <c r="G1" s="734"/>
      <c r="H1" s="481"/>
    </row>
    <row r="2" spans="1:26" ht="18.75" customHeight="1" x14ac:dyDescent="0.3">
      <c r="A2" s="51" t="s">
        <v>643</v>
      </c>
      <c r="B2" s="13"/>
      <c r="G2" s="481"/>
      <c r="H2" s="481"/>
    </row>
    <row r="3" spans="1:26" ht="18.75" customHeight="1" x14ac:dyDescent="0.3">
      <c r="A3" s="51"/>
      <c r="B3" s="13"/>
      <c r="F3" s="430"/>
      <c r="G3" s="482"/>
      <c r="H3" s="482"/>
    </row>
    <row r="4" spans="1:26" ht="18.75" customHeight="1" thickBot="1" x14ac:dyDescent="0.3">
      <c r="A4" s="82" t="s">
        <v>408</v>
      </c>
      <c r="B4" s="254" t="s">
        <v>409</v>
      </c>
      <c r="C4" s="255"/>
      <c r="D4" s="255"/>
      <c r="G4" s="413"/>
    </row>
    <row r="5" spans="1:26" ht="22.5" customHeight="1" x14ac:dyDescent="0.25">
      <c r="A5" s="49" t="s">
        <v>2</v>
      </c>
      <c r="B5" s="13"/>
    </row>
    <row r="6" spans="1:26" ht="18.75" hidden="1" customHeight="1" x14ac:dyDescent="0.2">
      <c r="A6" s="17" t="s">
        <v>3</v>
      </c>
    </row>
    <row r="7" spans="1:26" ht="18.75" hidden="1" customHeight="1" x14ac:dyDescent="0.2">
      <c r="A7" s="17"/>
    </row>
    <row r="8" spans="1:26" s="77" customFormat="1" ht="54.75" customHeight="1" x14ac:dyDescent="0.2">
      <c r="A8" s="79"/>
      <c r="B8" s="80"/>
      <c r="C8" s="81" t="s">
        <v>4</v>
      </c>
      <c r="D8" s="81" t="s">
        <v>5</v>
      </c>
      <c r="E8" s="81" t="s">
        <v>6</v>
      </c>
      <c r="F8" s="81" t="s">
        <v>7</v>
      </c>
      <c r="G8" s="81" t="s">
        <v>8</v>
      </c>
      <c r="H8" s="81" t="s">
        <v>9</v>
      </c>
      <c r="I8" s="81" t="s">
        <v>10</v>
      </c>
      <c r="J8" s="81" t="s">
        <v>11</v>
      </c>
      <c r="K8" s="81" t="s">
        <v>12</v>
      </c>
      <c r="L8" s="81" t="s">
        <v>13</v>
      </c>
      <c r="M8" s="81" t="s">
        <v>14</v>
      </c>
      <c r="N8" s="81" t="s">
        <v>15</v>
      </c>
    </row>
    <row r="9" spans="1:26" s="77" customFormat="1" ht="68.25" customHeight="1" x14ac:dyDescent="0.2">
      <c r="A9" s="83" t="s">
        <v>16</v>
      </c>
      <c r="B9" s="83" t="s">
        <v>17</v>
      </c>
      <c r="C9" s="83" t="s">
        <v>18</v>
      </c>
      <c r="D9" s="83" t="s">
        <v>19</v>
      </c>
      <c r="E9" s="83" t="s">
        <v>20</v>
      </c>
      <c r="F9" s="83" t="s">
        <v>21</v>
      </c>
      <c r="G9" s="83" t="s">
        <v>22</v>
      </c>
      <c r="H9" s="83" t="s">
        <v>23</v>
      </c>
      <c r="I9" s="83" t="s">
        <v>24</v>
      </c>
      <c r="J9" s="83" t="s">
        <v>25</v>
      </c>
      <c r="K9" s="83" t="s">
        <v>26</v>
      </c>
      <c r="L9" s="83" t="s">
        <v>27</v>
      </c>
      <c r="M9" s="83" t="s">
        <v>365</v>
      </c>
      <c r="N9" s="83" t="s">
        <v>28</v>
      </c>
      <c r="O9" s="78"/>
      <c r="P9" s="78"/>
      <c r="Q9" s="78"/>
      <c r="R9" s="76"/>
      <c r="S9" s="76"/>
      <c r="T9" s="76"/>
      <c r="U9" s="76"/>
      <c r="V9" s="76"/>
      <c r="W9" s="76"/>
      <c r="X9" s="76"/>
      <c r="Y9" s="76"/>
      <c r="Z9" s="76"/>
    </row>
    <row r="10" spans="1:26" s="77" customFormat="1" ht="18.75" customHeight="1" x14ac:dyDescent="0.2">
      <c r="A10" s="15">
        <v>270010</v>
      </c>
      <c r="B10" s="15">
        <v>201</v>
      </c>
      <c r="C10" s="286">
        <v>841626815</v>
      </c>
      <c r="D10" s="286">
        <v>76650</v>
      </c>
      <c r="E10" s="286">
        <v>10742309</v>
      </c>
      <c r="F10" s="286">
        <v>9942730</v>
      </c>
      <c r="G10" s="287">
        <f t="shared" ref="G10:G41" si="0">+C10+D10+E10+F10</f>
        <v>862388504</v>
      </c>
      <c r="H10" s="286">
        <v>12170120</v>
      </c>
      <c r="I10" s="287">
        <f>+G10+H10</f>
        <v>874558624</v>
      </c>
      <c r="J10" s="286">
        <v>0</v>
      </c>
      <c r="K10" s="286">
        <v>0</v>
      </c>
      <c r="L10" s="286">
        <v>0</v>
      </c>
      <c r="M10" s="287">
        <f>+I10+J10+K10-L10</f>
        <v>874558624</v>
      </c>
      <c r="N10" s="286">
        <v>0</v>
      </c>
      <c r="O10"/>
    </row>
    <row r="11" spans="1:26" s="77" customFormat="1" ht="18.75" customHeight="1" x14ac:dyDescent="0.2">
      <c r="A11" s="15">
        <v>270020</v>
      </c>
      <c r="B11" s="15">
        <v>202</v>
      </c>
      <c r="C11" s="286">
        <v>15086082</v>
      </c>
      <c r="D11" s="286">
        <v>0</v>
      </c>
      <c r="E11" s="286">
        <v>0</v>
      </c>
      <c r="F11" s="286">
        <v>0</v>
      </c>
      <c r="G11" s="287">
        <f t="shared" si="0"/>
        <v>15086082</v>
      </c>
      <c r="H11" s="286">
        <v>140100</v>
      </c>
      <c r="I11" s="287">
        <f t="shared" ref="I11:I74" si="1">+G11+H11</f>
        <v>15226182</v>
      </c>
      <c r="J11" s="286">
        <v>0</v>
      </c>
      <c r="K11" s="286">
        <v>0</v>
      </c>
      <c r="L11" s="286">
        <v>0</v>
      </c>
      <c r="M11" s="287">
        <f t="shared" ref="M11:M74" si="2">+I11+J11+K11-L11</f>
        <v>15226182</v>
      </c>
      <c r="N11" s="286">
        <v>0</v>
      </c>
      <c r="O11"/>
    </row>
    <row r="12" spans="1:26" s="77" customFormat="1" ht="18.75" customHeight="1" x14ac:dyDescent="0.2">
      <c r="A12" s="15">
        <v>270030</v>
      </c>
      <c r="B12" s="15">
        <v>203</v>
      </c>
      <c r="C12" s="286">
        <v>103392497</v>
      </c>
      <c r="D12" s="286">
        <v>758620</v>
      </c>
      <c r="E12" s="286">
        <v>1105490</v>
      </c>
      <c r="F12" s="286">
        <v>3823160</v>
      </c>
      <c r="G12" s="287">
        <f t="shared" si="0"/>
        <v>109079767</v>
      </c>
      <c r="H12" s="286">
        <v>2853800</v>
      </c>
      <c r="I12" s="287">
        <f t="shared" si="1"/>
        <v>111933567</v>
      </c>
      <c r="J12" s="286">
        <v>0</v>
      </c>
      <c r="K12" s="286">
        <v>0</v>
      </c>
      <c r="L12" s="286">
        <v>0</v>
      </c>
      <c r="M12" s="287">
        <f t="shared" si="2"/>
        <v>111933567</v>
      </c>
      <c r="N12" s="286">
        <v>3683010</v>
      </c>
      <c r="O12"/>
    </row>
    <row r="13" spans="1:26" s="77" customFormat="1" ht="18.75" customHeight="1" x14ac:dyDescent="0.2">
      <c r="A13" s="15">
        <v>270040</v>
      </c>
      <c r="B13" s="15">
        <v>204</v>
      </c>
      <c r="C13" s="286">
        <v>291558038</v>
      </c>
      <c r="D13" s="286">
        <v>1542655</v>
      </c>
      <c r="E13" s="286">
        <v>2780495</v>
      </c>
      <c r="F13" s="286">
        <v>8719480</v>
      </c>
      <c r="G13" s="287">
        <f t="shared" si="0"/>
        <v>304600668</v>
      </c>
      <c r="H13" s="286">
        <v>12966600</v>
      </c>
      <c r="I13" s="287">
        <f t="shared" si="1"/>
        <v>317567268</v>
      </c>
      <c r="J13" s="286">
        <v>0</v>
      </c>
      <c r="K13" s="286">
        <v>0</v>
      </c>
      <c r="L13" s="286">
        <v>0</v>
      </c>
      <c r="M13" s="287">
        <f t="shared" si="2"/>
        <v>317567268</v>
      </c>
      <c r="N13" s="286">
        <v>11113018</v>
      </c>
      <c r="O13"/>
    </row>
    <row r="14" spans="1:26" s="77" customFormat="1" ht="18.75" customHeight="1" x14ac:dyDescent="0.2">
      <c r="A14" s="15">
        <v>270050</v>
      </c>
      <c r="B14" s="15">
        <v>205</v>
      </c>
      <c r="C14" s="286">
        <v>2745873</v>
      </c>
      <c r="D14" s="286">
        <v>23230</v>
      </c>
      <c r="E14" s="286">
        <v>0</v>
      </c>
      <c r="F14" s="286">
        <v>0</v>
      </c>
      <c r="G14" s="287">
        <f t="shared" si="0"/>
        <v>2769103</v>
      </c>
      <c r="H14" s="286">
        <v>171400</v>
      </c>
      <c r="I14" s="287">
        <f t="shared" si="1"/>
        <v>2940503</v>
      </c>
      <c r="J14" s="286">
        <v>0</v>
      </c>
      <c r="K14" s="286">
        <v>0</v>
      </c>
      <c r="L14" s="286">
        <v>0</v>
      </c>
      <c r="M14" s="287">
        <f t="shared" si="2"/>
        <v>2940503</v>
      </c>
      <c r="N14" s="286">
        <v>40216</v>
      </c>
      <c r="O14"/>
    </row>
    <row r="15" spans="1:26" s="77" customFormat="1" ht="18.75" customHeight="1" x14ac:dyDescent="0.2">
      <c r="A15" s="15">
        <v>270060</v>
      </c>
      <c r="B15" s="15">
        <v>206</v>
      </c>
      <c r="C15" s="286">
        <v>38522790</v>
      </c>
      <c r="D15" s="286">
        <v>357260</v>
      </c>
      <c r="E15" s="286">
        <v>377780</v>
      </c>
      <c r="F15" s="286">
        <v>776220</v>
      </c>
      <c r="G15" s="287">
        <f t="shared" si="0"/>
        <v>40034050</v>
      </c>
      <c r="H15" s="286">
        <v>2117900</v>
      </c>
      <c r="I15" s="287">
        <f t="shared" si="1"/>
        <v>42151950</v>
      </c>
      <c r="J15" s="286">
        <v>0</v>
      </c>
      <c r="K15" s="286">
        <v>0</v>
      </c>
      <c r="L15" s="286">
        <v>0</v>
      </c>
      <c r="M15" s="287">
        <f t="shared" si="2"/>
        <v>42151950</v>
      </c>
      <c r="N15" s="286">
        <v>2066614</v>
      </c>
      <c r="O15"/>
    </row>
    <row r="16" spans="1:26" s="77" customFormat="1" ht="18.75" customHeight="1" x14ac:dyDescent="0.2">
      <c r="A16" s="15">
        <v>270070</v>
      </c>
      <c r="B16" s="15">
        <v>207</v>
      </c>
      <c r="C16" s="286">
        <v>407230</v>
      </c>
      <c r="D16" s="286">
        <v>0</v>
      </c>
      <c r="E16" s="286">
        <v>7300</v>
      </c>
      <c r="F16" s="286">
        <v>0</v>
      </c>
      <c r="G16" s="287">
        <f t="shared" si="0"/>
        <v>414530</v>
      </c>
      <c r="H16" s="286">
        <v>131000</v>
      </c>
      <c r="I16" s="287">
        <f t="shared" si="1"/>
        <v>545530</v>
      </c>
      <c r="J16" s="286">
        <v>0</v>
      </c>
      <c r="K16" s="286">
        <v>0</v>
      </c>
      <c r="L16" s="286">
        <v>0</v>
      </c>
      <c r="M16" s="287">
        <f t="shared" si="2"/>
        <v>545530</v>
      </c>
      <c r="N16" s="286">
        <v>0</v>
      </c>
      <c r="O16"/>
    </row>
    <row r="17" spans="1:15" s="77" customFormat="1" ht="18.75" customHeight="1" x14ac:dyDescent="0.2">
      <c r="A17" s="15">
        <v>270080</v>
      </c>
      <c r="B17" s="15">
        <v>208</v>
      </c>
      <c r="C17" s="286">
        <v>634478</v>
      </c>
      <c r="D17" s="286">
        <v>0</v>
      </c>
      <c r="E17" s="286">
        <v>0</v>
      </c>
      <c r="F17" s="286">
        <v>360</v>
      </c>
      <c r="G17" s="287">
        <f t="shared" si="0"/>
        <v>634838</v>
      </c>
      <c r="H17" s="286">
        <v>3300</v>
      </c>
      <c r="I17" s="287">
        <f t="shared" si="1"/>
        <v>638138</v>
      </c>
      <c r="J17" s="286">
        <v>0</v>
      </c>
      <c r="K17" s="286">
        <v>0</v>
      </c>
      <c r="L17" s="286">
        <v>0</v>
      </c>
      <c r="M17" s="287">
        <f t="shared" si="2"/>
        <v>638138</v>
      </c>
      <c r="N17" s="286">
        <v>0</v>
      </c>
      <c r="O17"/>
    </row>
    <row r="18" spans="1:15" s="77" customFormat="1" ht="18.75" customHeight="1" x14ac:dyDescent="0.2">
      <c r="A18" s="15">
        <v>270090</v>
      </c>
      <c r="B18" s="15">
        <v>209</v>
      </c>
      <c r="C18" s="286">
        <v>304219</v>
      </c>
      <c r="D18" s="286">
        <v>0</v>
      </c>
      <c r="E18" s="286">
        <v>0</v>
      </c>
      <c r="F18" s="286">
        <v>110</v>
      </c>
      <c r="G18" s="287">
        <f t="shared" si="0"/>
        <v>304329</v>
      </c>
      <c r="H18" s="286">
        <v>6000</v>
      </c>
      <c r="I18" s="287">
        <f t="shared" si="1"/>
        <v>310329</v>
      </c>
      <c r="J18" s="286">
        <v>0</v>
      </c>
      <c r="K18" s="286">
        <v>0</v>
      </c>
      <c r="L18" s="286">
        <v>0</v>
      </c>
      <c r="M18" s="287">
        <f t="shared" si="2"/>
        <v>310329</v>
      </c>
      <c r="N18" s="286">
        <v>0</v>
      </c>
      <c r="O18"/>
    </row>
    <row r="19" spans="1:15" s="77" customFormat="1" ht="18.75" customHeight="1" x14ac:dyDescent="0.2">
      <c r="A19" s="15">
        <v>270100</v>
      </c>
      <c r="B19" s="15">
        <v>210</v>
      </c>
      <c r="C19" s="286">
        <v>968848</v>
      </c>
      <c r="D19" s="286">
        <v>0</v>
      </c>
      <c r="E19" s="286">
        <v>11320</v>
      </c>
      <c r="F19" s="286">
        <v>0</v>
      </c>
      <c r="G19" s="287">
        <f t="shared" si="0"/>
        <v>980168</v>
      </c>
      <c r="H19" s="286">
        <v>30000</v>
      </c>
      <c r="I19" s="287">
        <f t="shared" si="1"/>
        <v>1010168</v>
      </c>
      <c r="J19" s="286">
        <v>0</v>
      </c>
      <c r="K19" s="286">
        <v>0</v>
      </c>
      <c r="L19" s="286">
        <v>0</v>
      </c>
      <c r="M19" s="287">
        <f t="shared" si="2"/>
        <v>1010168</v>
      </c>
      <c r="N19" s="286">
        <v>0</v>
      </c>
      <c r="O19"/>
    </row>
    <row r="20" spans="1:15" s="77" customFormat="1" ht="18.75" customHeight="1" x14ac:dyDescent="0.2">
      <c r="A20" s="15">
        <v>270110</v>
      </c>
      <c r="B20" s="15">
        <v>215</v>
      </c>
      <c r="C20" s="286">
        <v>0</v>
      </c>
      <c r="D20" s="286">
        <v>0</v>
      </c>
      <c r="E20" s="286">
        <v>0</v>
      </c>
      <c r="F20" s="286">
        <v>0</v>
      </c>
      <c r="G20" s="287">
        <f t="shared" si="0"/>
        <v>0</v>
      </c>
      <c r="H20" s="286">
        <v>0</v>
      </c>
      <c r="I20" s="287">
        <f t="shared" si="1"/>
        <v>0</v>
      </c>
      <c r="J20" s="286">
        <v>0</v>
      </c>
      <c r="K20" s="286">
        <v>0</v>
      </c>
      <c r="L20" s="286">
        <v>0</v>
      </c>
      <c r="M20" s="287">
        <f t="shared" si="2"/>
        <v>0</v>
      </c>
      <c r="N20" s="286">
        <v>0</v>
      </c>
      <c r="O20"/>
    </row>
    <row r="21" spans="1:15" s="77" customFormat="1" ht="18.75" customHeight="1" x14ac:dyDescent="0.2">
      <c r="A21" s="15">
        <v>270120</v>
      </c>
      <c r="B21" s="15">
        <v>216</v>
      </c>
      <c r="C21" s="286">
        <v>0</v>
      </c>
      <c r="D21" s="286">
        <v>0</v>
      </c>
      <c r="E21" s="286">
        <v>0</v>
      </c>
      <c r="F21" s="286">
        <v>0</v>
      </c>
      <c r="G21" s="287">
        <f t="shared" si="0"/>
        <v>0</v>
      </c>
      <c r="H21" s="286">
        <v>0</v>
      </c>
      <c r="I21" s="287">
        <f t="shared" si="1"/>
        <v>0</v>
      </c>
      <c r="J21" s="286">
        <v>0</v>
      </c>
      <c r="K21" s="286">
        <v>0</v>
      </c>
      <c r="L21" s="286">
        <v>0</v>
      </c>
      <c r="M21" s="287">
        <f t="shared" si="2"/>
        <v>0</v>
      </c>
      <c r="N21" s="286">
        <v>0</v>
      </c>
      <c r="O21"/>
    </row>
    <row r="22" spans="1:15" s="77" customFormat="1" ht="18.75" customHeight="1" x14ac:dyDescent="0.2">
      <c r="A22" s="15">
        <v>270130</v>
      </c>
      <c r="B22" s="15">
        <v>218</v>
      </c>
      <c r="C22" s="286">
        <v>3279993</v>
      </c>
      <c r="D22" s="286">
        <v>22820</v>
      </c>
      <c r="E22" s="286">
        <v>98790</v>
      </c>
      <c r="F22" s="286">
        <v>0</v>
      </c>
      <c r="G22" s="287">
        <f t="shared" si="0"/>
        <v>3401603</v>
      </c>
      <c r="H22" s="286">
        <v>30700</v>
      </c>
      <c r="I22" s="287">
        <f t="shared" si="1"/>
        <v>3432303</v>
      </c>
      <c r="J22" s="286">
        <v>0</v>
      </c>
      <c r="K22" s="286">
        <v>0</v>
      </c>
      <c r="L22" s="286">
        <v>0</v>
      </c>
      <c r="M22" s="287">
        <f t="shared" si="2"/>
        <v>3432303</v>
      </c>
      <c r="N22" s="286">
        <v>49328</v>
      </c>
      <c r="O22"/>
    </row>
    <row r="23" spans="1:15" s="77" customFormat="1" ht="18.75" customHeight="1" x14ac:dyDescent="0.2">
      <c r="A23" s="15">
        <v>270140</v>
      </c>
      <c r="B23" s="15">
        <v>223</v>
      </c>
      <c r="C23" s="286">
        <v>25319833</v>
      </c>
      <c r="D23" s="286">
        <v>162550</v>
      </c>
      <c r="E23" s="286">
        <v>230760</v>
      </c>
      <c r="F23" s="286">
        <v>276220</v>
      </c>
      <c r="G23" s="287">
        <f t="shared" si="0"/>
        <v>25989363</v>
      </c>
      <c r="H23" s="286">
        <v>4348300</v>
      </c>
      <c r="I23" s="287">
        <f t="shared" si="1"/>
        <v>30337663</v>
      </c>
      <c r="J23" s="286">
        <v>0</v>
      </c>
      <c r="K23" s="286">
        <v>0</v>
      </c>
      <c r="L23" s="286">
        <v>0</v>
      </c>
      <c r="M23" s="287">
        <f t="shared" si="2"/>
        <v>30337663</v>
      </c>
      <c r="N23" s="286">
        <v>0</v>
      </c>
      <c r="O23"/>
    </row>
    <row r="24" spans="1:15" s="77" customFormat="1" ht="18.75" customHeight="1" x14ac:dyDescent="0.2">
      <c r="A24" s="15">
        <v>270150</v>
      </c>
      <c r="B24" s="15">
        <v>224</v>
      </c>
      <c r="C24" s="286">
        <v>365020</v>
      </c>
      <c r="D24" s="286">
        <v>0</v>
      </c>
      <c r="E24" s="286">
        <v>55830</v>
      </c>
      <c r="F24" s="286">
        <v>0</v>
      </c>
      <c r="G24" s="287">
        <f t="shared" si="0"/>
        <v>420850</v>
      </c>
      <c r="H24" s="286">
        <v>237000</v>
      </c>
      <c r="I24" s="287">
        <f t="shared" si="1"/>
        <v>657850</v>
      </c>
      <c r="J24" s="286">
        <v>0</v>
      </c>
      <c r="K24" s="286">
        <v>0</v>
      </c>
      <c r="L24" s="286">
        <v>0</v>
      </c>
      <c r="M24" s="287">
        <f t="shared" si="2"/>
        <v>657850</v>
      </c>
      <c r="N24" s="286">
        <v>0</v>
      </c>
      <c r="O24"/>
    </row>
    <row r="25" spans="1:15" s="77" customFormat="1" ht="18.75" customHeight="1" x14ac:dyDescent="0.2">
      <c r="A25" s="15">
        <v>270170</v>
      </c>
      <c r="B25" s="15">
        <v>226</v>
      </c>
      <c r="C25" s="286">
        <v>17184008</v>
      </c>
      <c r="D25" s="286">
        <v>223920</v>
      </c>
      <c r="E25" s="286">
        <v>204710</v>
      </c>
      <c r="F25" s="286">
        <v>1980</v>
      </c>
      <c r="G25" s="287">
        <f t="shared" si="0"/>
        <v>17614618</v>
      </c>
      <c r="H25" s="286">
        <v>18600</v>
      </c>
      <c r="I25" s="287">
        <f t="shared" si="1"/>
        <v>17633218</v>
      </c>
      <c r="J25" s="286">
        <v>0</v>
      </c>
      <c r="K25" s="286">
        <v>0</v>
      </c>
      <c r="L25" s="286">
        <v>0</v>
      </c>
      <c r="M25" s="287">
        <f t="shared" si="2"/>
        <v>17633218</v>
      </c>
      <c r="N25" s="286">
        <v>1787098</v>
      </c>
      <c r="O25"/>
    </row>
    <row r="26" spans="1:15" s="77" customFormat="1" ht="18.75" customHeight="1" x14ac:dyDescent="0.2">
      <c r="A26" s="15">
        <v>270180</v>
      </c>
      <c r="B26" s="15">
        <v>227</v>
      </c>
      <c r="C26" s="286">
        <v>4213003</v>
      </c>
      <c r="D26" s="286">
        <v>0</v>
      </c>
      <c r="E26" s="286">
        <v>18180</v>
      </c>
      <c r="F26" s="286">
        <v>0</v>
      </c>
      <c r="G26" s="287">
        <f t="shared" si="0"/>
        <v>4231183</v>
      </c>
      <c r="H26" s="286">
        <v>2000</v>
      </c>
      <c r="I26" s="287">
        <f t="shared" si="1"/>
        <v>4233183</v>
      </c>
      <c r="J26" s="286">
        <v>0</v>
      </c>
      <c r="K26" s="286">
        <v>0</v>
      </c>
      <c r="L26" s="286">
        <v>0</v>
      </c>
      <c r="M26" s="287">
        <f t="shared" si="2"/>
        <v>4233183</v>
      </c>
      <c r="N26" s="286">
        <v>398705</v>
      </c>
      <c r="O26"/>
    </row>
    <row r="27" spans="1:15" s="77" customFormat="1" ht="18.75" customHeight="1" x14ac:dyDescent="0.2">
      <c r="A27" s="15">
        <v>270190</v>
      </c>
      <c r="B27" s="15">
        <v>228</v>
      </c>
      <c r="C27" s="286">
        <v>26945683</v>
      </c>
      <c r="D27" s="286">
        <v>261540</v>
      </c>
      <c r="E27" s="286">
        <v>185750</v>
      </c>
      <c r="F27" s="286">
        <v>146600</v>
      </c>
      <c r="G27" s="287">
        <f t="shared" si="0"/>
        <v>27539573</v>
      </c>
      <c r="H27" s="286">
        <v>98570</v>
      </c>
      <c r="I27" s="287">
        <f t="shared" si="1"/>
        <v>27638143</v>
      </c>
      <c r="J27" s="286">
        <v>0</v>
      </c>
      <c r="K27" s="286">
        <v>0</v>
      </c>
      <c r="L27" s="286">
        <v>0</v>
      </c>
      <c r="M27" s="287">
        <f t="shared" si="2"/>
        <v>27638143</v>
      </c>
      <c r="N27" s="286">
        <v>8314432</v>
      </c>
      <c r="O27"/>
    </row>
    <row r="28" spans="1:15" s="77" customFormat="1" ht="18.75" customHeight="1" x14ac:dyDescent="0.2">
      <c r="A28" s="15">
        <v>270200</v>
      </c>
      <c r="B28" s="15">
        <v>229</v>
      </c>
      <c r="C28" s="286">
        <v>215183</v>
      </c>
      <c r="D28" s="286">
        <v>0</v>
      </c>
      <c r="E28" s="286">
        <v>14480</v>
      </c>
      <c r="F28" s="286">
        <v>0</v>
      </c>
      <c r="G28" s="287">
        <f t="shared" si="0"/>
        <v>229663</v>
      </c>
      <c r="H28" s="286">
        <v>0</v>
      </c>
      <c r="I28" s="287">
        <f t="shared" si="1"/>
        <v>229663</v>
      </c>
      <c r="J28" s="286">
        <v>0</v>
      </c>
      <c r="K28" s="286">
        <v>0</v>
      </c>
      <c r="L28" s="286">
        <v>0</v>
      </c>
      <c r="M28" s="287">
        <f t="shared" si="2"/>
        <v>229663</v>
      </c>
      <c r="N28" s="286">
        <v>60186</v>
      </c>
      <c r="O28"/>
    </row>
    <row r="29" spans="1:15" s="77" customFormat="1" ht="18.75" customHeight="1" x14ac:dyDescent="0.2">
      <c r="A29" s="15">
        <v>270205</v>
      </c>
      <c r="B29" s="15">
        <v>237</v>
      </c>
      <c r="C29" s="286">
        <v>22317</v>
      </c>
      <c r="D29" s="286">
        <v>21690</v>
      </c>
      <c r="E29" s="286">
        <v>0</v>
      </c>
      <c r="F29" s="286">
        <v>0</v>
      </c>
      <c r="G29" s="287">
        <f t="shared" si="0"/>
        <v>44007</v>
      </c>
      <c r="H29" s="286">
        <v>0</v>
      </c>
      <c r="I29" s="287">
        <f t="shared" si="1"/>
        <v>44007</v>
      </c>
      <c r="J29" s="286">
        <v>0</v>
      </c>
      <c r="K29" s="286">
        <v>0</v>
      </c>
      <c r="L29" s="286">
        <v>0</v>
      </c>
      <c r="M29" s="287">
        <f t="shared" si="2"/>
        <v>44007</v>
      </c>
      <c r="N29" s="286">
        <v>396</v>
      </c>
      <c r="O29"/>
    </row>
    <row r="30" spans="1:15" s="77" customFormat="1" ht="18.75" customHeight="1" x14ac:dyDescent="0.2">
      <c r="A30" s="15">
        <v>270207</v>
      </c>
      <c r="B30" s="15">
        <v>238</v>
      </c>
      <c r="C30" s="286">
        <v>34323227</v>
      </c>
      <c r="D30" s="286">
        <v>0</v>
      </c>
      <c r="E30" s="286">
        <v>0</v>
      </c>
      <c r="F30" s="286">
        <v>1537650</v>
      </c>
      <c r="G30" s="287">
        <f t="shared" si="0"/>
        <v>35860877</v>
      </c>
      <c r="H30" s="286">
        <v>2373580</v>
      </c>
      <c r="I30" s="287">
        <f t="shared" si="1"/>
        <v>38234457</v>
      </c>
      <c r="J30" s="286">
        <v>0</v>
      </c>
      <c r="K30" s="286">
        <v>0</v>
      </c>
      <c r="L30" s="286">
        <v>13096993</v>
      </c>
      <c r="M30" s="287">
        <f t="shared" si="2"/>
        <v>25137464</v>
      </c>
      <c r="N30" s="286">
        <v>0</v>
      </c>
      <c r="O30"/>
    </row>
    <row r="31" spans="1:15" s="77" customFormat="1" ht="18.75" customHeight="1" x14ac:dyDescent="0.2">
      <c r="A31" s="15">
        <v>270210</v>
      </c>
      <c r="B31" s="15">
        <v>1301</v>
      </c>
      <c r="C31" s="286">
        <v>334442686</v>
      </c>
      <c r="D31" s="286">
        <v>0</v>
      </c>
      <c r="E31" s="286">
        <v>2687211</v>
      </c>
      <c r="F31" s="286">
        <v>173790</v>
      </c>
      <c r="G31" s="287">
        <f t="shared" si="0"/>
        <v>337303687</v>
      </c>
      <c r="H31" s="286">
        <v>3456710</v>
      </c>
      <c r="I31" s="287">
        <f t="shared" si="1"/>
        <v>340760397</v>
      </c>
      <c r="J31" s="286">
        <v>0</v>
      </c>
      <c r="K31" s="286">
        <v>0</v>
      </c>
      <c r="L31" s="286">
        <v>0</v>
      </c>
      <c r="M31" s="287">
        <f t="shared" si="2"/>
        <v>340760397</v>
      </c>
      <c r="N31" s="286">
        <v>0</v>
      </c>
      <c r="O31"/>
    </row>
    <row r="32" spans="1:15" ht="18.75" customHeight="1" x14ac:dyDescent="0.2">
      <c r="A32" s="15">
        <v>270220</v>
      </c>
      <c r="B32" s="15">
        <v>1302</v>
      </c>
      <c r="C32" s="286">
        <v>69407077</v>
      </c>
      <c r="D32" s="286">
        <v>0</v>
      </c>
      <c r="E32" s="286">
        <v>0</v>
      </c>
      <c r="F32" s="286">
        <v>53030</v>
      </c>
      <c r="G32" s="287">
        <f t="shared" si="0"/>
        <v>69460107</v>
      </c>
      <c r="H32" s="286">
        <v>769500</v>
      </c>
      <c r="I32" s="287">
        <f t="shared" si="1"/>
        <v>70229607</v>
      </c>
      <c r="J32" s="286">
        <v>0</v>
      </c>
      <c r="K32" s="286">
        <v>0</v>
      </c>
      <c r="L32" s="286">
        <v>0</v>
      </c>
      <c r="M32" s="287">
        <f t="shared" si="2"/>
        <v>70229607</v>
      </c>
      <c r="N32" s="286">
        <v>0</v>
      </c>
    </row>
    <row r="33" spans="1:14" ht="18.75" customHeight="1" x14ac:dyDescent="0.2">
      <c r="A33" s="15">
        <v>270230</v>
      </c>
      <c r="B33" s="15">
        <v>1303</v>
      </c>
      <c r="C33" s="286">
        <v>259910427</v>
      </c>
      <c r="D33" s="286">
        <v>362160</v>
      </c>
      <c r="E33" s="286">
        <v>1313990</v>
      </c>
      <c r="F33" s="286">
        <v>2458570</v>
      </c>
      <c r="G33" s="287">
        <f t="shared" si="0"/>
        <v>264045147</v>
      </c>
      <c r="H33" s="286">
        <v>3656970</v>
      </c>
      <c r="I33" s="287">
        <f t="shared" si="1"/>
        <v>267702117</v>
      </c>
      <c r="J33" s="286">
        <v>0</v>
      </c>
      <c r="K33" s="286">
        <v>0</v>
      </c>
      <c r="L33" s="286">
        <v>0</v>
      </c>
      <c r="M33" s="287">
        <f t="shared" si="2"/>
        <v>267702117</v>
      </c>
      <c r="N33" s="286">
        <v>0</v>
      </c>
    </row>
    <row r="34" spans="1:14" ht="18.75" customHeight="1" x14ac:dyDescent="0.2">
      <c r="A34" s="15">
        <v>270240</v>
      </c>
      <c r="B34" s="15">
        <v>1304</v>
      </c>
      <c r="C34" s="286">
        <v>1597465</v>
      </c>
      <c r="D34" s="286">
        <v>830</v>
      </c>
      <c r="E34" s="286">
        <v>0</v>
      </c>
      <c r="F34" s="286">
        <v>1100</v>
      </c>
      <c r="G34" s="287">
        <f t="shared" si="0"/>
        <v>1599395</v>
      </c>
      <c r="H34" s="286">
        <v>12000</v>
      </c>
      <c r="I34" s="287">
        <f t="shared" si="1"/>
        <v>1611395</v>
      </c>
      <c r="J34" s="286">
        <v>0</v>
      </c>
      <c r="K34" s="286">
        <v>0</v>
      </c>
      <c r="L34" s="286">
        <v>0</v>
      </c>
      <c r="M34" s="287">
        <f t="shared" si="2"/>
        <v>1611395</v>
      </c>
      <c r="N34" s="286">
        <v>0</v>
      </c>
    </row>
    <row r="35" spans="1:14" ht="18.75" customHeight="1" x14ac:dyDescent="0.2">
      <c r="A35" s="15">
        <v>270250</v>
      </c>
      <c r="B35" s="15">
        <v>1305</v>
      </c>
      <c r="C35" s="286">
        <v>78634750</v>
      </c>
      <c r="D35" s="286">
        <v>551400</v>
      </c>
      <c r="E35" s="286">
        <v>1052194</v>
      </c>
      <c r="F35" s="286">
        <v>3556650</v>
      </c>
      <c r="G35" s="287">
        <f t="shared" si="0"/>
        <v>83794994</v>
      </c>
      <c r="H35" s="286">
        <v>7596000</v>
      </c>
      <c r="I35" s="287">
        <f t="shared" si="1"/>
        <v>91390994</v>
      </c>
      <c r="J35" s="286">
        <v>0</v>
      </c>
      <c r="K35" s="286">
        <v>0</v>
      </c>
      <c r="L35" s="286">
        <v>0</v>
      </c>
      <c r="M35" s="287">
        <f t="shared" si="2"/>
        <v>91390994</v>
      </c>
      <c r="N35" s="286">
        <v>0</v>
      </c>
    </row>
    <row r="36" spans="1:14" ht="18.75" customHeight="1" x14ac:dyDescent="0.2">
      <c r="A36" s="15">
        <v>270260</v>
      </c>
      <c r="B36" s="15">
        <v>1306</v>
      </c>
      <c r="C36" s="286">
        <v>389210</v>
      </c>
      <c r="D36" s="286">
        <v>67230</v>
      </c>
      <c r="E36" s="286">
        <v>40940</v>
      </c>
      <c r="F36" s="286">
        <v>0</v>
      </c>
      <c r="G36" s="287">
        <f t="shared" si="0"/>
        <v>497380</v>
      </c>
      <c r="H36" s="286">
        <v>19000</v>
      </c>
      <c r="I36" s="287">
        <f t="shared" si="1"/>
        <v>516380</v>
      </c>
      <c r="J36" s="286">
        <v>0</v>
      </c>
      <c r="K36" s="286">
        <v>0</v>
      </c>
      <c r="L36" s="286">
        <v>0</v>
      </c>
      <c r="M36" s="287">
        <f t="shared" si="2"/>
        <v>516380</v>
      </c>
      <c r="N36" s="286">
        <v>0</v>
      </c>
    </row>
    <row r="37" spans="1:14" ht="18.75" customHeight="1" x14ac:dyDescent="0.2">
      <c r="A37" s="15">
        <v>270270</v>
      </c>
      <c r="B37" s="15">
        <v>1307</v>
      </c>
      <c r="C37" s="286">
        <v>8391999</v>
      </c>
      <c r="D37" s="286">
        <v>0</v>
      </c>
      <c r="E37" s="286">
        <v>84810</v>
      </c>
      <c r="F37" s="286">
        <v>130</v>
      </c>
      <c r="G37" s="287">
        <f t="shared" si="0"/>
        <v>8476939</v>
      </c>
      <c r="H37" s="286">
        <v>1321900</v>
      </c>
      <c r="I37" s="287">
        <f t="shared" si="1"/>
        <v>9798839</v>
      </c>
      <c r="J37" s="286">
        <v>0</v>
      </c>
      <c r="K37" s="286">
        <v>0</v>
      </c>
      <c r="L37" s="286">
        <v>0</v>
      </c>
      <c r="M37" s="287">
        <f t="shared" si="2"/>
        <v>9798839</v>
      </c>
      <c r="N37" s="286">
        <v>0</v>
      </c>
    </row>
    <row r="38" spans="1:14" ht="18.75" customHeight="1" x14ac:dyDescent="0.2">
      <c r="A38" s="15">
        <v>270280</v>
      </c>
      <c r="B38" s="15">
        <v>1308</v>
      </c>
      <c r="C38" s="286">
        <v>89157025</v>
      </c>
      <c r="D38" s="286">
        <v>310030</v>
      </c>
      <c r="E38" s="286">
        <v>840600</v>
      </c>
      <c r="F38" s="286">
        <v>1248110</v>
      </c>
      <c r="G38" s="287">
        <f t="shared" si="0"/>
        <v>91555765</v>
      </c>
      <c r="H38" s="286">
        <v>3744100</v>
      </c>
      <c r="I38" s="287">
        <f t="shared" si="1"/>
        <v>95299865</v>
      </c>
      <c r="J38" s="286">
        <v>0</v>
      </c>
      <c r="K38" s="286">
        <v>0</v>
      </c>
      <c r="L38" s="286">
        <v>0</v>
      </c>
      <c r="M38" s="287">
        <f t="shared" si="2"/>
        <v>95299865</v>
      </c>
      <c r="N38" s="286">
        <v>1309454</v>
      </c>
    </row>
    <row r="39" spans="1:14" ht="18.75" customHeight="1" x14ac:dyDescent="0.2">
      <c r="A39" s="15">
        <v>270290</v>
      </c>
      <c r="B39" s="15">
        <v>1309</v>
      </c>
      <c r="C39" s="286">
        <v>906223</v>
      </c>
      <c r="D39" s="286">
        <v>0</v>
      </c>
      <c r="E39" s="286">
        <v>0</v>
      </c>
      <c r="F39" s="286">
        <v>0</v>
      </c>
      <c r="G39" s="287">
        <f t="shared" si="0"/>
        <v>906223</v>
      </c>
      <c r="H39" s="286">
        <v>2000</v>
      </c>
      <c r="I39" s="287">
        <f t="shared" si="1"/>
        <v>908223</v>
      </c>
      <c r="J39" s="286">
        <v>0</v>
      </c>
      <c r="K39" s="286">
        <v>0</v>
      </c>
      <c r="L39" s="286">
        <v>0</v>
      </c>
      <c r="M39" s="287">
        <f t="shared" si="2"/>
        <v>908223</v>
      </c>
      <c r="N39" s="286">
        <v>247776</v>
      </c>
    </row>
    <row r="40" spans="1:14" ht="18.75" customHeight="1" x14ac:dyDescent="0.2">
      <c r="A40" s="15">
        <v>270300</v>
      </c>
      <c r="B40" s="15">
        <v>1310</v>
      </c>
      <c r="C40" s="286">
        <v>9055158</v>
      </c>
      <c r="D40" s="286">
        <v>106870</v>
      </c>
      <c r="E40" s="286">
        <v>229500</v>
      </c>
      <c r="F40" s="286">
        <v>449370</v>
      </c>
      <c r="G40" s="287">
        <f t="shared" si="0"/>
        <v>9840898</v>
      </c>
      <c r="H40" s="286">
        <v>286800</v>
      </c>
      <c r="I40" s="287">
        <f t="shared" si="1"/>
        <v>10127698</v>
      </c>
      <c r="J40" s="286">
        <v>0</v>
      </c>
      <c r="K40" s="286">
        <v>0</v>
      </c>
      <c r="L40" s="286">
        <v>0</v>
      </c>
      <c r="M40" s="287">
        <f t="shared" si="2"/>
        <v>10127698</v>
      </c>
      <c r="N40" s="286">
        <v>1322950</v>
      </c>
    </row>
    <row r="41" spans="1:14" ht="18.75" customHeight="1" x14ac:dyDescent="0.2">
      <c r="A41" s="15">
        <v>270310</v>
      </c>
      <c r="B41" s="15">
        <v>1311</v>
      </c>
      <c r="C41" s="286">
        <v>4564094</v>
      </c>
      <c r="D41" s="286">
        <v>58350</v>
      </c>
      <c r="E41" s="286">
        <v>49630</v>
      </c>
      <c r="F41" s="286">
        <v>20280</v>
      </c>
      <c r="G41" s="287">
        <f t="shared" si="0"/>
        <v>4692354</v>
      </c>
      <c r="H41" s="286">
        <v>442600</v>
      </c>
      <c r="I41" s="287">
        <f t="shared" si="1"/>
        <v>5134954</v>
      </c>
      <c r="J41" s="286">
        <v>0</v>
      </c>
      <c r="K41" s="286">
        <v>0</v>
      </c>
      <c r="L41" s="286">
        <v>0</v>
      </c>
      <c r="M41" s="287">
        <f t="shared" si="2"/>
        <v>5134954</v>
      </c>
      <c r="N41" s="286">
        <v>25862</v>
      </c>
    </row>
    <row r="42" spans="1:14" ht="18.75" customHeight="1" x14ac:dyDescent="0.2">
      <c r="A42" s="15">
        <v>270320</v>
      </c>
      <c r="B42" s="15">
        <v>1312</v>
      </c>
      <c r="C42" s="286">
        <v>30983642</v>
      </c>
      <c r="D42" s="286">
        <v>72500</v>
      </c>
      <c r="E42" s="286">
        <v>223490</v>
      </c>
      <c r="F42" s="286">
        <v>531380</v>
      </c>
      <c r="G42" s="287">
        <f t="shared" ref="G42:G73" si="3">+C42+D42+E42+F42</f>
        <v>31811012</v>
      </c>
      <c r="H42" s="286">
        <v>2257700</v>
      </c>
      <c r="I42" s="287">
        <f t="shared" si="1"/>
        <v>34068712</v>
      </c>
      <c r="J42" s="286">
        <v>0</v>
      </c>
      <c r="K42" s="286">
        <v>0</v>
      </c>
      <c r="L42" s="286">
        <v>0</v>
      </c>
      <c r="M42" s="287">
        <f t="shared" si="2"/>
        <v>34068712</v>
      </c>
      <c r="N42" s="286">
        <v>553311</v>
      </c>
    </row>
    <row r="43" spans="1:14" ht="18.75" customHeight="1" x14ac:dyDescent="0.2">
      <c r="A43" s="15">
        <v>270330</v>
      </c>
      <c r="B43" s="15">
        <v>1313</v>
      </c>
      <c r="C43" s="286">
        <v>2242888</v>
      </c>
      <c r="D43" s="286">
        <v>0</v>
      </c>
      <c r="E43" s="286">
        <v>17040</v>
      </c>
      <c r="F43" s="286">
        <v>22180</v>
      </c>
      <c r="G43" s="287">
        <f t="shared" si="3"/>
        <v>2282108</v>
      </c>
      <c r="H43" s="286">
        <v>117600</v>
      </c>
      <c r="I43" s="287">
        <f t="shared" si="1"/>
        <v>2399708</v>
      </c>
      <c r="J43" s="286">
        <v>0</v>
      </c>
      <c r="K43" s="286">
        <v>0</v>
      </c>
      <c r="L43" s="286">
        <v>0</v>
      </c>
      <c r="M43" s="287">
        <f t="shared" si="2"/>
        <v>2399708</v>
      </c>
      <c r="N43" s="286">
        <v>43946</v>
      </c>
    </row>
    <row r="44" spans="1:14" ht="18.75" customHeight="1" x14ac:dyDescent="0.2">
      <c r="A44" s="15">
        <v>270340</v>
      </c>
      <c r="B44" s="15">
        <v>1314</v>
      </c>
      <c r="C44" s="286">
        <v>18197</v>
      </c>
      <c r="D44" s="286">
        <v>0</v>
      </c>
      <c r="E44" s="286">
        <v>0</v>
      </c>
      <c r="F44" s="286">
        <v>0</v>
      </c>
      <c r="G44" s="287">
        <f t="shared" si="3"/>
        <v>18197</v>
      </c>
      <c r="H44" s="286">
        <v>168000</v>
      </c>
      <c r="I44" s="287">
        <f t="shared" si="1"/>
        <v>186197</v>
      </c>
      <c r="J44" s="286">
        <v>0</v>
      </c>
      <c r="K44" s="286">
        <v>0</v>
      </c>
      <c r="L44" s="286">
        <v>0</v>
      </c>
      <c r="M44" s="287">
        <f t="shared" si="2"/>
        <v>186197</v>
      </c>
      <c r="N44" s="286">
        <v>0</v>
      </c>
    </row>
    <row r="45" spans="1:14" ht="18.75" customHeight="1" x14ac:dyDescent="0.2">
      <c r="A45" s="15">
        <v>270350</v>
      </c>
      <c r="B45" s="15">
        <v>1315</v>
      </c>
      <c r="C45" s="286">
        <v>0</v>
      </c>
      <c r="D45" s="286">
        <v>0</v>
      </c>
      <c r="E45" s="286">
        <v>0</v>
      </c>
      <c r="F45" s="286">
        <v>0</v>
      </c>
      <c r="G45" s="287">
        <f t="shared" si="3"/>
        <v>0</v>
      </c>
      <c r="H45" s="286">
        <v>23000</v>
      </c>
      <c r="I45" s="287">
        <f t="shared" si="1"/>
        <v>23000</v>
      </c>
      <c r="J45" s="286">
        <v>0</v>
      </c>
      <c r="K45" s="286">
        <v>0</v>
      </c>
      <c r="L45" s="286">
        <v>0</v>
      </c>
      <c r="M45" s="287">
        <f t="shared" si="2"/>
        <v>23000</v>
      </c>
      <c r="N45" s="286">
        <v>0</v>
      </c>
    </row>
    <row r="46" spans="1:14" ht="18.75" customHeight="1" x14ac:dyDescent="0.2">
      <c r="A46" s="15">
        <v>270360</v>
      </c>
      <c r="B46" s="15">
        <v>1316</v>
      </c>
      <c r="C46" s="286">
        <v>0</v>
      </c>
      <c r="D46" s="286">
        <v>0</v>
      </c>
      <c r="E46" s="286">
        <v>0</v>
      </c>
      <c r="F46" s="286">
        <v>0</v>
      </c>
      <c r="G46" s="287">
        <f t="shared" si="3"/>
        <v>0</v>
      </c>
      <c r="H46" s="286">
        <v>15000</v>
      </c>
      <c r="I46" s="287">
        <f t="shared" si="1"/>
        <v>15000</v>
      </c>
      <c r="J46" s="286">
        <v>0</v>
      </c>
      <c r="K46" s="286">
        <v>0</v>
      </c>
      <c r="L46" s="286">
        <v>0</v>
      </c>
      <c r="M46" s="287">
        <f t="shared" si="2"/>
        <v>15000</v>
      </c>
      <c r="N46" s="286">
        <v>0</v>
      </c>
    </row>
    <row r="47" spans="1:14" ht="18.75" customHeight="1" x14ac:dyDescent="0.2">
      <c r="A47" s="15">
        <v>270370</v>
      </c>
      <c r="B47" s="15">
        <v>1317</v>
      </c>
      <c r="C47" s="286">
        <v>651568</v>
      </c>
      <c r="D47" s="286">
        <v>0</v>
      </c>
      <c r="E47" s="286">
        <v>0</v>
      </c>
      <c r="F47" s="286">
        <v>0</v>
      </c>
      <c r="G47" s="287">
        <f t="shared" si="3"/>
        <v>651568</v>
      </c>
      <c r="H47" s="286">
        <v>52800</v>
      </c>
      <c r="I47" s="287">
        <f t="shared" si="1"/>
        <v>704368</v>
      </c>
      <c r="J47" s="286">
        <v>0</v>
      </c>
      <c r="K47" s="286">
        <v>0</v>
      </c>
      <c r="L47" s="286">
        <v>0</v>
      </c>
      <c r="M47" s="287">
        <f t="shared" si="2"/>
        <v>704368</v>
      </c>
      <c r="N47" s="286">
        <v>0</v>
      </c>
    </row>
    <row r="48" spans="1:14" ht="18.75" customHeight="1" x14ac:dyDescent="0.2">
      <c r="A48" s="15">
        <v>270380</v>
      </c>
      <c r="B48" s="15">
        <v>1319</v>
      </c>
      <c r="C48" s="286">
        <v>0</v>
      </c>
      <c r="D48" s="286">
        <v>0</v>
      </c>
      <c r="E48" s="286">
        <v>0</v>
      </c>
      <c r="F48" s="286">
        <v>0</v>
      </c>
      <c r="G48" s="287">
        <f t="shared" si="3"/>
        <v>0</v>
      </c>
      <c r="H48" s="286">
        <v>10400</v>
      </c>
      <c r="I48" s="287">
        <f t="shared" si="1"/>
        <v>10400</v>
      </c>
      <c r="J48" s="286">
        <v>0</v>
      </c>
      <c r="K48" s="286">
        <v>0</v>
      </c>
      <c r="L48" s="286">
        <v>0</v>
      </c>
      <c r="M48" s="287">
        <f t="shared" si="2"/>
        <v>10400</v>
      </c>
      <c r="N48" s="286">
        <v>0</v>
      </c>
    </row>
    <row r="49" spans="1:14" ht="18.75" customHeight="1" x14ac:dyDescent="0.2">
      <c r="A49" s="15">
        <v>270390</v>
      </c>
      <c r="B49" s="15">
        <v>1320</v>
      </c>
      <c r="C49" s="286">
        <v>14589963</v>
      </c>
      <c r="D49" s="286">
        <v>163880</v>
      </c>
      <c r="E49" s="286">
        <v>237150</v>
      </c>
      <c r="F49" s="286">
        <v>79700</v>
      </c>
      <c r="G49" s="287">
        <f t="shared" si="3"/>
        <v>15070693</v>
      </c>
      <c r="H49" s="286">
        <v>585200</v>
      </c>
      <c r="I49" s="287">
        <f t="shared" si="1"/>
        <v>15655893</v>
      </c>
      <c r="J49" s="286">
        <v>0</v>
      </c>
      <c r="K49" s="286">
        <v>0</v>
      </c>
      <c r="L49" s="286">
        <v>0</v>
      </c>
      <c r="M49" s="287">
        <f t="shared" si="2"/>
        <v>15655893</v>
      </c>
      <c r="N49" s="286">
        <v>0</v>
      </c>
    </row>
    <row r="50" spans="1:14" ht="18.75" customHeight="1" x14ac:dyDescent="0.2">
      <c r="A50" s="15">
        <v>270400</v>
      </c>
      <c r="B50" s="15">
        <v>1321</v>
      </c>
      <c r="C50" s="286">
        <v>22192562</v>
      </c>
      <c r="D50" s="286">
        <v>26500</v>
      </c>
      <c r="E50" s="286">
        <v>1355605</v>
      </c>
      <c r="F50" s="286">
        <v>499190</v>
      </c>
      <c r="G50" s="287">
        <f t="shared" si="3"/>
        <v>24073857</v>
      </c>
      <c r="H50" s="286">
        <v>278000</v>
      </c>
      <c r="I50" s="287">
        <f t="shared" si="1"/>
        <v>24351857</v>
      </c>
      <c r="J50" s="286">
        <v>0</v>
      </c>
      <c r="K50" s="286">
        <v>0</v>
      </c>
      <c r="L50" s="286">
        <v>0</v>
      </c>
      <c r="M50" s="287">
        <f t="shared" si="2"/>
        <v>24351857</v>
      </c>
      <c r="N50" s="286">
        <v>0</v>
      </c>
    </row>
    <row r="51" spans="1:14" ht="18.75" customHeight="1" x14ac:dyDescent="0.2">
      <c r="A51" s="15">
        <v>270410</v>
      </c>
      <c r="B51" s="15">
        <v>1322</v>
      </c>
      <c r="C51" s="286">
        <v>0</v>
      </c>
      <c r="D51" s="286">
        <v>0</v>
      </c>
      <c r="E51" s="286">
        <v>0</v>
      </c>
      <c r="F51" s="286">
        <v>0</v>
      </c>
      <c r="G51" s="287">
        <f t="shared" si="3"/>
        <v>0</v>
      </c>
      <c r="H51" s="286">
        <v>0</v>
      </c>
      <c r="I51" s="287">
        <f t="shared" si="1"/>
        <v>0</v>
      </c>
      <c r="J51" s="286">
        <v>0</v>
      </c>
      <c r="K51" s="286">
        <v>0</v>
      </c>
      <c r="L51" s="286">
        <v>0</v>
      </c>
      <c r="M51" s="287">
        <f t="shared" si="2"/>
        <v>0</v>
      </c>
      <c r="N51" s="286">
        <v>0</v>
      </c>
    </row>
    <row r="52" spans="1:14" ht="18.75" customHeight="1" x14ac:dyDescent="0.2">
      <c r="A52" s="15">
        <v>270420</v>
      </c>
      <c r="B52" s="15">
        <v>1324</v>
      </c>
      <c r="C52" s="286">
        <v>52588200</v>
      </c>
      <c r="D52" s="286">
        <v>49510</v>
      </c>
      <c r="E52" s="286">
        <v>65530</v>
      </c>
      <c r="F52" s="286">
        <v>2023660</v>
      </c>
      <c r="G52" s="287">
        <f t="shared" si="3"/>
        <v>54726900</v>
      </c>
      <c r="H52" s="286">
        <v>2400500</v>
      </c>
      <c r="I52" s="287">
        <f t="shared" si="1"/>
        <v>57127400</v>
      </c>
      <c r="J52" s="286">
        <v>0</v>
      </c>
      <c r="K52" s="286">
        <v>0</v>
      </c>
      <c r="L52" s="286">
        <v>0</v>
      </c>
      <c r="M52" s="287">
        <f t="shared" si="2"/>
        <v>57127400</v>
      </c>
      <c r="N52" s="286">
        <v>0</v>
      </c>
    </row>
    <row r="53" spans="1:14" ht="18.75" customHeight="1" x14ac:dyDescent="0.2">
      <c r="A53" s="15">
        <v>270430</v>
      </c>
      <c r="B53" s="15">
        <v>1325</v>
      </c>
      <c r="C53" s="286">
        <v>45803257</v>
      </c>
      <c r="D53" s="286">
        <v>326330</v>
      </c>
      <c r="E53" s="286">
        <v>336280</v>
      </c>
      <c r="F53" s="286">
        <v>739110</v>
      </c>
      <c r="G53" s="287">
        <f t="shared" si="3"/>
        <v>47204977</v>
      </c>
      <c r="H53" s="286">
        <v>2656400</v>
      </c>
      <c r="I53" s="287">
        <f t="shared" si="1"/>
        <v>49861377</v>
      </c>
      <c r="J53" s="286">
        <v>0</v>
      </c>
      <c r="K53" s="286">
        <v>0</v>
      </c>
      <c r="L53" s="286">
        <v>0</v>
      </c>
      <c r="M53" s="287">
        <f t="shared" si="2"/>
        <v>49861377</v>
      </c>
      <c r="N53" s="286">
        <v>0</v>
      </c>
    </row>
    <row r="54" spans="1:14" ht="18.75" customHeight="1" x14ac:dyDescent="0.2">
      <c r="A54" s="15">
        <v>270440</v>
      </c>
      <c r="B54" s="15">
        <v>1326</v>
      </c>
      <c r="C54" s="286">
        <v>0</v>
      </c>
      <c r="D54" s="286">
        <v>0</v>
      </c>
      <c r="E54" s="286">
        <v>0</v>
      </c>
      <c r="F54" s="286">
        <v>0</v>
      </c>
      <c r="G54" s="287">
        <f t="shared" si="3"/>
        <v>0</v>
      </c>
      <c r="H54" s="286">
        <v>0</v>
      </c>
      <c r="I54" s="287">
        <f t="shared" si="1"/>
        <v>0</v>
      </c>
      <c r="J54" s="286">
        <v>0</v>
      </c>
      <c r="K54" s="286">
        <v>0</v>
      </c>
      <c r="L54" s="286">
        <v>0</v>
      </c>
      <c r="M54" s="287">
        <f t="shared" si="2"/>
        <v>0</v>
      </c>
      <c r="N54" s="286">
        <v>0</v>
      </c>
    </row>
    <row r="55" spans="1:14" ht="18.75" customHeight="1" x14ac:dyDescent="0.2">
      <c r="A55" s="15">
        <v>270450</v>
      </c>
      <c r="B55" s="15">
        <v>1327</v>
      </c>
      <c r="C55" s="286">
        <v>613175</v>
      </c>
      <c r="D55" s="286">
        <v>0</v>
      </c>
      <c r="E55" s="286">
        <v>10690</v>
      </c>
      <c r="F55" s="286">
        <v>290</v>
      </c>
      <c r="G55" s="287">
        <f t="shared" si="3"/>
        <v>624155</v>
      </c>
      <c r="H55" s="286">
        <v>133800</v>
      </c>
      <c r="I55" s="287">
        <f t="shared" si="1"/>
        <v>757955</v>
      </c>
      <c r="J55" s="286">
        <v>0</v>
      </c>
      <c r="K55" s="286">
        <v>0</v>
      </c>
      <c r="L55" s="286">
        <v>0</v>
      </c>
      <c r="M55" s="287">
        <f t="shared" si="2"/>
        <v>757955</v>
      </c>
      <c r="N55" s="286">
        <v>0</v>
      </c>
    </row>
    <row r="56" spans="1:14" ht="18.75" customHeight="1" x14ac:dyDescent="0.2">
      <c r="A56" s="15">
        <v>270460</v>
      </c>
      <c r="B56" s="15">
        <v>1328</v>
      </c>
      <c r="C56" s="286">
        <v>132838</v>
      </c>
      <c r="D56" s="286">
        <v>0</v>
      </c>
      <c r="E56" s="286">
        <v>0</v>
      </c>
      <c r="F56" s="286">
        <v>0</v>
      </c>
      <c r="G56" s="287">
        <f t="shared" si="3"/>
        <v>132838</v>
      </c>
      <c r="H56" s="286">
        <v>4000</v>
      </c>
      <c r="I56" s="287">
        <f t="shared" si="1"/>
        <v>136838</v>
      </c>
      <c r="J56" s="286">
        <v>0</v>
      </c>
      <c r="K56" s="286">
        <v>0</v>
      </c>
      <c r="L56" s="286">
        <v>0</v>
      </c>
      <c r="M56" s="287">
        <f t="shared" si="2"/>
        <v>136838</v>
      </c>
      <c r="N56" s="286">
        <v>0</v>
      </c>
    </row>
    <row r="57" spans="1:14" ht="18.75" customHeight="1" x14ac:dyDescent="0.2">
      <c r="A57" s="15">
        <v>270470</v>
      </c>
      <c r="B57" s="15">
        <v>1329</v>
      </c>
      <c r="C57" s="286">
        <v>3627059</v>
      </c>
      <c r="D57" s="286">
        <v>0</v>
      </c>
      <c r="E57" s="286">
        <v>28590</v>
      </c>
      <c r="F57" s="286">
        <v>835240</v>
      </c>
      <c r="G57" s="287">
        <f t="shared" si="3"/>
        <v>4490889</v>
      </c>
      <c r="H57" s="286">
        <v>1797500</v>
      </c>
      <c r="I57" s="287">
        <f t="shared" si="1"/>
        <v>6288389</v>
      </c>
      <c r="J57" s="286">
        <v>0</v>
      </c>
      <c r="K57" s="286">
        <v>0</v>
      </c>
      <c r="L57" s="286">
        <v>0</v>
      </c>
      <c r="M57" s="287">
        <f t="shared" si="2"/>
        <v>6288389</v>
      </c>
      <c r="N57" s="286">
        <v>0</v>
      </c>
    </row>
    <row r="58" spans="1:14" ht="18.75" customHeight="1" x14ac:dyDescent="0.2">
      <c r="A58" s="15">
        <v>270480</v>
      </c>
      <c r="B58" s="15">
        <v>1330</v>
      </c>
      <c r="C58" s="286">
        <v>76105451</v>
      </c>
      <c r="D58" s="286">
        <v>0</v>
      </c>
      <c r="E58" s="286">
        <v>0</v>
      </c>
      <c r="F58" s="286">
        <v>2390</v>
      </c>
      <c r="G58" s="287">
        <f t="shared" si="3"/>
        <v>76107841</v>
      </c>
      <c r="H58" s="286">
        <v>770000</v>
      </c>
      <c r="I58" s="287">
        <f t="shared" si="1"/>
        <v>76877841</v>
      </c>
      <c r="J58" s="286">
        <v>0</v>
      </c>
      <c r="K58" s="286">
        <v>0</v>
      </c>
      <c r="L58" s="286">
        <v>0</v>
      </c>
      <c r="M58" s="287">
        <f t="shared" si="2"/>
        <v>76877841</v>
      </c>
      <c r="N58" s="286">
        <v>0</v>
      </c>
    </row>
    <row r="59" spans="1:14" ht="18.75" customHeight="1" x14ac:dyDescent="0.2">
      <c r="A59" s="15">
        <v>270490</v>
      </c>
      <c r="B59" s="15">
        <v>1331</v>
      </c>
      <c r="C59" s="286">
        <v>382144</v>
      </c>
      <c r="D59" s="286">
        <v>0</v>
      </c>
      <c r="E59" s="286">
        <v>0</v>
      </c>
      <c r="F59" s="286">
        <v>0</v>
      </c>
      <c r="G59" s="287">
        <f t="shared" si="3"/>
        <v>382144</v>
      </c>
      <c r="H59" s="286">
        <v>0</v>
      </c>
      <c r="I59" s="287">
        <f t="shared" si="1"/>
        <v>382144</v>
      </c>
      <c r="J59" s="286">
        <v>0</v>
      </c>
      <c r="K59" s="286">
        <v>0</v>
      </c>
      <c r="L59" s="286">
        <v>0</v>
      </c>
      <c r="M59" s="287">
        <f t="shared" si="2"/>
        <v>382144</v>
      </c>
      <c r="N59" s="286">
        <v>116529</v>
      </c>
    </row>
    <row r="60" spans="1:14" ht="18.75" customHeight="1" x14ac:dyDescent="0.2">
      <c r="A60" s="15">
        <v>270491</v>
      </c>
      <c r="B60" s="15">
        <v>1332</v>
      </c>
      <c r="C60" s="286">
        <v>2761307</v>
      </c>
      <c r="D60" s="286">
        <v>0</v>
      </c>
      <c r="E60" s="286">
        <v>0</v>
      </c>
      <c r="F60" s="286">
        <v>0</v>
      </c>
      <c r="G60" s="287">
        <f t="shared" si="3"/>
        <v>2761307</v>
      </c>
      <c r="H60" s="286">
        <v>0</v>
      </c>
      <c r="I60" s="287">
        <f t="shared" si="1"/>
        <v>2761307</v>
      </c>
      <c r="J60" s="286">
        <v>0</v>
      </c>
      <c r="K60" s="286">
        <v>0</v>
      </c>
      <c r="L60" s="286">
        <v>0</v>
      </c>
      <c r="M60" s="287">
        <f t="shared" si="2"/>
        <v>2761307</v>
      </c>
      <c r="N60" s="286">
        <v>1075497</v>
      </c>
    </row>
    <row r="61" spans="1:14" ht="18.75" customHeight="1" x14ac:dyDescent="0.2">
      <c r="A61" s="15">
        <v>270424</v>
      </c>
      <c r="B61" s="15">
        <v>1344</v>
      </c>
      <c r="C61" s="286">
        <v>56388372</v>
      </c>
      <c r="D61" s="286">
        <v>0</v>
      </c>
      <c r="E61" s="286">
        <v>55280</v>
      </c>
      <c r="F61" s="286">
        <v>2236740</v>
      </c>
      <c r="G61" s="287">
        <f t="shared" si="3"/>
        <v>58680392</v>
      </c>
      <c r="H61" s="286">
        <v>1660130</v>
      </c>
      <c r="I61" s="287">
        <f t="shared" si="1"/>
        <v>60340522</v>
      </c>
      <c r="J61" s="286">
        <v>0</v>
      </c>
      <c r="K61" s="286">
        <v>0</v>
      </c>
      <c r="L61" s="286">
        <v>29551088</v>
      </c>
      <c r="M61" s="287">
        <f t="shared" si="2"/>
        <v>30789434</v>
      </c>
      <c r="N61" s="286">
        <v>0</v>
      </c>
    </row>
    <row r="62" spans="1:14" ht="18.75" customHeight="1" x14ac:dyDescent="0.2">
      <c r="A62" s="15">
        <v>270425</v>
      </c>
      <c r="B62" s="15">
        <v>1345</v>
      </c>
      <c r="C62" s="286">
        <v>6298023</v>
      </c>
      <c r="D62" s="286">
        <v>0</v>
      </c>
      <c r="E62" s="286">
        <v>0</v>
      </c>
      <c r="F62" s="286">
        <v>208270</v>
      </c>
      <c r="G62" s="287">
        <f t="shared" si="3"/>
        <v>6506293</v>
      </c>
      <c r="H62" s="286">
        <v>55000</v>
      </c>
      <c r="I62" s="287">
        <f t="shared" si="1"/>
        <v>6561293</v>
      </c>
      <c r="J62" s="286">
        <v>0</v>
      </c>
      <c r="K62" s="286">
        <v>0</v>
      </c>
      <c r="L62" s="286">
        <v>4001596</v>
      </c>
      <c r="M62" s="287">
        <f t="shared" si="2"/>
        <v>2559697</v>
      </c>
      <c r="N62" s="286">
        <v>0</v>
      </c>
    </row>
    <row r="63" spans="1:14" ht="18.75" customHeight="1" x14ac:dyDescent="0.2">
      <c r="A63" s="15">
        <v>270426</v>
      </c>
      <c r="B63" s="15">
        <v>1346</v>
      </c>
      <c r="C63" s="286">
        <v>0</v>
      </c>
      <c r="D63" s="286">
        <v>0</v>
      </c>
      <c r="E63" s="286">
        <v>0</v>
      </c>
      <c r="F63" s="286">
        <v>0</v>
      </c>
      <c r="G63" s="287">
        <f t="shared" si="3"/>
        <v>0</v>
      </c>
      <c r="H63" s="286">
        <v>0</v>
      </c>
      <c r="I63" s="287">
        <f t="shared" si="1"/>
        <v>0</v>
      </c>
      <c r="J63" s="286">
        <v>0</v>
      </c>
      <c r="K63" s="286">
        <v>0</v>
      </c>
      <c r="L63" s="286">
        <v>0</v>
      </c>
      <c r="M63" s="287">
        <f t="shared" si="2"/>
        <v>0</v>
      </c>
      <c r="N63" s="286">
        <v>0</v>
      </c>
    </row>
    <row r="64" spans="1:14" ht="18.75" customHeight="1" x14ac:dyDescent="0.2">
      <c r="A64" s="15">
        <v>270496</v>
      </c>
      <c r="B64" s="15">
        <v>1347</v>
      </c>
      <c r="C64" s="286">
        <v>46298802</v>
      </c>
      <c r="D64" s="286">
        <v>0</v>
      </c>
      <c r="E64" s="286">
        <v>0</v>
      </c>
      <c r="F64" s="286">
        <v>2461970</v>
      </c>
      <c r="G64" s="287">
        <f t="shared" si="3"/>
        <v>48760772</v>
      </c>
      <c r="H64" s="286">
        <v>600090</v>
      </c>
      <c r="I64" s="287">
        <f t="shared" si="1"/>
        <v>49360862</v>
      </c>
      <c r="J64" s="286">
        <v>0</v>
      </c>
      <c r="K64" s="286">
        <v>0</v>
      </c>
      <c r="L64" s="286">
        <v>15633718</v>
      </c>
      <c r="M64" s="287">
        <f t="shared" si="2"/>
        <v>33727144</v>
      </c>
      <c r="N64" s="286">
        <v>0</v>
      </c>
    </row>
    <row r="65" spans="1:14" ht="18.75" customHeight="1" x14ac:dyDescent="0.2">
      <c r="A65" s="15">
        <v>270497</v>
      </c>
      <c r="B65" s="15">
        <v>1348</v>
      </c>
      <c r="C65" s="286">
        <v>4968170</v>
      </c>
      <c r="D65" s="286">
        <v>0</v>
      </c>
      <c r="E65" s="286">
        <v>0</v>
      </c>
      <c r="F65" s="286">
        <v>68390</v>
      </c>
      <c r="G65" s="287">
        <f t="shared" si="3"/>
        <v>5036560</v>
      </c>
      <c r="H65" s="286">
        <v>111300</v>
      </c>
      <c r="I65" s="287">
        <f t="shared" si="1"/>
        <v>5147860</v>
      </c>
      <c r="J65" s="286">
        <v>0</v>
      </c>
      <c r="K65" s="286">
        <v>0</v>
      </c>
      <c r="L65" s="286">
        <v>4156134</v>
      </c>
      <c r="M65" s="287">
        <f t="shared" si="2"/>
        <v>991726</v>
      </c>
      <c r="N65" s="286">
        <v>0</v>
      </c>
    </row>
    <row r="66" spans="1:14" ht="18.75" customHeight="1" x14ac:dyDescent="0.2">
      <c r="A66" s="15">
        <v>270498</v>
      </c>
      <c r="B66" s="15">
        <v>1349</v>
      </c>
      <c r="C66" s="286">
        <v>0</v>
      </c>
      <c r="D66" s="286">
        <v>0</v>
      </c>
      <c r="E66" s="286">
        <v>0</v>
      </c>
      <c r="F66" s="286">
        <v>0</v>
      </c>
      <c r="G66" s="287">
        <f t="shared" si="3"/>
        <v>0</v>
      </c>
      <c r="H66" s="286">
        <v>0</v>
      </c>
      <c r="I66" s="287">
        <f t="shared" si="1"/>
        <v>0</v>
      </c>
      <c r="J66" s="286">
        <v>0</v>
      </c>
      <c r="K66" s="286">
        <v>0</v>
      </c>
      <c r="L66" s="286">
        <v>0</v>
      </c>
      <c r="M66" s="287">
        <f t="shared" si="2"/>
        <v>0</v>
      </c>
      <c r="N66" s="286">
        <v>0</v>
      </c>
    </row>
    <row r="67" spans="1:14" ht="18.75" customHeight="1" x14ac:dyDescent="0.2">
      <c r="A67" s="15">
        <v>270505</v>
      </c>
      <c r="B67" s="15">
        <v>1401</v>
      </c>
      <c r="C67" s="286">
        <v>1180593</v>
      </c>
      <c r="D67" s="286">
        <v>0</v>
      </c>
      <c r="E67" s="286">
        <v>650</v>
      </c>
      <c r="F67" s="286">
        <v>0</v>
      </c>
      <c r="G67" s="287">
        <f t="shared" si="3"/>
        <v>1181243</v>
      </c>
      <c r="H67" s="286">
        <v>190000</v>
      </c>
      <c r="I67" s="287">
        <f t="shared" si="1"/>
        <v>1371243</v>
      </c>
      <c r="J67" s="286">
        <v>0</v>
      </c>
      <c r="K67" s="286">
        <v>0</v>
      </c>
      <c r="L67" s="286">
        <v>0</v>
      </c>
      <c r="M67" s="287">
        <f t="shared" si="2"/>
        <v>1371243</v>
      </c>
      <c r="N67" s="286">
        <v>0</v>
      </c>
    </row>
    <row r="68" spans="1:14" ht="18.75" customHeight="1" x14ac:dyDescent="0.2">
      <c r="A68" s="15">
        <v>270510</v>
      </c>
      <c r="B68" s="15">
        <v>1402</v>
      </c>
      <c r="C68" s="286">
        <v>4443424</v>
      </c>
      <c r="D68" s="286">
        <v>0</v>
      </c>
      <c r="E68" s="286">
        <v>210900</v>
      </c>
      <c r="F68" s="286">
        <v>0</v>
      </c>
      <c r="G68" s="287">
        <f t="shared" si="3"/>
        <v>4654324</v>
      </c>
      <c r="H68" s="286">
        <v>796600</v>
      </c>
      <c r="I68" s="287">
        <f t="shared" si="1"/>
        <v>5450924</v>
      </c>
      <c r="J68" s="286">
        <v>0</v>
      </c>
      <c r="K68" s="286">
        <v>0</v>
      </c>
      <c r="L68" s="286">
        <v>0</v>
      </c>
      <c r="M68" s="287">
        <f t="shared" si="2"/>
        <v>5450924</v>
      </c>
      <c r="N68" s="286">
        <v>0</v>
      </c>
    </row>
    <row r="69" spans="1:14" ht="18.75" customHeight="1" x14ac:dyDescent="0.2">
      <c r="A69" s="15">
        <v>270520</v>
      </c>
      <c r="B69" s="15">
        <v>1403</v>
      </c>
      <c r="C69" s="286">
        <v>0</v>
      </c>
      <c r="D69" s="286">
        <v>0</v>
      </c>
      <c r="E69" s="286">
        <v>0</v>
      </c>
      <c r="F69" s="286">
        <v>0</v>
      </c>
      <c r="G69" s="287">
        <f t="shared" si="3"/>
        <v>0</v>
      </c>
      <c r="H69" s="286">
        <v>0</v>
      </c>
      <c r="I69" s="287">
        <f t="shared" si="1"/>
        <v>0</v>
      </c>
      <c r="J69" s="286">
        <v>0</v>
      </c>
      <c r="K69" s="286">
        <v>0</v>
      </c>
      <c r="L69" s="286">
        <v>0</v>
      </c>
      <c r="M69" s="287">
        <f t="shared" si="2"/>
        <v>0</v>
      </c>
      <c r="N69" s="286">
        <v>0</v>
      </c>
    </row>
    <row r="70" spans="1:14" ht="18.75" customHeight="1" x14ac:dyDescent="0.2">
      <c r="A70" s="15">
        <v>270530</v>
      </c>
      <c r="B70" s="15">
        <v>1404</v>
      </c>
      <c r="C70" s="286">
        <v>0</v>
      </c>
      <c r="D70" s="286">
        <v>0</v>
      </c>
      <c r="E70" s="286">
        <v>0</v>
      </c>
      <c r="F70" s="286">
        <v>0</v>
      </c>
      <c r="G70" s="287">
        <f t="shared" si="3"/>
        <v>0</v>
      </c>
      <c r="H70" s="286">
        <v>7000</v>
      </c>
      <c r="I70" s="287">
        <f t="shared" si="1"/>
        <v>7000</v>
      </c>
      <c r="J70" s="286">
        <v>0</v>
      </c>
      <c r="K70" s="286">
        <v>0</v>
      </c>
      <c r="L70" s="286">
        <v>0</v>
      </c>
      <c r="M70" s="287">
        <f t="shared" si="2"/>
        <v>7000</v>
      </c>
      <c r="N70" s="286">
        <v>0</v>
      </c>
    </row>
    <row r="71" spans="1:14" ht="18.75" customHeight="1" x14ac:dyDescent="0.2">
      <c r="A71" s="15">
        <v>270540</v>
      </c>
      <c r="B71" s="15">
        <v>1405</v>
      </c>
      <c r="C71" s="286">
        <v>458388</v>
      </c>
      <c r="D71" s="286">
        <v>0</v>
      </c>
      <c r="E71" s="286">
        <v>0</v>
      </c>
      <c r="F71" s="286">
        <v>0</v>
      </c>
      <c r="G71" s="287">
        <f t="shared" si="3"/>
        <v>458388</v>
      </c>
      <c r="H71" s="286">
        <v>2000</v>
      </c>
      <c r="I71" s="287">
        <f t="shared" si="1"/>
        <v>460388</v>
      </c>
      <c r="J71" s="286">
        <v>0</v>
      </c>
      <c r="K71" s="286">
        <v>0</v>
      </c>
      <c r="L71" s="286">
        <v>0</v>
      </c>
      <c r="M71" s="287">
        <f t="shared" si="2"/>
        <v>460388</v>
      </c>
      <c r="N71" s="286">
        <v>961</v>
      </c>
    </row>
    <row r="72" spans="1:14" ht="18.75" customHeight="1" x14ac:dyDescent="0.2">
      <c r="A72" s="15">
        <v>270541</v>
      </c>
      <c r="B72" s="15">
        <v>1406</v>
      </c>
      <c r="C72" s="286">
        <v>18458638</v>
      </c>
      <c r="D72" s="286">
        <v>306020</v>
      </c>
      <c r="E72" s="286">
        <v>208550</v>
      </c>
      <c r="F72" s="286">
        <v>40</v>
      </c>
      <c r="G72" s="287">
        <f t="shared" si="3"/>
        <v>18973248</v>
      </c>
      <c r="H72" s="286">
        <v>2889800</v>
      </c>
      <c r="I72" s="287">
        <f t="shared" si="1"/>
        <v>21863048</v>
      </c>
      <c r="J72" s="286">
        <v>0</v>
      </c>
      <c r="K72" s="286">
        <v>0</v>
      </c>
      <c r="L72" s="286">
        <v>0</v>
      </c>
      <c r="M72" s="287">
        <f t="shared" si="2"/>
        <v>21863048</v>
      </c>
      <c r="N72" s="286">
        <v>137521</v>
      </c>
    </row>
    <row r="73" spans="1:14" ht="18.75" customHeight="1" x14ac:dyDescent="0.2">
      <c r="A73" s="15">
        <v>270542</v>
      </c>
      <c r="B73" s="15">
        <v>1407</v>
      </c>
      <c r="C73" s="286">
        <v>1812517</v>
      </c>
      <c r="D73" s="286">
        <v>0</v>
      </c>
      <c r="E73" s="286">
        <v>19820</v>
      </c>
      <c r="F73" s="286">
        <v>0</v>
      </c>
      <c r="G73" s="287">
        <f t="shared" si="3"/>
        <v>1832337</v>
      </c>
      <c r="H73" s="286">
        <v>54600</v>
      </c>
      <c r="I73" s="287">
        <f t="shared" si="1"/>
        <v>1886937</v>
      </c>
      <c r="J73" s="286">
        <v>0</v>
      </c>
      <c r="K73" s="286">
        <v>0</v>
      </c>
      <c r="L73" s="286">
        <v>0</v>
      </c>
      <c r="M73" s="287">
        <f t="shared" si="2"/>
        <v>1886937</v>
      </c>
      <c r="N73" s="286">
        <v>0</v>
      </c>
    </row>
    <row r="74" spans="1:14" ht="18.75" customHeight="1" x14ac:dyDescent="0.2">
      <c r="A74" s="15">
        <v>270550</v>
      </c>
      <c r="B74" s="15">
        <v>2101</v>
      </c>
      <c r="C74" s="286">
        <v>600631</v>
      </c>
      <c r="D74" s="286">
        <v>0</v>
      </c>
      <c r="E74" s="286">
        <v>0</v>
      </c>
      <c r="F74" s="286">
        <v>117800</v>
      </c>
      <c r="G74" s="287">
        <f t="shared" ref="G74:G105" si="4">+C74+D74+E74+F74</f>
        <v>718431</v>
      </c>
      <c r="H74" s="286">
        <v>71000</v>
      </c>
      <c r="I74" s="287">
        <f t="shared" si="1"/>
        <v>789431</v>
      </c>
      <c r="J74" s="286">
        <v>0</v>
      </c>
      <c r="K74" s="286">
        <v>0</v>
      </c>
      <c r="L74" s="286">
        <v>0</v>
      </c>
      <c r="M74" s="287">
        <f t="shared" si="2"/>
        <v>789431</v>
      </c>
      <c r="N74" s="286">
        <v>0</v>
      </c>
    </row>
    <row r="75" spans="1:14" ht="18.75" customHeight="1" x14ac:dyDescent="0.2">
      <c r="A75" s="15">
        <v>270560</v>
      </c>
      <c r="B75" s="15">
        <v>2102</v>
      </c>
      <c r="C75" s="286">
        <v>22248783</v>
      </c>
      <c r="D75" s="286">
        <v>88272</v>
      </c>
      <c r="E75" s="286">
        <v>464830</v>
      </c>
      <c r="F75" s="286">
        <v>66130</v>
      </c>
      <c r="G75" s="287">
        <f t="shared" si="4"/>
        <v>22868015</v>
      </c>
      <c r="H75" s="286">
        <v>4060900</v>
      </c>
      <c r="I75" s="287">
        <f t="shared" ref="I75:I124" si="5">+G75+H75</f>
        <v>26928915</v>
      </c>
      <c r="J75" s="286">
        <v>0</v>
      </c>
      <c r="K75" s="286">
        <v>0</v>
      </c>
      <c r="L75" s="286">
        <v>0</v>
      </c>
      <c r="M75" s="287">
        <f t="shared" ref="M75:M125" si="6">+I75+J75+K75-L75</f>
        <v>26928915</v>
      </c>
      <c r="N75" s="286">
        <v>0</v>
      </c>
    </row>
    <row r="76" spans="1:14" ht="18.75" customHeight="1" x14ac:dyDescent="0.2">
      <c r="A76" s="15">
        <v>270570</v>
      </c>
      <c r="B76" s="15">
        <v>2103</v>
      </c>
      <c r="C76" s="286">
        <v>363813</v>
      </c>
      <c r="D76" s="286">
        <v>0</v>
      </c>
      <c r="E76" s="286">
        <v>0</v>
      </c>
      <c r="F76" s="286">
        <v>0</v>
      </c>
      <c r="G76" s="287">
        <f t="shared" si="4"/>
        <v>363813</v>
      </c>
      <c r="H76" s="286">
        <v>43000</v>
      </c>
      <c r="I76" s="287">
        <f t="shared" si="5"/>
        <v>406813</v>
      </c>
      <c r="J76" s="286">
        <v>0</v>
      </c>
      <c r="K76" s="286">
        <v>0</v>
      </c>
      <c r="L76" s="286">
        <v>0</v>
      </c>
      <c r="M76" s="287">
        <f t="shared" si="6"/>
        <v>406813</v>
      </c>
      <c r="N76" s="286">
        <v>0</v>
      </c>
    </row>
    <row r="77" spans="1:14" ht="18.75" customHeight="1" x14ac:dyDescent="0.2">
      <c r="A77" s="15">
        <v>270580</v>
      </c>
      <c r="B77" s="15">
        <v>2104</v>
      </c>
      <c r="C77" s="286">
        <v>4230768</v>
      </c>
      <c r="D77" s="286">
        <v>28790</v>
      </c>
      <c r="E77" s="286">
        <v>131540</v>
      </c>
      <c r="F77" s="286">
        <v>452190</v>
      </c>
      <c r="G77" s="287">
        <f t="shared" si="4"/>
        <v>4843288</v>
      </c>
      <c r="H77" s="286">
        <v>734500</v>
      </c>
      <c r="I77" s="287">
        <f t="shared" si="5"/>
        <v>5577788</v>
      </c>
      <c r="J77" s="286">
        <v>0</v>
      </c>
      <c r="K77" s="286">
        <v>0</v>
      </c>
      <c r="L77" s="286">
        <v>0</v>
      </c>
      <c r="M77" s="287">
        <f t="shared" si="6"/>
        <v>5577788</v>
      </c>
      <c r="N77" s="286">
        <v>212914</v>
      </c>
    </row>
    <row r="78" spans="1:14" ht="18.75" customHeight="1" x14ac:dyDescent="0.2">
      <c r="A78" s="15">
        <v>270590</v>
      </c>
      <c r="B78" s="15">
        <v>2105</v>
      </c>
      <c r="C78" s="286">
        <v>9741847</v>
      </c>
      <c r="D78" s="286">
        <v>16900</v>
      </c>
      <c r="E78" s="286">
        <v>365570</v>
      </c>
      <c r="F78" s="286">
        <v>2207490</v>
      </c>
      <c r="G78" s="287">
        <f t="shared" si="4"/>
        <v>12331807</v>
      </c>
      <c r="H78" s="286">
        <v>666000</v>
      </c>
      <c r="I78" s="287">
        <f t="shared" si="5"/>
        <v>12997807</v>
      </c>
      <c r="J78" s="286">
        <v>0</v>
      </c>
      <c r="K78" s="286">
        <v>0</v>
      </c>
      <c r="L78" s="286">
        <v>0</v>
      </c>
      <c r="M78" s="287">
        <f t="shared" si="6"/>
        <v>12997807</v>
      </c>
      <c r="N78" s="286">
        <v>0</v>
      </c>
    </row>
    <row r="79" spans="1:14" ht="18.75" customHeight="1" x14ac:dyDescent="0.2">
      <c r="A79" s="15">
        <v>270600</v>
      </c>
      <c r="B79" s="15">
        <v>2106</v>
      </c>
      <c r="C79" s="286">
        <v>8306061</v>
      </c>
      <c r="D79" s="286">
        <v>62140</v>
      </c>
      <c r="E79" s="286">
        <v>167970</v>
      </c>
      <c r="F79" s="286">
        <v>763070</v>
      </c>
      <c r="G79" s="287">
        <f t="shared" si="4"/>
        <v>9299241</v>
      </c>
      <c r="H79" s="286">
        <v>644700</v>
      </c>
      <c r="I79" s="287">
        <f t="shared" si="5"/>
        <v>9943941</v>
      </c>
      <c r="J79" s="286">
        <v>0</v>
      </c>
      <c r="K79" s="286">
        <v>0</v>
      </c>
      <c r="L79" s="286">
        <v>0</v>
      </c>
      <c r="M79" s="287">
        <f t="shared" si="6"/>
        <v>9943941</v>
      </c>
      <c r="N79" s="286">
        <v>0</v>
      </c>
    </row>
    <row r="80" spans="1:14" ht="18.75" customHeight="1" x14ac:dyDescent="0.2">
      <c r="A80" s="15">
        <v>270610</v>
      </c>
      <c r="B80" s="15">
        <v>2107</v>
      </c>
      <c r="C80" s="286">
        <v>26345945</v>
      </c>
      <c r="D80" s="286">
        <v>150050</v>
      </c>
      <c r="E80" s="286">
        <v>664640</v>
      </c>
      <c r="F80" s="286">
        <v>34990</v>
      </c>
      <c r="G80" s="287">
        <f t="shared" si="4"/>
        <v>27195625</v>
      </c>
      <c r="H80" s="286">
        <v>1867100</v>
      </c>
      <c r="I80" s="287">
        <f t="shared" si="5"/>
        <v>29062725</v>
      </c>
      <c r="J80" s="286">
        <v>0</v>
      </c>
      <c r="K80" s="286">
        <v>0</v>
      </c>
      <c r="L80" s="286">
        <v>0</v>
      </c>
      <c r="M80" s="287">
        <f t="shared" si="6"/>
        <v>29062725</v>
      </c>
      <c r="N80" s="286">
        <v>821602</v>
      </c>
    </row>
    <row r="81" spans="1:14" ht="18.75" customHeight="1" x14ac:dyDescent="0.2">
      <c r="A81" s="15">
        <v>270620</v>
      </c>
      <c r="B81" s="15">
        <v>2108</v>
      </c>
      <c r="C81" s="286">
        <v>59395</v>
      </c>
      <c r="D81" s="286">
        <v>0</v>
      </c>
      <c r="E81" s="286">
        <v>0</v>
      </c>
      <c r="F81" s="286">
        <v>0</v>
      </c>
      <c r="G81" s="287">
        <f t="shared" si="4"/>
        <v>59395</v>
      </c>
      <c r="H81" s="286">
        <v>0</v>
      </c>
      <c r="I81" s="287">
        <f t="shared" si="5"/>
        <v>59395</v>
      </c>
      <c r="J81" s="286">
        <v>0</v>
      </c>
      <c r="K81" s="286">
        <v>0</v>
      </c>
      <c r="L81" s="286">
        <v>0</v>
      </c>
      <c r="M81" s="287">
        <f t="shared" si="6"/>
        <v>59395</v>
      </c>
      <c r="N81" s="286">
        <v>0</v>
      </c>
    </row>
    <row r="82" spans="1:14" ht="18.75" customHeight="1" x14ac:dyDescent="0.2">
      <c r="A82" s="15">
        <v>270621</v>
      </c>
      <c r="B82" s="15">
        <v>2109</v>
      </c>
      <c r="C82" s="286">
        <v>0</v>
      </c>
      <c r="D82" s="286">
        <v>0</v>
      </c>
      <c r="E82" s="286">
        <v>0</v>
      </c>
      <c r="F82" s="286">
        <v>0</v>
      </c>
      <c r="G82" s="287">
        <f t="shared" si="4"/>
        <v>0</v>
      </c>
      <c r="H82" s="286">
        <v>0</v>
      </c>
      <c r="I82" s="287">
        <f t="shared" si="5"/>
        <v>0</v>
      </c>
      <c r="J82" s="286">
        <v>0</v>
      </c>
      <c r="K82" s="286">
        <v>0</v>
      </c>
      <c r="L82" s="286">
        <v>0</v>
      </c>
      <c r="M82" s="287">
        <f t="shared" si="6"/>
        <v>0</v>
      </c>
      <c r="N82" s="286">
        <v>0</v>
      </c>
    </row>
    <row r="83" spans="1:14" ht="18.75" customHeight="1" x14ac:dyDescent="0.2">
      <c r="A83" s="15">
        <v>270622</v>
      </c>
      <c r="B83" s="15">
        <v>2110</v>
      </c>
      <c r="C83" s="286">
        <v>10694642</v>
      </c>
      <c r="D83" s="286">
        <v>162780</v>
      </c>
      <c r="E83" s="286">
        <v>208280</v>
      </c>
      <c r="F83" s="286">
        <v>37410</v>
      </c>
      <c r="G83" s="287">
        <f t="shared" si="4"/>
        <v>11103112</v>
      </c>
      <c r="H83" s="286">
        <v>723700</v>
      </c>
      <c r="I83" s="287">
        <f t="shared" si="5"/>
        <v>11826812</v>
      </c>
      <c r="J83" s="286">
        <v>0</v>
      </c>
      <c r="K83" s="286">
        <v>0</v>
      </c>
      <c r="L83" s="286">
        <v>0</v>
      </c>
      <c r="M83" s="287">
        <f t="shared" si="6"/>
        <v>11826812</v>
      </c>
      <c r="N83" s="286">
        <v>806068</v>
      </c>
    </row>
    <row r="84" spans="1:14" ht="18.75" customHeight="1" x14ac:dyDescent="0.2">
      <c r="A84" s="15">
        <v>270623</v>
      </c>
      <c r="B84" s="15">
        <v>2111</v>
      </c>
      <c r="C84" s="286">
        <v>1758431</v>
      </c>
      <c r="D84" s="286">
        <v>0</v>
      </c>
      <c r="E84" s="286">
        <v>0</v>
      </c>
      <c r="F84" s="286">
        <v>322910</v>
      </c>
      <c r="G84" s="287">
        <f t="shared" si="4"/>
        <v>2081341</v>
      </c>
      <c r="H84" s="286">
        <v>151300</v>
      </c>
      <c r="I84" s="287">
        <f t="shared" si="5"/>
        <v>2232641</v>
      </c>
      <c r="J84" s="286">
        <v>0</v>
      </c>
      <c r="K84" s="286">
        <v>0</v>
      </c>
      <c r="L84" s="286">
        <v>0</v>
      </c>
      <c r="M84" s="287">
        <f t="shared" si="6"/>
        <v>2232641</v>
      </c>
      <c r="N84" s="286">
        <v>0</v>
      </c>
    </row>
    <row r="85" spans="1:14" ht="18.75" customHeight="1" x14ac:dyDescent="0.2">
      <c r="A85" s="15">
        <v>270624</v>
      </c>
      <c r="B85" s="15">
        <v>2112</v>
      </c>
      <c r="C85" s="286">
        <v>518987</v>
      </c>
      <c r="D85" s="286">
        <v>1760</v>
      </c>
      <c r="E85" s="286">
        <v>0</v>
      </c>
      <c r="F85" s="286">
        <v>0</v>
      </c>
      <c r="G85" s="287">
        <f t="shared" si="4"/>
        <v>520747</v>
      </c>
      <c r="H85" s="286">
        <v>1000</v>
      </c>
      <c r="I85" s="287">
        <f t="shared" si="5"/>
        <v>521747</v>
      </c>
      <c r="J85" s="286">
        <v>0</v>
      </c>
      <c r="K85" s="286">
        <v>0</v>
      </c>
      <c r="L85" s="286">
        <v>0</v>
      </c>
      <c r="M85" s="287">
        <f t="shared" si="6"/>
        <v>521747</v>
      </c>
      <c r="N85" s="286">
        <v>78708</v>
      </c>
    </row>
    <row r="86" spans="1:14" ht="18.75" customHeight="1" x14ac:dyDescent="0.2">
      <c r="A86" s="15">
        <v>270625</v>
      </c>
      <c r="B86" s="15">
        <v>2113</v>
      </c>
      <c r="C86" s="286">
        <v>2171060</v>
      </c>
      <c r="D86" s="286">
        <v>21230</v>
      </c>
      <c r="E86" s="286">
        <v>29420</v>
      </c>
      <c r="F86" s="286">
        <v>0</v>
      </c>
      <c r="G86" s="287">
        <f t="shared" si="4"/>
        <v>2221710</v>
      </c>
      <c r="H86" s="286">
        <v>40000</v>
      </c>
      <c r="I86" s="287">
        <f t="shared" si="5"/>
        <v>2261710</v>
      </c>
      <c r="J86" s="286">
        <v>0</v>
      </c>
      <c r="K86" s="286">
        <v>0</v>
      </c>
      <c r="L86" s="286">
        <v>0</v>
      </c>
      <c r="M86" s="287">
        <f t="shared" si="6"/>
        <v>2261710</v>
      </c>
      <c r="N86" s="286">
        <v>225717</v>
      </c>
    </row>
    <row r="87" spans="1:14" ht="18.75" customHeight="1" x14ac:dyDescent="0.2">
      <c r="A87" s="15">
        <v>270630</v>
      </c>
      <c r="B87" s="15">
        <v>2801</v>
      </c>
      <c r="C87" s="286">
        <v>579124</v>
      </c>
      <c r="D87" s="286">
        <v>0</v>
      </c>
      <c r="E87" s="286">
        <v>0</v>
      </c>
      <c r="F87" s="286">
        <v>0</v>
      </c>
      <c r="G87" s="287">
        <f t="shared" si="4"/>
        <v>579124</v>
      </c>
      <c r="H87" s="286">
        <v>0</v>
      </c>
      <c r="I87" s="287">
        <f t="shared" si="5"/>
        <v>579124</v>
      </c>
      <c r="J87" s="286">
        <v>0</v>
      </c>
      <c r="K87" s="286">
        <v>0</v>
      </c>
      <c r="L87" s="286">
        <v>0</v>
      </c>
      <c r="M87" s="287">
        <f t="shared" si="6"/>
        <v>579124</v>
      </c>
      <c r="N87" s="286">
        <v>0</v>
      </c>
    </row>
    <row r="88" spans="1:14" ht="18.75" customHeight="1" x14ac:dyDescent="0.2">
      <c r="A88" s="15">
        <v>270640</v>
      </c>
      <c r="B88" s="15">
        <v>2802</v>
      </c>
      <c r="C88" s="286">
        <v>0</v>
      </c>
      <c r="D88" s="286">
        <v>0</v>
      </c>
      <c r="E88" s="286">
        <v>0</v>
      </c>
      <c r="F88" s="286">
        <v>0</v>
      </c>
      <c r="G88" s="287">
        <f t="shared" si="4"/>
        <v>0</v>
      </c>
      <c r="H88" s="286">
        <v>0</v>
      </c>
      <c r="I88" s="287">
        <f t="shared" si="5"/>
        <v>0</v>
      </c>
      <c r="J88" s="286">
        <v>0</v>
      </c>
      <c r="K88" s="286">
        <v>0</v>
      </c>
      <c r="L88" s="286">
        <v>0</v>
      </c>
      <c r="M88" s="287">
        <f t="shared" si="6"/>
        <v>0</v>
      </c>
      <c r="N88" s="286">
        <v>0</v>
      </c>
    </row>
    <row r="89" spans="1:14" ht="18.75" customHeight="1" x14ac:dyDescent="0.2">
      <c r="A89" s="15">
        <v>270650</v>
      </c>
      <c r="B89" s="15">
        <v>2803</v>
      </c>
      <c r="C89" s="286">
        <v>1116762</v>
      </c>
      <c r="D89" s="286">
        <v>0</v>
      </c>
      <c r="E89" s="286">
        <v>0</v>
      </c>
      <c r="F89" s="286">
        <v>0</v>
      </c>
      <c r="G89" s="287">
        <f t="shared" si="4"/>
        <v>1116762</v>
      </c>
      <c r="H89" s="286">
        <v>1000</v>
      </c>
      <c r="I89" s="287">
        <f t="shared" si="5"/>
        <v>1117762</v>
      </c>
      <c r="J89" s="286">
        <v>0</v>
      </c>
      <c r="K89" s="286">
        <v>0</v>
      </c>
      <c r="L89" s="286">
        <v>0</v>
      </c>
      <c r="M89" s="287">
        <f t="shared" si="6"/>
        <v>1117762</v>
      </c>
      <c r="N89" s="286">
        <v>389210</v>
      </c>
    </row>
    <row r="90" spans="1:14" ht="18.75" customHeight="1" x14ac:dyDescent="0.2">
      <c r="A90" s="15">
        <v>270660</v>
      </c>
      <c r="B90" s="15">
        <v>2804</v>
      </c>
      <c r="C90" s="286">
        <v>2550810</v>
      </c>
      <c r="D90" s="286">
        <v>8770</v>
      </c>
      <c r="E90" s="286">
        <v>57700</v>
      </c>
      <c r="F90" s="286">
        <v>256950</v>
      </c>
      <c r="G90" s="287">
        <f t="shared" si="4"/>
        <v>2874230</v>
      </c>
      <c r="H90" s="286">
        <v>5500</v>
      </c>
      <c r="I90" s="287">
        <f t="shared" si="5"/>
        <v>2879730</v>
      </c>
      <c r="J90" s="286">
        <v>0</v>
      </c>
      <c r="K90" s="286">
        <v>0</v>
      </c>
      <c r="L90" s="286">
        <v>0</v>
      </c>
      <c r="M90" s="287">
        <f t="shared" si="6"/>
        <v>2879730</v>
      </c>
      <c r="N90" s="286">
        <v>756465</v>
      </c>
    </row>
    <row r="91" spans="1:14" ht="18.75" customHeight="1" x14ac:dyDescent="0.2">
      <c r="A91" s="15">
        <v>270666</v>
      </c>
      <c r="B91" s="15">
        <v>2806</v>
      </c>
      <c r="C91" s="286">
        <v>345263</v>
      </c>
      <c r="D91" s="286">
        <v>0</v>
      </c>
      <c r="E91" s="286">
        <v>0</v>
      </c>
      <c r="F91" s="286">
        <v>0</v>
      </c>
      <c r="G91" s="287">
        <f t="shared" si="4"/>
        <v>345263</v>
      </c>
      <c r="H91" s="286">
        <v>0</v>
      </c>
      <c r="I91" s="287">
        <f t="shared" si="5"/>
        <v>345263</v>
      </c>
      <c r="J91" s="286">
        <v>0</v>
      </c>
      <c r="K91" s="286">
        <v>0</v>
      </c>
      <c r="L91" s="286">
        <v>0</v>
      </c>
      <c r="M91" s="287">
        <f t="shared" si="6"/>
        <v>345263</v>
      </c>
      <c r="N91" s="286">
        <v>345263</v>
      </c>
    </row>
    <row r="92" spans="1:14" ht="18.75" customHeight="1" x14ac:dyDescent="0.2">
      <c r="A92" s="15">
        <v>270670</v>
      </c>
      <c r="B92" s="15">
        <v>3201</v>
      </c>
      <c r="C92" s="286">
        <v>1731722029</v>
      </c>
      <c r="D92" s="286">
        <v>407850</v>
      </c>
      <c r="E92" s="286">
        <v>3047160</v>
      </c>
      <c r="F92" s="286">
        <v>3284450</v>
      </c>
      <c r="G92" s="287">
        <f t="shared" si="4"/>
        <v>1738461489</v>
      </c>
      <c r="H92" s="286">
        <v>52662245</v>
      </c>
      <c r="I92" s="287">
        <f t="shared" si="5"/>
        <v>1791123734</v>
      </c>
      <c r="J92" s="286">
        <v>0</v>
      </c>
      <c r="K92" s="286">
        <v>0</v>
      </c>
      <c r="L92" s="286">
        <v>0</v>
      </c>
      <c r="M92" s="287">
        <f t="shared" si="6"/>
        <v>1791123734</v>
      </c>
      <c r="N92" s="286">
        <v>0</v>
      </c>
    </row>
    <row r="93" spans="1:14" ht="18.75" customHeight="1" x14ac:dyDescent="0.2">
      <c r="A93" s="15">
        <v>270680</v>
      </c>
      <c r="B93" s="15">
        <v>3202</v>
      </c>
      <c r="C93" s="286">
        <v>0</v>
      </c>
      <c r="D93" s="286">
        <v>0</v>
      </c>
      <c r="E93" s="286">
        <v>0</v>
      </c>
      <c r="F93" s="286">
        <v>0</v>
      </c>
      <c r="G93" s="287">
        <f t="shared" si="4"/>
        <v>0</v>
      </c>
      <c r="H93" s="286">
        <v>109600</v>
      </c>
      <c r="I93" s="287">
        <f t="shared" si="5"/>
        <v>109600</v>
      </c>
      <c r="J93" s="286">
        <v>0</v>
      </c>
      <c r="K93" s="286">
        <v>0</v>
      </c>
      <c r="L93" s="286">
        <v>0</v>
      </c>
      <c r="M93" s="287">
        <f t="shared" si="6"/>
        <v>109600</v>
      </c>
      <c r="N93" s="286">
        <v>0</v>
      </c>
    </row>
    <row r="94" spans="1:14" ht="18.75" customHeight="1" x14ac:dyDescent="0.2">
      <c r="A94" s="15">
        <v>270690</v>
      </c>
      <c r="B94" s="15">
        <v>3206</v>
      </c>
      <c r="C94" s="286">
        <v>1505098</v>
      </c>
      <c r="D94" s="286">
        <v>0</v>
      </c>
      <c r="E94" s="286">
        <v>15640</v>
      </c>
      <c r="F94" s="286">
        <v>0</v>
      </c>
      <c r="G94" s="287">
        <f t="shared" si="4"/>
        <v>1520738</v>
      </c>
      <c r="H94" s="286">
        <v>19900</v>
      </c>
      <c r="I94" s="287">
        <f t="shared" si="5"/>
        <v>1540638</v>
      </c>
      <c r="J94" s="286">
        <v>0</v>
      </c>
      <c r="K94" s="286">
        <v>0</v>
      </c>
      <c r="L94" s="286">
        <v>0</v>
      </c>
      <c r="M94" s="287">
        <f t="shared" si="6"/>
        <v>1540638</v>
      </c>
      <c r="N94" s="286">
        <v>0</v>
      </c>
    </row>
    <row r="95" spans="1:14" ht="18.75" customHeight="1" x14ac:dyDescent="0.2">
      <c r="A95" s="15">
        <v>270700</v>
      </c>
      <c r="B95" s="15">
        <v>3207</v>
      </c>
      <c r="C95" s="286">
        <v>49394672</v>
      </c>
      <c r="D95" s="286">
        <v>175880</v>
      </c>
      <c r="E95" s="286">
        <v>139460</v>
      </c>
      <c r="F95" s="286">
        <v>408180</v>
      </c>
      <c r="G95" s="287">
        <f t="shared" si="4"/>
        <v>50118192</v>
      </c>
      <c r="H95" s="286">
        <v>3025200</v>
      </c>
      <c r="I95" s="287">
        <f t="shared" si="5"/>
        <v>53143392</v>
      </c>
      <c r="J95" s="286">
        <v>0</v>
      </c>
      <c r="K95" s="286">
        <v>0</v>
      </c>
      <c r="L95" s="286">
        <v>0</v>
      </c>
      <c r="M95" s="287">
        <f t="shared" si="6"/>
        <v>53143392</v>
      </c>
      <c r="N95" s="286">
        <v>0</v>
      </c>
    </row>
    <row r="96" spans="1:14" ht="18.75" customHeight="1" x14ac:dyDescent="0.2">
      <c r="A96" s="15">
        <v>270710</v>
      </c>
      <c r="B96" s="15">
        <v>3211</v>
      </c>
      <c r="C96" s="286">
        <v>23971338</v>
      </c>
      <c r="D96" s="286">
        <v>59170</v>
      </c>
      <c r="E96" s="286">
        <v>401100</v>
      </c>
      <c r="F96" s="286">
        <v>564340</v>
      </c>
      <c r="G96" s="287">
        <f t="shared" si="4"/>
        <v>24995948</v>
      </c>
      <c r="H96" s="286">
        <v>2223400</v>
      </c>
      <c r="I96" s="287">
        <f t="shared" si="5"/>
        <v>27219348</v>
      </c>
      <c r="J96" s="286">
        <v>0</v>
      </c>
      <c r="K96" s="286">
        <v>0</v>
      </c>
      <c r="L96" s="286">
        <v>0</v>
      </c>
      <c r="M96" s="287">
        <f t="shared" si="6"/>
        <v>27219348</v>
      </c>
      <c r="N96" s="286">
        <v>0</v>
      </c>
    </row>
    <row r="97" spans="1:14" ht="18.75" customHeight="1" x14ac:dyDescent="0.2">
      <c r="A97" s="15">
        <v>270720</v>
      </c>
      <c r="B97" s="15">
        <v>3217</v>
      </c>
      <c r="C97" s="286">
        <v>81474924</v>
      </c>
      <c r="D97" s="286">
        <v>197150</v>
      </c>
      <c r="E97" s="286">
        <v>999570</v>
      </c>
      <c r="F97" s="286">
        <v>4323900</v>
      </c>
      <c r="G97" s="287">
        <f t="shared" si="4"/>
        <v>86995544</v>
      </c>
      <c r="H97" s="286">
        <v>9948700</v>
      </c>
      <c r="I97" s="287">
        <f t="shared" si="5"/>
        <v>96944244</v>
      </c>
      <c r="J97" s="286">
        <v>0</v>
      </c>
      <c r="K97" s="286">
        <v>0</v>
      </c>
      <c r="L97" s="286">
        <v>0</v>
      </c>
      <c r="M97" s="287">
        <f t="shared" si="6"/>
        <v>96944244</v>
      </c>
      <c r="N97" s="286">
        <v>0</v>
      </c>
    </row>
    <row r="98" spans="1:14" ht="18.75" customHeight="1" x14ac:dyDescent="0.2">
      <c r="A98" s="15">
        <v>270721</v>
      </c>
      <c r="B98" s="15">
        <v>3218</v>
      </c>
      <c r="C98" s="286">
        <v>12307945</v>
      </c>
      <c r="D98" s="286">
        <v>0</v>
      </c>
      <c r="E98" s="286">
        <v>0</v>
      </c>
      <c r="F98" s="286">
        <v>0</v>
      </c>
      <c r="G98" s="287">
        <f t="shared" si="4"/>
        <v>12307945</v>
      </c>
      <c r="H98" s="286">
        <v>431000</v>
      </c>
      <c r="I98" s="287">
        <f t="shared" si="5"/>
        <v>12738945</v>
      </c>
      <c r="J98" s="286">
        <v>0</v>
      </c>
      <c r="K98" s="286">
        <v>0</v>
      </c>
      <c r="L98" s="286">
        <v>0</v>
      </c>
      <c r="M98" s="287">
        <f t="shared" si="6"/>
        <v>12738945</v>
      </c>
      <c r="N98" s="286">
        <v>0</v>
      </c>
    </row>
    <row r="99" spans="1:14" ht="18.75" customHeight="1" x14ac:dyDescent="0.2">
      <c r="A99" s="15">
        <v>270722</v>
      </c>
      <c r="B99" s="15">
        <v>3219</v>
      </c>
      <c r="C99" s="286">
        <v>165734681</v>
      </c>
      <c r="D99" s="286">
        <v>56010</v>
      </c>
      <c r="E99" s="286">
        <v>0</v>
      </c>
      <c r="F99" s="286">
        <v>331680</v>
      </c>
      <c r="G99" s="287">
        <f t="shared" si="4"/>
        <v>166122371</v>
      </c>
      <c r="H99" s="286">
        <v>3226100</v>
      </c>
      <c r="I99" s="287">
        <f t="shared" si="5"/>
        <v>169348471</v>
      </c>
      <c r="J99" s="286">
        <v>0</v>
      </c>
      <c r="K99" s="286">
        <v>0</v>
      </c>
      <c r="L99" s="286">
        <v>0</v>
      </c>
      <c r="M99" s="287">
        <f t="shared" si="6"/>
        <v>169348471</v>
      </c>
      <c r="N99" s="286">
        <v>0</v>
      </c>
    </row>
    <row r="100" spans="1:14" ht="18.75" customHeight="1" x14ac:dyDescent="0.2">
      <c r="A100" s="15">
        <v>270723</v>
      </c>
      <c r="B100" s="15">
        <v>3220</v>
      </c>
      <c r="C100" s="286">
        <v>8606470</v>
      </c>
      <c r="D100" s="286">
        <v>0</v>
      </c>
      <c r="E100" s="286">
        <v>0</v>
      </c>
      <c r="F100" s="286">
        <v>10</v>
      </c>
      <c r="G100" s="287">
        <f t="shared" si="4"/>
        <v>8606480</v>
      </c>
      <c r="H100" s="286">
        <v>323200</v>
      </c>
      <c r="I100" s="287">
        <f t="shared" si="5"/>
        <v>8929680</v>
      </c>
      <c r="J100" s="286">
        <v>0</v>
      </c>
      <c r="K100" s="286">
        <v>0</v>
      </c>
      <c r="L100" s="286">
        <v>0</v>
      </c>
      <c r="M100" s="287">
        <f t="shared" si="6"/>
        <v>8929680</v>
      </c>
      <c r="N100" s="286">
        <v>0</v>
      </c>
    </row>
    <row r="101" spans="1:14" ht="18.75" customHeight="1" x14ac:dyDescent="0.2">
      <c r="A101" s="15">
        <v>270725</v>
      </c>
      <c r="B101" s="15">
        <v>3222</v>
      </c>
      <c r="C101" s="286">
        <v>386566</v>
      </c>
      <c r="D101" s="286">
        <v>0</v>
      </c>
      <c r="E101" s="286">
        <v>0</v>
      </c>
      <c r="F101" s="286">
        <v>0</v>
      </c>
      <c r="G101" s="287">
        <f t="shared" si="4"/>
        <v>386566</v>
      </c>
      <c r="H101" s="286">
        <v>4000</v>
      </c>
      <c r="I101" s="287">
        <f t="shared" si="5"/>
        <v>390566</v>
      </c>
      <c r="J101" s="286">
        <v>0</v>
      </c>
      <c r="K101" s="286">
        <v>0</v>
      </c>
      <c r="L101" s="286">
        <v>0</v>
      </c>
      <c r="M101" s="287">
        <f t="shared" si="6"/>
        <v>390566</v>
      </c>
      <c r="N101" s="286">
        <v>0</v>
      </c>
    </row>
    <row r="102" spans="1:14" ht="18.75" customHeight="1" x14ac:dyDescent="0.2">
      <c r="A102" s="15">
        <v>270724</v>
      </c>
      <c r="B102" s="15">
        <v>3223</v>
      </c>
      <c r="C102" s="286">
        <v>18579608</v>
      </c>
      <c r="D102" s="286">
        <v>0</v>
      </c>
      <c r="E102" s="286">
        <v>0</v>
      </c>
      <c r="F102" s="286">
        <v>620</v>
      </c>
      <c r="G102" s="287">
        <f t="shared" si="4"/>
        <v>18580228</v>
      </c>
      <c r="H102" s="286">
        <v>744900</v>
      </c>
      <c r="I102" s="287">
        <f t="shared" si="5"/>
        <v>19325128</v>
      </c>
      <c r="J102" s="286">
        <v>0</v>
      </c>
      <c r="K102" s="286">
        <v>0</v>
      </c>
      <c r="L102" s="286">
        <v>0</v>
      </c>
      <c r="M102" s="287">
        <f t="shared" si="6"/>
        <v>19325128</v>
      </c>
      <c r="N102" s="286">
        <v>0</v>
      </c>
    </row>
    <row r="103" spans="1:14" ht="18.75" customHeight="1" x14ac:dyDescent="0.2">
      <c r="A103" s="15">
        <v>270726</v>
      </c>
      <c r="B103" s="15">
        <v>3224</v>
      </c>
      <c r="C103" s="286">
        <v>3558890</v>
      </c>
      <c r="D103" s="286">
        <v>0</v>
      </c>
      <c r="E103" s="286">
        <v>0</v>
      </c>
      <c r="F103" s="286">
        <v>0</v>
      </c>
      <c r="G103" s="287">
        <f t="shared" si="4"/>
        <v>3558890</v>
      </c>
      <c r="H103" s="286">
        <v>228000</v>
      </c>
      <c r="I103" s="287">
        <f t="shared" si="5"/>
        <v>3786890</v>
      </c>
      <c r="J103" s="286">
        <v>0</v>
      </c>
      <c r="K103" s="286">
        <v>0</v>
      </c>
      <c r="L103" s="286">
        <v>0</v>
      </c>
      <c r="M103" s="287">
        <f t="shared" si="6"/>
        <v>3786890</v>
      </c>
      <c r="N103" s="286">
        <v>0</v>
      </c>
    </row>
    <row r="104" spans="1:14" ht="18.75" customHeight="1" x14ac:dyDescent="0.2">
      <c r="A104" s="15">
        <v>270727</v>
      </c>
      <c r="B104" s="15">
        <v>3225</v>
      </c>
      <c r="C104" s="286">
        <v>188567457</v>
      </c>
      <c r="D104" s="286">
        <v>0</v>
      </c>
      <c r="E104" s="286">
        <v>36610</v>
      </c>
      <c r="F104" s="286">
        <v>12561820</v>
      </c>
      <c r="G104" s="287">
        <f t="shared" si="4"/>
        <v>201165887</v>
      </c>
      <c r="H104" s="286">
        <v>11057750</v>
      </c>
      <c r="I104" s="287">
        <f t="shared" si="5"/>
        <v>212223637</v>
      </c>
      <c r="J104" s="286">
        <v>0</v>
      </c>
      <c r="K104" s="286">
        <v>0</v>
      </c>
      <c r="L104" s="286">
        <v>70593304</v>
      </c>
      <c r="M104" s="287">
        <f t="shared" si="6"/>
        <v>141630333</v>
      </c>
      <c r="N104" s="286">
        <v>0</v>
      </c>
    </row>
    <row r="105" spans="1:14" ht="18.75" customHeight="1" x14ac:dyDescent="0.2">
      <c r="A105" s="15">
        <v>270730</v>
      </c>
      <c r="B105" s="15">
        <v>4406</v>
      </c>
      <c r="C105" s="286">
        <v>32987393</v>
      </c>
      <c r="D105" s="286">
        <v>93960</v>
      </c>
      <c r="E105" s="286">
        <v>101690</v>
      </c>
      <c r="F105" s="286">
        <v>6270</v>
      </c>
      <c r="G105" s="287">
        <f t="shared" si="4"/>
        <v>33189313</v>
      </c>
      <c r="H105" s="286">
        <v>917700</v>
      </c>
      <c r="I105" s="287">
        <f t="shared" si="5"/>
        <v>34107013</v>
      </c>
      <c r="J105" s="286">
        <v>0</v>
      </c>
      <c r="K105" s="286">
        <v>0</v>
      </c>
      <c r="L105" s="286">
        <v>0</v>
      </c>
      <c r="M105" s="287">
        <f t="shared" si="6"/>
        <v>34107013</v>
      </c>
      <c r="N105" s="286">
        <v>2270</v>
      </c>
    </row>
    <row r="106" spans="1:14" ht="18.75" customHeight="1" x14ac:dyDescent="0.2">
      <c r="A106" s="15">
        <v>270740</v>
      </c>
      <c r="B106" s="15">
        <v>4407</v>
      </c>
      <c r="C106" s="286">
        <v>11322017</v>
      </c>
      <c r="D106" s="286">
        <v>49790</v>
      </c>
      <c r="E106" s="286">
        <v>179950</v>
      </c>
      <c r="F106" s="286">
        <v>57530</v>
      </c>
      <c r="G106" s="287">
        <f t="shared" ref="G106:G124" si="7">+C106+D106+E106+F106</f>
        <v>11609287</v>
      </c>
      <c r="H106" s="286">
        <v>6409700</v>
      </c>
      <c r="I106" s="287">
        <f t="shared" si="5"/>
        <v>18018987</v>
      </c>
      <c r="J106" s="286">
        <v>0</v>
      </c>
      <c r="K106" s="286">
        <v>0</v>
      </c>
      <c r="L106" s="286">
        <v>0</v>
      </c>
      <c r="M106" s="287">
        <f t="shared" si="6"/>
        <v>18018987</v>
      </c>
      <c r="N106" s="286">
        <v>0</v>
      </c>
    </row>
    <row r="107" spans="1:14" ht="18.75" customHeight="1" x14ac:dyDescent="0.2">
      <c r="A107" s="15">
        <v>270750</v>
      </c>
      <c r="B107" s="15">
        <v>4408</v>
      </c>
      <c r="C107" s="286">
        <v>56521931</v>
      </c>
      <c r="D107" s="286">
        <v>687830</v>
      </c>
      <c r="E107" s="286">
        <v>445420</v>
      </c>
      <c r="F107" s="286">
        <v>1995030</v>
      </c>
      <c r="G107" s="287">
        <f t="shared" si="7"/>
        <v>59650211</v>
      </c>
      <c r="H107" s="286">
        <v>11547100</v>
      </c>
      <c r="I107" s="287">
        <f t="shared" si="5"/>
        <v>71197311</v>
      </c>
      <c r="J107" s="286">
        <v>0</v>
      </c>
      <c r="K107" s="286">
        <v>0</v>
      </c>
      <c r="L107" s="286">
        <v>0</v>
      </c>
      <c r="M107" s="287">
        <f t="shared" si="6"/>
        <v>71197311</v>
      </c>
      <c r="N107" s="286">
        <v>8091719</v>
      </c>
    </row>
    <row r="108" spans="1:14" ht="18.75" customHeight="1" x14ac:dyDescent="0.2">
      <c r="A108" s="15">
        <v>270760</v>
      </c>
      <c r="B108" s="15">
        <v>4409</v>
      </c>
      <c r="C108" s="286">
        <v>76087</v>
      </c>
      <c r="D108" s="286">
        <v>0</v>
      </c>
      <c r="E108" s="286">
        <v>0</v>
      </c>
      <c r="F108" s="286">
        <v>0</v>
      </c>
      <c r="G108" s="287">
        <f t="shared" si="7"/>
        <v>76087</v>
      </c>
      <c r="H108" s="286">
        <v>0</v>
      </c>
      <c r="I108" s="287">
        <f t="shared" si="5"/>
        <v>76087</v>
      </c>
      <c r="J108" s="286">
        <v>0</v>
      </c>
      <c r="K108" s="286">
        <v>0</v>
      </c>
      <c r="L108" s="286">
        <v>0</v>
      </c>
      <c r="M108" s="287">
        <f t="shared" si="6"/>
        <v>76087</v>
      </c>
      <c r="N108" s="286">
        <v>76087</v>
      </c>
    </row>
    <row r="109" spans="1:14" ht="18.75" customHeight="1" x14ac:dyDescent="0.2">
      <c r="A109" s="15">
        <v>270761</v>
      </c>
      <c r="B109" s="15">
        <v>4410</v>
      </c>
      <c r="C109" s="286">
        <v>0</v>
      </c>
      <c r="D109" s="286">
        <v>0</v>
      </c>
      <c r="E109" s="286">
        <v>0</v>
      </c>
      <c r="F109" s="286">
        <v>0</v>
      </c>
      <c r="G109" s="287">
        <f t="shared" si="7"/>
        <v>0</v>
      </c>
      <c r="H109" s="286">
        <v>0</v>
      </c>
      <c r="I109" s="287">
        <f t="shared" si="5"/>
        <v>0</v>
      </c>
      <c r="J109" s="286">
        <v>0</v>
      </c>
      <c r="K109" s="286">
        <v>0</v>
      </c>
      <c r="L109" s="286">
        <v>0</v>
      </c>
      <c r="M109" s="287">
        <f t="shared" si="6"/>
        <v>0</v>
      </c>
      <c r="N109" s="286">
        <v>0</v>
      </c>
    </row>
    <row r="110" spans="1:14" ht="18.75" customHeight="1" x14ac:dyDescent="0.2">
      <c r="A110" s="15">
        <v>270762</v>
      </c>
      <c r="B110" s="15">
        <v>4411</v>
      </c>
      <c r="C110" s="286">
        <v>8419961</v>
      </c>
      <c r="D110" s="286">
        <v>112370</v>
      </c>
      <c r="E110" s="286">
        <v>480680</v>
      </c>
      <c r="F110" s="286">
        <v>132360</v>
      </c>
      <c r="G110" s="287">
        <f t="shared" si="7"/>
        <v>9145371</v>
      </c>
      <c r="H110" s="286">
        <v>3340900</v>
      </c>
      <c r="I110" s="287">
        <f t="shared" si="5"/>
        <v>12486271</v>
      </c>
      <c r="J110" s="286">
        <v>0</v>
      </c>
      <c r="K110" s="286">
        <v>0</v>
      </c>
      <c r="L110" s="286">
        <v>0</v>
      </c>
      <c r="M110" s="287">
        <f t="shared" si="6"/>
        <v>12486271</v>
      </c>
      <c r="N110" s="286">
        <v>293513</v>
      </c>
    </row>
    <row r="111" spans="1:14" ht="18.75" customHeight="1" x14ac:dyDescent="0.2">
      <c r="A111" s="15">
        <v>270764</v>
      </c>
      <c r="B111" s="15">
        <v>4413</v>
      </c>
      <c r="C111" s="286">
        <v>1788621</v>
      </c>
      <c r="D111" s="286">
        <v>0</v>
      </c>
      <c r="E111" s="286">
        <v>0</v>
      </c>
      <c r="F111" s="286">
        <v>0</v>
      </c>
      <c r="G111" s="287">
        <f t="shared" si="7"/>
        <v>1788621</v>
      </c>
      <c r="H111" s="286">
        <v>78000</v>
      </c>
      <c r="I111" s="287">
        <f t="shared" si="5"/>
        <v>1866621</v>
      </c>
      <c r="J111" s="286">
        <v>0</v>
      </c>
      <c r="K111" s="286">
        <v>0</v>
      </c>
      <c r="L111" s="286">
        <v>0</v>
      </c>
      <c r="M111" s="287">
        <f t="shared" si="6"/>
        <v>1866621</v>
      </c>
      <c r="N111" s="286">
        <v>0</v>
      </c>
    </row>
    <row r="112" spans="1:14" ht="18.75" customHeight="1" x14ac:dyDescent="0.2">
      <c r="A112" s="15">
        <v>270765</v>
      </c>
      <c r="B112" s="15">
        <v>4414</v>
      </c>
      <c r="C112" s="286">
        <v>8519142</v>
      </c>
      <c r="D112" s="286">
        <v>171810</v>
      </c>
      <c r="E112" s="286">
        <v>135530</v>
      </c>
      <c r="F112" s="286">
        <v>831490</v>
      </c>
      <c r="G112" s="287">
        <f t="shared" si="7"/>
        <v>9657972</v>
      </c>
      <c r="H112" s="286">
        <v>2734800</v>
      </c>
      <c r="I112" s="287">
        <f t="shared" si="5"/>
        <v>12392772</v>
      </c>
      <c r="J112" s="286">
        <v>0</v>
      </c>
      <c r="K112" s="286">
        <v>0</v>
      </c>
      <c r="L112" s="286">
        <v>0</v>
      </c>
      <c r="M112" s="287">
        <f t="shared" si="6"/>
        <v>12392772</v>
      </c>
      <c r="N112" s="286">
        <v>728147</v>
      </c>
    </row>
    <row r="113" spans="1:14" ht="18.75" customHeight="1" x14ac:dyDescent="0.2">
      <c r="A113" s="15">
        <v>270766</v>
      </c>
      <c r="B113" s="15">
        <v>4415</v>
      </c>
      <c r="C113" s="286">
        <v>18714889</v>
      </c>
      <c r="D113" s="286">
        <v>117920</v>
      </c>
      <c r="E113" s="286">
        <v>949000</v>
      </c>
      <c r="F113" s="286">
        <v>270</v>
      </c>
      <c r="G113" s="287">
        <f t="shared" si="7"/>
        <v>19782079</v>
      </c>
      <c r="H113" s="286">
        <v>1113000</v>
      </c>
      <c r="I113" s="287">
        <f t="shared" si="5"/>
        <v>20895079</v>
      </c>
      <c r="J113" s="286">
        <v>0</v>
      </c>
      <c r="K113" s="286">
        <v>0</v>
      </c>
      <c r="L113" s="286">
        <v>0</v>
      </c>
      <c r="M113" s="287">
        <f t="shared" si="6"/>
        <v>20895079</v>
      </c>
      <c r="N113" s="286">
        <v>1506793</v>
      </c>
    </row>
    <row r="114" spans="1:14" ht="18.75" customHeight="1" x14ac:dyDescent="0.2">
      <c r="A114" s="15">
        <v>270770</v>
      </c>
      <c r="B114" s="15">
        <v>4501</v>
      </c>
      <c r="C114" s="286">
        <v>27157209</v>
      </c>
      <c r="D114" s="286">
        <v>143530</v>
      </c>
      <c r="E114" s="286">
        <v>311830</v>
      </c>
      <c r="F114" s="286">
        <v>652690</v>
      </c>
      <c r="G114" s="287">
        <f t="shared" si="7"/>
        <v>28265259</v>
      </c>
      <c r="H114" s="286">
        <v>3188700</v>
      </c>
      <c r="I114" s="287">
        <f t="shared" si="5"/>
        <v>31453959</v>
      </c>
      <c r="J114" s="286">
        <v>0</v>
      </c>
      <c r="K114" s="286">
        <v>0</v>
      </c>
      <c r="L114" s="286">
        <v>0</v>
      </c>
      <c r="M114" s="287">
        <f t="shared" si="6"/>
        <v>31453959</v>
      </c>
      <c r="N114" s="286">
        <v>0</v>
      </c>
    </row>
    <row r="115" spans="1:14" ht="18.75" customHeight="1" x14ac:dyDescent="0.2">
      <c r="A115" s="15">
        <v>270780</v>
      </c>
      <c r="B115" s="15">
        <v>4502</v>
      </c>
      <c r="C115" s="286">
        <v>12464548</v>
      </c>
      <c r="D115" s="286">
        <v>54070</v>
      </c>
      <c r="E115" s="286">
        <v>619110</v>
      </c>
      <c r="F115" s="286">
        <v>118530</v>
      </c>
      <c r="G115" s="287">
        <f t="shared" si="7"/>
        <v>13256258</v>
      </c>
      <c r="H115" s="286">
        <v>1870500</v>
      </c>
      <c r="I115" s="287">
        <f t="shared" si="5"/>
        <v>15126758</v>
      </c>
      <c r="J115" s="286">
        <v>0</v>
      </c>
      <c r="K115" s="286">
        <v>0</v>
      </c>
      <c r="L115" s="286">
        <v>0</v>
      </c>
      <c r="M115" s="287">
        <f t="shared" si="6"/>
        <v>15126758</v>
      </c>
      <c r="N115" s="286">
        <v>0</v>
      </c>
    </row>
    <row r="116" spans="1:14" ht="18.75" customHeight="1" x14ac:dyDescent="0.2">
      <c r="A116" s="15">
        <v>270790</v>
      </c>
      <c r="B116" s="15">
        <v>4503</v>
      </c>
      <c r="C116" s="286">
        <v>95822</v>
      </c>
      <c r="D116" s="286">
        <v>0</v>
      </c>
      <c r="E116" s="286">
        <v>0</v>
      </c>
      <c r="F116" s="286">
        <v>0</v>
      </c>
      <c r="G116" s="287">
        <f t="shared" si="7"/>
        <v>95822</v>
      </c>
      <c r="H116" s="286">
        <v>61000</v>
      </c>
      <c r="I116" s="287">
        <f t="shared" si="5"/>
        <v>156822</v>
      </c>
      <c r="J116" s="286">
        <v>0</v>
      </c>
      <c r="K116" s="286">
        <v>0</v>
      </c>
      <c r="L116" s="286">
        <v>0</v>
      </c>
      <c r="M116" s="287">
        <f t="shared" si="6"/>
        <v>156822</v>
      </c>
      <c r="N116" s="286">
        <v>0</v>
      </c>
    </row>
    <row r="117" spans="1:14" ht="18.75" customHeight="1" x14ac:dyDescent="0.2">
      <c r="A117" s="15">
        <v>270800</v>
      </c>
      <c r="B117" s="15">
        <v>4504</v>
      </c>
      <c r="C117" s="286">
        <v>1252894</v>
      </c>
      <c r="D117" s="286">
        <v>0</v>
      </c>
      <c r="E117" s="286">
        <v>38800</v>
      </c>
      <c r="F117" s="286">
        <v>0</v>
      </c>
      <c r="G117" s="287">
        <f t="shared" si="7"/>
        <v>1291694</v>
      </c>
      <c r="H117" s="286">
        <v>101000</v>
      </c>
      <c r="I117" s="287">
        <f t="shared" si="5"/>
        <v>1392694</v>
      </c>
      <c r="J117" s="286">
        <v>0</v>
      </c>
      <c r="K117" s="286">
        <v>0</v>
      </c>
      <c r="L117" s="286">
        <v>0</v>
      </c>
      <c r="M117" s="287">
        <f t="shared" si="6"/>
        <v>1392694</v>
      </c>
      <c r="N117" s="286">
        <v>0</v>
      </c>
    </row>
    <row r="118" spans="1:14" ht="18.75" customHeight="1" x14ac:dyDescent="0.2">
      <c r="A118" s="15">
        <v>270810</v>
      </c>
      <c r="B118" s="15">
        <v>4505</v>
      </c>
      <c r="C118" s="286">
        <v>4063532</v>
      </c>
      <c r="D118" s="286">
        <v>0</v>
      </c>
      <c r="E118" s="286">
        <v>80830</v>
      </c>
      <c r="F118" s="286">
        <v>687030</v>
      </c>
      <c r="G118" s="287">
        <f t="shared" si="7"/>
        <v>4831392</v>
      </c>
      <c r="H118" s="286">
        <v>1967200</v>
      </c>
      <c r="I118" s="287">
        <f t="shared" si="5"/>
        <v>6798592</v>
      </c>
      <c r="J118" s="286">
        <v>0</v>
      </c>
      <c r="K118" s="286">
        <v>0</v>
      </c>
      <c r="L118" s="286">
        <v>0</v>
      </c>
      <c r="M118" s="287">
        <f t="shared" si="6"/>
        <v>6798592</v>
      </c>
      <c r="N118" s="286">
        <v>0</v>
      </c>
    </row>
    <row r="119" spans="1:14" ht="18.75" customHeight="1" x14ac:dyDescent="0.2">
      <c r="A119" s="15">
        <v>270811</v>
      </c>
      <c r="B119" s="15">
        <v>4506</v>
      </c>
      <c r="C119" s="286">
        <v>88155</v>
      </c>
      <c r="D119" s="286">
        <v>0</v>
      </c>
      <c r="E119" s="286">
        <v>0</v>
      </c>
      <c r="F119" s="286">
        <v>0</v>
      </c>
      <c r="G119" s="287">
        <f t="shared" si="7"/>
        <v>88155</v>
      </c>
      <c r="H119" s="286">
        <v>106000</v>
      </c>
      <c r="I119" s="287">
        <f t="shared" si="5"/>
        <v>194155</v>
      </c>
      <c r="J119" s="286">
        <v>0</v>
      </c>
      <c r="K119" s="286">
        <v>0</v>
      </c>
      <c r="L119" s="286">
        <v>0</v>
      </c>
      <c r="M119" s="287">
        <f t="shared" si="6"/>
        <v>194155</v>
      </c>
      <c r="N119" s="286">
        <v>0</v>
      </c>
    </row>
    <row r="120" spans="1:14" ht="18.75" customHeight="1" x14ac:dyDescent="0.2">
      <c r="A120" s="15">
        <v>270820</v>
      </c>
      <c r="B120" s="15">
        <v>5701</v>
      </c>
      <c r="C120" s="286">
        <v>36955561</v>
      </c>
      <c r="D120" s="286">
        <v>181070</v>
      </c>
      <c r="E120" s="286">
        <v>575000</v>
      </c>
      <c r="F120" s="286">
        <v>140920</v>
      </c>
      <c r="G120" s="287">
        <f t="shared" si="7"/>
        <v>37852551</v>
      </c>
      <c r="H120" s="286">
        <v>926200</v>
      </c>
      <c r="I120" s="287">
        <f t="shared" si="5"/>
        <v>38778751</v>
      </c>
      <c r="J120" s="286">
        <v>0</v>
      </c>
      <c r="K120" s="286">
        <v>0</v>
      </c>
      <c r="L120" s="286">
        <v>0</v>
      </c>
      <c r="M120" s="287">
        <f t="shared" si="6"/>
        <v>38778751</v>
      </c>
      <c r="N120" s="286">
        <v>0</v>
      </c>
    </row>
    <row r="121" spans="1:14" ht="18.75" customHeight="1" x14ac:dyDescent="0.2">
      <c r="A121" s="15">
        <v>270830</v>
      </c>
      <c r="B121" s="15">
        <v>5702</v>
      </c>
      <c r="C121" s="286">
        <v>33875824</v>
      </c>
      <c r="D121" s="286">
        <v>22480</v>
      </c>
      <c r="E121" s="286">
        <v>0</v>
      </c>
      <c r="F121" s="286">
        <v>70730</v>
      </c>
      <c r="G121" s="287">
        <f t="shared" si="7"/>
        <v>33969034</v>
      </c>
      <c r="H121" s="286">
        <v>439800</v>
      </c>
      <c r="I121" s="287">
        <f t="shared" si="5"/>
        <v>34408834</v>
      </c>
      <c r="J121" s="286">
        <v>0</v>
      </c>
      <c r="K121" s="286">
        <v>0</v>
      </c>
      <c r="L121" s="286">
        <v>0</v>
      </c>
      <c r="M121" s="287">
        <f t="shared" si="6"/>
        <v>34408834</v>
      </c>
      <c r="N121" s="286">
        <v>0</v>
      </c>
    </row>
    <row r="122" spans="1:14" ht="18.75" customHeight="1" x14ac:dyDescent="0.2">
      <c r="A122" s="15">
        <v>270840</v>
      </c>
      <c r="B122" s="15">
        <v>5703</v>
      </c>
      <c r="C122" s="286">
        <v>9966434</v>
      </c>
      <c r="D122" s="286">
        <v>136800</v>
      </c>
      <c r="E122" s="286">
        <v>350160</v>
      </c>
      <c r="F122" s="286">
        <v>450</v>
      </c>
      <c r="G122" s="287">
        <f t="shared" si="7"/>
        <v>10453844</v>
      </c>
      <c r="H122" s="286">
        <v>267300</v>
      </c>
      <c r="I122" s="287">
        <f t="shared" si="5"/>
        <v>10721144</v>
      </c>
      <c r="J122" s="286">
        <v>0</v>
      </c>
      <c r="K122" s="286">
        <v>0</v>
      </c>
      <c r="L122" s="286">
        <v>0</v>
      </c>
      <c r="M122" s="287">
        <f t="shared" si="6"/>
        <v>10721144</v>
      </c>
      <c r="N122" s="286">
        <v>694206</v>
      </c>
    </row>
    <row r="123" spans="1:14" ht="18.75" customHeight="1" x14ac:dyDescent="0.2">
      <c r="A123" s="15">
        <v>270850</v>
      </c>
      <c r="B123" s="15">
        <v>5704</v>
      </c>
      <c r="C123" s="286">
        <v>619607</v>
      </c>
      <c r="D123" s="286">
        <v>9850</v>
      </c>
      <c r="E123" s="286">
        <v>0</v>
      </c>
      <c r="F123" s="286">
        <v>0</v>
      </c>
      <c r="G123" s="287">
        <f t="shared" si="7"/>
        <v>629457</v>
      </c>
      <c r="H123" s="286">
        <v>5000</v>
      </c>
      <c r="I123" s="287">
        <f t="shared" si="5"/>
        <v>634457</v>
      </c>
      <c r="J123" s="286">
        <v>0</v>
      </c>
      <c r="K123" s="286">
        <v>0</v>
      </c>
      <c r="L123" s="286">
        <v>0</v>
      </c>
      <c r="M123" s="287">
        <f t="shared" si="6"/>
        <v>634457</v>
      </c>
      <c r="N123" s="286">
        <v>3400</v>
      </c>
    </row>
    <row r="124" spans="1:14" ht="18.75" customHeight="1" x14ac:dyDescent="0.2">
      <c r="A124" s="15">
        <v>270860</v>
      </c>
      <c r="B124" s="15">
        <v>5705</v>
      </c>
      <c r="C124" s="286">
        <v>0</v>
      </c>
      <c r="D124" s="286">
        <v>0</v>
      </c>
      <c r="E124" s="286">
        <v>0</v>
      </c>
      <c r="F124" s="286">
        <v>0</v>
      </c>
      <c r="G124" s="287">
        <f t="shared" si="7"/>
        <v>0</v>
      </c>
      <c r="H124" s="286">
        <v>0</v>
      </c>
      <c r="I124" s="287">
        <f t="shared" si="5"/>
        <v>0</v>
      </c>
      <c r="J124" s="286">
        <v>0</v>
      </c>
      <c r="K124" s="286">
        <v>0</v>
      </c>
      <c r="L124" s="286">
        <v>0</v>
      </c>
      <c r="M124" s="287">
        <f t="shared" si="6"/>
        <v>0</v>
      </c>
      <c r="N124" s="286">
        <v>0</v>
      </c>
    </row>
    <row r="125" spans="1:14" ht="15.75" x14ac:dyDescent="0.25">
      <c r="A125" s="20" t="s">
        <v>185</v>
      </c>
      <c r="B125" s="20"/>
      <c r="C125" s="406">
        <f>SUM(C10:C124)</f>
        <v>5298902056</v>
      </c>
      <c r="D125" s="406">
        <f t="shared" ref="D125:I125" si="8">SUM(D10:D124)</f>
        <v>9070777</v>
      </c>
      <c r="E125" s="406">
        <f t="shared" si="8"/>
        <v>35899134</v>
      </c>
      <c r="F125" s="406">
        <f t="shared" si="8"/>
        <v>73321330</v>
      </c>
      <c r="G125" s="409">
        <f t="shared" si="8"/>
        <v>5417193297</v>
      </c>
      <c r="H125" s="406">
        <f t="shared" si="8"/>
        <v>204730565</v>
      </c>
      <c r="I125" s="409">
        <f t="shared" si="8"/>
        <v>5621923862</v>
      </c>
      <c r="J125" s="409"/>
      <c r="K125" s="409"/>
      <c r="L125" s="406">
        <f>SUM(L10:L124)</f>
        <v>137032833</v>
      </c>
      <c r="M125" s="408">
        <f t="shared" si="6"/>
        <v>5484891029</v>
      </c>
      <c r="N125" s="406">
        <f>SUM(N10:N124)</f>
        <v>47378892</v>
      </c>
    </row>
    <row r="126" spans="1:14" s="5" customFormat="1" ht="18.75" customHeight="1" x14ac:dyDescent="0.2">
      <c r="A126" s="285"/>
      <c r="B126" s="285"/>
      <c r="C126" s="285"/>
      <c r="D126" s="285"/>
      <c r="E126" s="285"/>
      <c r="F126" s="285"/>
      <c r="G126" s="284"/>
      <c r="H126" s="102"/>
      <c r="I126" s="284"/>
      <c r="M126" s="284"/>
      <c r="N126" s="285"/>
    </row>
    <row r="127" spans="1:14" s="5" customFormat="1" ht="18.75" customHeight="1" x14ac:dyDescent="0.2">
      <c r="A127" s="285"/>
      <c r="B127" s="285"/>
      <c r="C127" s="285"/>
      <c r="D127" s="285"/>
      <c r="E127" s="285"/>
      <c r="F127" s="285"/>
      <c r="G127" s="284"/>
      <c r="H127" s="102"/>
      <c r="I127" s="284"/>
      <c r="J127" s="285"/>
      <c r="K127" s="285"/>
      <c r="L127" s="285"/>
      <c r="M127" s="284"/>
      <c r="N127" s="285"/>
    </row>
    <row r="128" spans="1:14" s="5" customFormat="1" ht="18.75" customHeight="1" x14ac:dyDescent="0.2">
      <c r="A128" s="285"/>
      <c r="B128" s="285"/>
      <c r="C128" s="285"/>
      <c r="D128" s="285"/>
      <c r="E128" s="285"/>
      <c r="F128" s="285"/>
      <c r="G128" s="284"/>
      <c r="H128" s="102"/>
      <c r="I128" s="284"/>
      <c r="J128" s="285"/>
      <c r="K128" s="285"/>
      <c r="L128" s="285"/>
      <c r="M128" s="284"/>
      <c r="N128" s="285"/>
    </row>
    <row r="129" spans="1:14" s="5" customFormat="1" ht="18.75" customHeight="1" x14ac:dyDescent="0.2">
      <c r="A129" s="285"/>
      <c r="B129" s="285"/>
      <c r="C129" s="285"/>
      <c r="D129" s="285"/>
      <c r="E129" s="285"/>
      <c r="F129" s="285"/>
      <c r="G129" s="284"/>
      <c r="H129" s="102"/>
      <c r="I129" s="284"/>
      <c r="J129" s="285"/>
      <c r="K129" s="285"/>
      <c r="L129" s="285"/>
      <c r="M129" s="284"/>
      <c r="N129" s="285"/>
    </row>
    <row r="130" spans="1:14" s="5" customFormat="1" ht="18.75" customHeight="1" x14ac:dyDescent="0.2">
      <c r="A130" s="285"/>
      <c r="B130" s="285"/>
      <c r="C130" s="285"/>
      <c r="D130" s="285"/>
      <c r="E130" s="285"/>
      <c r="F130" s="285"/>
      <c r="G130" s="284"/>
      <c r="H130" s="102"/>
      <c r="I130" s="284"/>
      <c r="J130" s="285"/>
      <c r="K130" s="285"/>
      <c r="L130" s="285"/>
      <c r="M130" s="284"/>
      <c r="N130" s="285"/>
    </row>
    <row r="131" spans="1:14" s="5" customFormat="1" ht="18.75" customHeight="1" x14ac:dyDescent="0.2">
      <c r="A131" s="285"/>
      <c r="B131" s="285"/>
      <c r="C131" s="285"/>
      <c r="D131" s="285"/>
      <c r="E131" s="285"/>
      <c r="F131" s="285"/>
      <c r="G131" s="284"/>
      <c r="H131" s="102"/>
      <c r="I131" s="284"/>
      <c r="J131" s="285"/>
      <c r="K131" s="285"/>
      <c r="L131" s="285"/>
      <c r="M131" s="284"/>
      <c r="N131" s="285"/>
    </row>
    <row r="132" spans="1:14" s="5" customFormat="1" ht="18.75" customHeight="1" x14ac:dyDescent="0.2">
      <c r="A132" s="285"/>
      <c r="B132" s="285"/>
      <c r="C132" s="285"/>
      <c r="D132" s="285"/>
      <c r="E132" s="285"/>
      <c r="F132" s="285"/>
      <c r="G132" s="284"/>
      <c r="H132" s="102"/>
      <c r="I132" s="284"/>
      <c r="J132" s="285"/>
      <c r="K132" s="285"/>
      <c r="L132" s="285"/>
      <c r="M132" s="284"/>
      <c r="N132" s="285"/>
    </row>
    <row r="133" spans="1:14" s="5" customFormat="1" ht="18.75" customHeight="1" x14ac:dyDescent="0.2">
      <c r="A133" s="285"/>
      <c r="B133" s="285"/>
      <c r="C133" s="285"/>
      <c r="D133" s="285"/>
      <c r="E133" s="285"/>
      <c r="F133" s="285"/>
      <c r="G133" s="284"/>
      <c r="H133" s="102"/>
      <c r="I133" s="284"/>
      <c r="J133" s="285"/>
      <c r="K133" s="285"/>
      <c r="L133" s="285"/>
      <c r="M133" s="284"/>
      <c r="N133" s="285"/>
    </row>
    <row r="134" spans="1:14" s="5" customFormat="1" ht="18.75" customHeight="1" x14ac:dyDescent="0.2">
      <c r="A134" s="285"/>
      <c r="B134" s="285"/>
      <c r="C134" s="285"/>
      <c r="D134" s="285"/>
      <c r="E134" s="285"/>
      <c r="F134" s="285"/>
      <c r="G134" s="284"/>
      <c r="H134" s="102"/>
      <c r="I134" s="284"/>
      <c r="J134" s="285"/>
      <c r="K134" s="285"/>
      <c r="L134" s="285"/>
      <c r="M134" s="284"/>
      <c r="N134" s="285"/>
    </row>
    <row r="135" spans="1:14" s="5" customFormat="1" ht="18.75" customHeight="1" x14ac:dyDescent="0.2">
      <c r="A135" s="285"/>
      <c r="B135" s="285"/>
      <c r="C135" s="285"/>
      <c r="D135" s="285"/>
      <c r="E135" s="285"/>
      <c r="F135" s="285"/>
      <c r="G135" s="284"/>
      <c r="H135" s="102"/>
      <c r="I135" s="284"/>
      <c r="J135" s="285"/>
      <c r="K135" s="285"/>
      <c r="L135" s="285"/>
      <c r="M135" s="284"/>
      <c r="N135" s="285"/>
    </row>
    <row r="136" spans="1:14" s="5" customFormat="1" ht="18.75" customHeight="1" x14ac:dyDescent="0.2">
      <c r="A136" s="285"/>
      <c r="B136" s="285"/>
      <c r="C136" s="285"/>
      <c r="D136" s="285"/>
      <c r="E136" s="285"/>
      <c r="F136" s="285"/>
      <c r="G136" s="284"/>
      <c r="H136" s="102"/>
      <c r="I136" s="284"/>
      <c r="J136" s="285"/>
      <c r="K136" s="285"/>
      <c r="L136" s="285"/>
      <c r="M136" s="284"/>
      <c r="N136" s="285"/>
    </row>
    <row r="137" spans="1:14" s="5" customFormat="1" ht="18.75" customHeight="1" x14ac:dyDescent="0.2">
      <c r="A137" s="285"/>
      <c r="B137" s="285"/>
      <c r="C137" s="285"/>
      <c r="D137" s="285"/>
      <c r="E137" s="285"/>
      <c r="F137" s="285"/>
      <c r="G137" s="284"/>
      <c r="H137" s="102"/>
      <c r="I137" s="284"/>
      <c r="J137" s="285"/>
      <c r="K137" s="285"/>
      <c r="L137" s="285"/>
      <c r="M137" s="284"/>
      <c r="N137" s="285"/>
    </row>
    <row r="138" spans="1:14" s="5" customFormat="1" ht="18.75" customHeight="1" x14ac:dyDescent="0.2">
      <c r="A138" s="285"/>
      <c r="B138" s="285"/>
      <c r="C138" s="285"/>
      <c r="D138" s="285"/>
      <c r="E138" s="285"/>
      <c r="F138" s="285"/>
      <c r="G138" s="284"/>
      <c r="H138" s="102"/>
      <c r="I138" s="284"/>
      <c r="J138" s="285"/>
      <c r="K138" s="285"/>
      <c r="L138" s="285"/>
      <c r="M138" s="284"/>
      <c r="N138" s="285"/>
    </row>
    <row r="139" spans="1:14" s="5" customFormat="1" ht="18.75" customHeight="1" x14ac:dyDescent="0.2">
      <c r="A139" s="285"/>
      <c r="B139" s="285"/>
      <c r="C139" s="285"/>
      <c r="D139" s="285"/>
      <c r="E139" s="285"/>
      <c r="F139" s="285"/>
      <c r="G139" s="284"/>
      <c r="H139" s="102"/>
      <c r="I139" s="284"/>
      <c r="J139" s="285"/>
      <c r="K139" s="285"/>
      <c r="L139" s="285"/>
      <c r="M139" s="284"/>
      <c r="N139" s="285"/>
    </row>
    <row r="140" spans="1:14" s="5" customFormat="1" ht="18.75" customHeight="1" x14ac:dyDescent="0.2">
      <c r="A140" s="285"/>
      <c r="B140" s="285"/>
      <c r="C140" s="285"/>
      <c r="D140" s="285"/>
      <c r="E140" s="285"/>
      <c r="F140" s="285"/>
      <c r="G140" s="284"/>
      <c r="H140" s="102"/>
      <c r="I140" s="284"/>
      <c r="J140" s="285"/>
      <c r="K140" s="285"/>
      <c r="L140" s="285"/>
      <c r="M140" s="284"/>
      <c r="N140" s="285"/>
    </row>
    <row r="141" spans="1:14" s="5" customFormat="1" ht="18.75" customHeight="1" x14ac:dyDescent="0.2">
      <c r="A141" s="285"/>
      <c r="B141" s="285"/>
      <c r="C141" s="285"/>
      <c r="D141" s="285"/>
      <c r="E141" s="285"/>
      <c r="F141" s="285"/>
      <c r="G141" s="284"/>
      <c r="H141" s="102"/>
      <c r="I141" s="284"/>
      <c r="J141" s="285"/>
      <c r="K141" s="285"/>
      <c r="L141" s="285"/>
      <c r="M141" s="284"/>
      <c r="N141" s="285"/>
    </row>
    <row r="142" spans="1:14" s="5" customFormat="1" ht="18.75" customHeight="1" x14ac:dyDescent="0.2">
      <c r="A142" s="285"/>
      <c r="B142" s="285"/>
      <c r="C142" s="285"/>
      <c r="D142" s="285"/>
      <c r="E142" s="285"/>
      <c r="F142" s="285"/>
      <c r="G142" s="284"/>
      <c r="H142" s="102"/>
      <c r="I142" s="284"/>
      <c r="J142" s="285"/>
      <c r="K142" s="285"/>
      <c r="L142" s="285"/>
      <c r="M142" s="284"/>
      <c r="N142" s="285"/>
    </row>
    <row r="143" spans="1:14" s="5" customFormat="1" ht="18.75" customHeight="1" x14ac:dyDescent="0.2">
      <c r="A143" s="285"/>
      <c r="B143" s="285"/>
      <c r="C143" s="285"/>
      <c r="D143" s="285"/>
      <c r="E143" s="285"/>
      <c r="F143" s="285"/>
      <c r="G143" s="284"/>
      <c r="H143" s="102"/>
      <c r="I143" s="284"/>
      <c r="J143" s="285"/>
      <c r="K143" s="285"/>
      <c r="L143" s="285"/>
      <c r="M143" s="284"/>
      <c r="N143" s="285"/>
    </row>
    <row r="144" spans="1:14" s="5" customFormat="1" ht="18.75" customHeight="1" x14ac:dyDescent="0.2">
      <c r="A144" s="285"/>
      <c r="B144" s="285"/>
      <c r="C144" s="285"/>
      <c r="D144" s="285"/>
      <c r="E144" s="285"/>
      <c r="F144" s="285"/>
      <c r="G144" s="284"/>
      <c r="H144" s="102"/>
      <c r="I144" s="284"/>
      <c r="J144" s="285"/>
      <c r="K144" s="285"/>
      <c r="L144" s="285"/>
      <c r="M144" s="284"/>
      <c r="N144" s="285"/>
    </row>
    <row r="145" spans="1:14" s="5" customFormat="1" ht="18.75" customHeight="1" x14ac:dyDescent="0.2">
      <c r="A145" s="285"/>
      <c r="B145" s="285"/>
      <c r="C145" s="285"/>
      <c r="D145" s="285"/>
      <c r="E145" s="285"/>
      <c r="F145" s="285"/>
      <c r="G145" s="284"/>
      <c r="H145" s="102"/>
      <c r="I145" s="284"/>
      <c r="J145" s="285"/>
      <c r="K145" s="285"/>
      <c r="L145" s="285"/>
      <c r="M145" s="284"/>
      <c r="N145" s="285"/>
    </row>
    <row r="146" spans="1:14" s="5" customFormat="1" ht="18.75" customHeight="1" x14ac:dyDescent="0.2">
      <c r="A146" s="285"/>
      <c r="B146" s="285"/>
      <c r="C146" s="285"/>
      <c r="D146" s="285"/>
      <c r="E146" s="285"/>
      <c r="F146" s="285"/>
      <c r="G146" s="284"/>
      <c r="H146" s="102"/>
      <c r="I146" s="284"/>
      <c r="J146" s="285"/>
      <c r="K146" s="285"/>
      <c r="L146" s="285"/>
      <c r="M146" s="284"/>
      <c r="N146" s="285"/>
    </row>
    <row r="147" spans="1:14" s="5" customFormat="1" ht="18.75" customHeight="1" x14ac:dyDescent="0.2">
      <c r="A147" s="285"/>
      <c r="B147" s="285"/>
      <c r="C147" s="285"/>
      <c r="D147" s="285"/>
      <c r="E147" s="285"/>
      <c r="F147" s="285"/>
      <c r="G147" s="284"/>
      <c r="H147" s="102"/>
      <c r="I147" s="284"/>
      <c r="J147" s="285"/>
      <c r="K147" s="285"/>
      <c r="L147" s="285"/>
      <c r="M147" s="284"/>
      <c r="N147" s="285"/>
    </row>
    <row r="148" spans="1:14" s="5" customFormat="1" ht="18.75" customHeight="1" x14ac:dyDescent="0.2">
      <c r="A148" s="285"/>
      <c r="B148" s="285"/>
      <c r="C148" s="285"/>
      <c r="D148" s="285"/>
      <c r="E148" s="285"/>
      <c r="F148" s="285"/>
      <c r="G148" s="284"/>
      <c r="H148" s="102"/>
      <c r="I148" s="284"/>
      <c r="J148" s="285"/>
      <c r="K148" s="285"/>
      <c r="L148" s="285"/>
      <c r="M148" s="284"/>
      <c r="N148" s="102"/>
    </row>
    <row r="149" spans="1:14" s="5" customFormat="1" ht="18.75" customHeight="1" x14ac:dyDescent="0.2">
      <c r="A149" s="285"/>
      <c r="B149" s="285"/>
      <c r="C149" s="285"/>
      <c r="D149" s="285"/>
      <c r="E149" s="285"/>
      <c r="F149" s="285"/>
      <c r="G149" s="284"/>
      <c r="H149" s="102"/>
      <c r="I149" s="284"/>
      <c r="J149" s="285"/>
      <c r="K149" s="285"/>
      <c r="L149" s="285"/>
      <c r="M149" s="284"/>
      <c r="N149" s="102"/>
    </row>
    <row r="150" spans="1:14" s="5" customFormat="1" ht="18.75" customHeight="1" x14ac:dyDescent="0.2">
      <c r="A150" s="285"/>
      <c r="B150" s="285"/>
      <c r="C150" s="285"/>
      <c r="D150" s="285"/>
      <c r="E150" s="285"/>
      <c r="F150" s="285"/>
      <c r="G150" s="284"/>
      <c r="H150" s="102"/>
      <c r="I150" s="284"/>
      <c r="J150" s="285"/>
      <c r="K150" s="285"/>
      <c r="L150" s="285"/>
      <c r="M150" s="284"/>
      <c r="N150" s="102"/>
    </row>
    <row r="151" spans="1:14" s="5" customFormat="1" ht="18.75" customHeight="1" x14ac:dyDescent="0.2">
      <c r="A151" s="285"/>
      <c r="B151" s="285"/>
      <c r="C151" s="285"/>
      <c r="D151" s="285"/>
      <c r="E151" s="285"/>
      <c r="F151" s="285"/>
      <c r="G151" s="284"/>
      <c r="H151" s="102"/>
      <c r="I151" s="284"/>
      <c r="J151" s="285"/>
      <c r="K151" s="285"/>
      <c r="L151" s="285"/>
      <c r="M151" s="284"/>
      <c r="N151" s="102"/>
    </row>
    <row r="152" spans="1:14" s="5" customFormat="1" ht="18.75" customHeight="1" x14ac:dyDescent="0.2">
      <c r="A152" s="285"/>
      <c r="B152" s="285"/>
      <c r="C152" s="285"/>
      <c r="D152" s="285"/>
      <c r="E152" s="285"/>
      <c r="F152" s="285"/>
      <c r="G152" s="284"/>
      <c r="H152" s="102"/>
      <c r="I152" s="284"/>
      <c r="J152" s="285"/>
      <c r="K152" s="285"/>
      <c r="L152" s="285"/>
      <c r="M152" s="284"/>
      <c r="N152" s="102"/>
    </row>
    <row r="153" spans="1:14" s="5" customFormat="1" ht="18.75" customHeight="1" x14ac:dyDescent="0.2">
      <c r="A153" s="285"/>
      <c r="B153" s="285"/>
      <c r="C153" s="285"/>
      <c r="D153" s="285"/>
      <c r="E153" s="285"/>
      <c r="F153" s="285"/>
      <c r="G153" s="284"/>
      <c r="H153" s="102"/>
      <c r="I153" s="284"/>
      <c r="J153" s="285"/>
      <c r="K153" s="285"/>
      <c r="L153" s="285"/>
      <c r="M153" s="284"/>
      <c r="N153" s="102"/>
    </row>
    <row r="154" spans="1:14" s="5" customFormat="1" ht="18.75" customHeight="1" x14ac:dyDescent="0.2">
      <c r="A154" s="285"/>
      <c r="B154" s="285"/>
      <c r="C154" s="285"/>
      <c r="D154" s="285"/>
      <c r="E154" s="285"/>
      <c r="F154" s="285"/>
      <c r="G154" s="284"/>
      <c r="H154" s="102"/>
      <c r="I154" s="284"/>
      <c r="J154" s="285"/>
      <c r="K154" s="285"/>
      <c r="L154" s="285"/>
      <c r="M154" s="284"/>
      <c r="N154" s="102"/>
    </row>
    <row r="155" spans="1:14" s="5" customFormat="1" ht="18.75" customHeight="1" x14ac:dyDescent="0.2">
      <c r="A155" s="285"/>
      <c r="B155" s="285"/>
      <c r="C155" s="285"/>
      <c r="D155" s="285"/>
      <c r="E155" s="285"/>
      <c r="F155" s="285"/>
      <c r="G155" s="284"/>
      <c r="H155" s="102"/>
      <c r="I155" s="284"/>
      <c r="J155" s="285"/>
      <c r="K155" s="285"/>
      <c r="L155" s="285"/>
      <c r="M155" s="284"/>
      <c r="N155" s="102"/>
    </row>
    <row r="156" spans="1:14" s="5" customFormat="1" ht="18.75" customHeight="1" x14ac:dyDescent="0.2">
      <c r="A156" s="285"/>
      <c r="B156" s="285"/>
      <c r="C156" s="285"/>
      <c r="D156" s="285"/>
      <c r="E156" s="285"/>
      <c r="F156" s="285"/>
      <c r="G156" s="284"/>
      <c r="H156" s="102"/>
      <c r="I156" s="284"/>
      <c r="J156" s="285"/>
      <c r="K156" s="285"/>
      <c r="L156" s="285"/>
      <c r="M156" s="284"/>
      <c r="N156" s="102"/>
    </row>
    <row r="157" spans="1:14" s="5" customFormat="1" ht="18.75" customHeight="1" x14ac:dyDescent="0.2">
      <c r="A157" s="285"/>
      <c r="B157" s="285"/>
      <c r="C157" s="285"/>
      <c r="D157" s="285"/>
      <c r="E157" s="285"/>
      <c r="F157" s="285"/>
      <c r="G157" s="284"/>
      <c r="H157" s="102"/>
      <c r="I157" s="284"/>
      <c r="J157" s="285"/>
      <c r="K157" s="285"/>
      <c r="L157" s="285"/>
      <c r="M157" s="284"/>
      <c r="N157" s="102"/>
    </row>
    <row r="158" spans="1:14" s="5" customFormat="1" ht="18.75" customHeight="1" x14ac:dyDescent="0.2">
      <c r="A158" s="285"/>
      <c r="B158" s="285"/>
      <c r="C158" s="285"/>
      <c r="D158" s="285"/>
      <c r="E158" s="285"/>
      <c r="F158" s="285"/>
      <c r="G158" s="284"/>
      <c r="H158" s="102"/>
      <c r="I158" s="284"/>
      <c r="J158" s="285"/>
      <c r="K158" s="285"/>
      <c r="L158" s="285"/>
      <c r="M158" s="284"/>
      <c r="N158" s="102"/>
    </row>
    <row r="159" spans="1:14" s="5" customFormat="1" ht="18.75" customHeight="1" x14ac:dyDescent="0.2">
      <c r="A159" s="285"/>
      <c r="B159" s="285"/>
      <c r="C159" s="285"/>
      <c r="D159" s="285"/>
      <c r="E159" s="285"/>
      <c r="F159" s="285"/>
      <c r="G159" s="284"/>
      <c r="H159" s="102"/>
      <c r="I159" s="284"/>
      <c r="J159" s="285"/>
      <c r="K159" s="285"/>
      <c r="L159" s="285"/>
      <c r="M159" s="284"/>
      <c r="N159" s="102"/>
    </row>
    <row r="160" spans="1:14" s="5" customFormat="1" ht="18.75" customHeight="1" x14ac:dyDescent="0.2">
      <c r="A160" s="285"/>
      <c r="B160" s="285"/>
      <c r="C160" s="285"/>
      <c r="D160" s="285"/>
      <c r="E160" s="285"/>
      <c r="F160" s="285"/>
      <c r="G160" s="284"/>
      <c r="H160" s="102"/>
      <c r="I160" s="284"/>
      <c r="J160" s="285"/>
      <c r="K160" s="285"/>
      <c r="L160" s="285"/>
      <c r="M160" s="284"/>
      <c r="N160" s="102"/>
    </row>
    <row r="161" spans="1:14" s="5" customFormat="1" ht="18.75" customHeight="1" x14ac:dyDescent="0.2">
      <c r="A161" s="285"/>
      <c r="B161" s="285"/>
      <c r="C161" s="285"/>
      <c r="D161" s="285"/>
      <c r="E161" s="285"/>
      <c r="F161" s="285"/>
      <c r="G161" s="284"/>
      <c r="H161" s="102"/>
      <c r="I161" s="284"/>
      <c r="J161" s="285"/>
      <c r="K161" s="285"/>
      <c r="L161" s="285"/>
      <c r="M161" s="284"/>
      <c r="N161" s="102"/>
    </row>
    <row r="162" spans="1:14" s="5" customFormat="1" ht="18.75" customHeight="1" x14ac:dyDescent="0.2">
      <c r="A162" s="285"/>
      <c r="B162" s="285"/>
      <c r="C162" s="285"/>
      <c r="D162" s="285"/>
      <c r="E162" s="285"/>
      <c r="F162" s="285"/>
      <c r="G162" s="284"/>
      <c r="H162" s="102"/>
      <c r="I162" s="284"/>
      <c r="J162" s="285"/>
      <c r="K162" s="285"/>
      <c r="L162" s="285"/>
      <c r="M162" s="284"/>
      <c r="N162" s="102"/>
    </row>
    <row r="163" spans="1:14" s="5" customFormat="1" ht="18.75" customHeight="1" x14ac:dyDescent="0.2">
      <c r="A163" s="285"/>
      <c r="B163" s="285"/>
      <c r="C163" s="285"/>
      <c r="D163" s="285"/>
      <c r="E163" s="285"/>
      <c r="F163" s="285"/>
      <c r="G163" s="284"/>
      <c r="H163" s="102"/>
      <c r="I163" s="284"/>
      <c r="J163" s="285"/>
      <c r="K163" s="285"/>
      <c r="L163" s="285"/>
      <c r="M163" s="284"/>
      <c r="N163" s="102"/>
    </row>
    <row r="164" spans="1:14" s="5" customFormat="1" ht="18.75" customHeight="1" x14ac:dyDescent="0.2">
      <c r="A164" s="285"/>
      <c r="B164" s="285"/>
      <c r="C164" s="285"/>
      <c r="D164" s="285"/>
      <c r="E164" s="285"/>
      <c r="F164" s="285"/>
      <c r="G164" s="284"/>
      <c r="H164" s="102"/>
      <c r="I164" s="284"/>
      <c r="J164" s="285"/>
      <c r="K164" s="285"/>
      <c r="L164" s="285"/>
      <c r="M164" s="284"/>
      <c r="N164" s="102"/>
    </row>
    <row r="165" spans="1:14" s="5" customFormat="1" ht="18.75" customHeight="1" x14ac:dyDescent="0.2">
      <c r="A165" s="285"/>
      <c r="B165" s="285"/>
      <c r="C165" s="285"/>
      <c r="D165" s="285"/>
      <c r="E165" s="285"/>
      <c r="F165" s="285"/>
      <c r="G165" s="284"/>
      <c r="H165" s="102"/>
      <c r="I165" s="284"/>
      <c r="J165" s="285"/>
      <c r="K165" s="285"/>
      <c r="L165" s="285"/>
      <c r="M165" s="284"/>
      <c r="N165" s="102"/>
    </row>
    <row r="166" spans="1:14" s="5" customFormat="1" ht="18.75" customHeight="1" x14ac:dyDescent="0.2">
      <c r="A166" s="285"/>
      <c r="B166" s="285"/>
      <c r="C166" s="285"/>
      <c r="D166" s="285"/>
      <c r="E166" s="285"/>
      <c r="F166" s="285"/>
      <c r="G166" s="284"/>
      <c r="H166" s="102"/>
      <c r="I166" s="284"/>
      <c r="J166" s="285"/>
      <c r="K166" s="285"/>
      <c r="L166" s="285"/>
      <c r="M166" s="284"/>
      <c r="N166" s="102"/>
    </row>
    <row r="167" spans="1:14" s="5" customFormat="1" ht="18.75" customHeight="1" x14ac:dyDescent="0.2">
      <c r="A167" s="285"/>
      <c r="B167" s="285"/>
      <c r="C167" s="285"/>
      <c r="D167" s="285"/>
      <c r="E167" s="285"/>
      <c r="F167" s="285"/>
      <c r="G167" s="284"/>
      <c r="H167" s="102"/>
      <c r="I167" s="284"/>
      <c r="J167" s="285"/>
      <c r="K167" s="285"/>
      <c r="L167" s="285"/>
      <c r="M167" s="284"/>
      <c r="N167" s="102"/>
    </row>
    <row r="168" spans="1:14" s="5" customFormat="1" ht="18.75" customHeight="1" x14ac:dyDescent="0.2">
      <c r="A168" s="285"/>
      <c r="B168" s="285"/>
      <c r="C168" s="285"/>
      <c r="D168" s="285"/>
      <c r="E168" s="285"/>
      <c r="F168" s="285"/>
      <c r="G168" s="284"/>
      <c r="H168" s="102"/>
      <c r="I168" s="284"/>
      <c r="J168" s="285"/>
      <c r="K168" s="285"/>
      <c r="L168" s="285"/>
      <c r="M168" s="284"/>
      <c r="N168" s="102"/>
    </row>
    <row r="169" spans="1:14" s="5" customFormat="1" ht="18.75" customHeight="1" x14ac:dyDescent="0.2">
      <c r="A169" s="285"/>
      <c r="B169" s="285"/>
      <c r="C169" s="285"/>
      <c r="D169" s="285"/>
      <c r="E169" s="285"/>
      <c r="F169" s="285"/>
      <c r="G169" s="284"/>
      <c r="H169" s="102"/>
      <c r="I169" s="284"/>
      <c r="J169" s="285"/>
      <c r="K169" s="285"/>
      <c r="L169" s="285"/>
      <c r="M169" s="284"/>
      <c r="N169" s="102"/>
    </row>
    <row r="170" spans="1:14" s="5" customFormat="1" ht="18.75" customHeight="1" x14ac:dyDescent="0.2">
      <c r="A170" s="285"/>
      <c r="B170" s="285"/>
      <c r="C170" s="285"/>
      <c r="D170" s="285"/>
      <c r="E170" s="285"/>
      <c r="F170" s="285"/>
      <c r="G170" s="284"/>
      <c r="H170" s="102"/>
      <c r="I170" s="284"/>
      <c r="J170" s="285"/>
      <c r="K170" s="285"/>
      <c r="L170" s="285"/>
      <c r="M170" s="284"/>
      <c r="N170" s="102"/>
    </row>
    <row r="171" spans="1:14" s="5" customFormat="1" ht="18.75" customHeight="1" x14ac:dyDescent="0.2">
      <c r="A171" s="285"/>
      <c r="B171" s="285"/>
      <c r="C171" s="285"/>
      <c r="D171" s="285"/>
      <c r="E171" s="285"/>
      <c r="F171" s="285"/>
      <c r="G171" s="284"/>
      <c r="H171" s="102"/>
      <c r="I171" s="284"/>
      <c r="J171" s="285"/>
      <c r="K171" s="285"/>
      <c r="L171" s="285"/>
      <c r="M171" s="284"/>
      <c r="N171" s="102"/>
    </row>
    <row r="172" spans="1:14" s="5" customFormat="1" ht="18.75" customHeight="1" x14ac:dyDescent="0.2">
      <c r="A172" s="285"/>
      <c r="B172" s="285"/>
      <c r="C172" s="285"/>
      <c r="D172" s="285"/>
      <c r="E172" s="285"/>
      <c r="F172" s="285"/>
      <c r="G172" s="284"/>
      <c r="H172" s="102"/>
      <c r="I172" s="284"/>
      <c r="J172" s="285"/>
      <c r="K172" s="285"/>
      <c r="L172" s="285"/>
      <c r="M172" s="284"/>
      <c r="N172" s="102"/>
    </row>
    <row r="173" spans="1:14" s="5" customFormat="1" ht="18.75" customHeight="1" x14ac:dyDescent="0.2">
      <c r="A173" s="285"/>
      <c r="B173" s="285"/>
      <c r="C173" s="285"/>
      <c r="D173" s="285"/>
      <c r="E173" s="285"/>
      <c r="F173" s="285"/>
      <c r="G173" s="284"/>
      <c r="H173" s="102"/>
      <c r="I173" s="284"/>
      <c r="J173" s="285"/>
      <c r="K173" s="285"/>
      <c r="L173" s="285"/>
      <c r="M173" s="284"/>
      <c r="N173" s="102"/>
    </row>
    <row r="174" spans="1:14" s="5" customFormat="1" ht="18.75" customHeight="1" x14ac:dyDescent="0.2">
      <c r="A174" s="285"/>
      <c r="B174" s="285"/>
      <c r="C174" s="285"/>
      <c r="D174" s="285"/>
      <c r="E174" s="285"/>
      <c r="F174" s="285"/>
      <c r="G174" s="284"/>
      <c r="H174" s="102"/>
      <c r="I174" s="284"/>
      <c r="J174" s="285"/>
      <c r="K174" s="285"/>
      <c r="L174" s="285"/>
      <c r="M174" s="284"/>
      <c r="N174" s="102"/>
    </row>
    <row r="175" spans="1:14" s="5" customFormat="1" ht="18.75" customHeight="1" x14ac:dyDescent="0.2">
      <c r="A175" s="285"/>
      <c r="B175" s="285"/>
      <c r="C175" s="285"/>
      <c r="D175" s="285"/>
      <c r="E175" s="285"/>
      <c r="F175" s="285"/>
      <c r="G175" s="284"/>
      <c r="H175" s="102"/>
      <c r="I175" s="284"/>
      <c r="J175" s="285"/>
      <c r="K175" s="285"/>
      <c r="L175" s="285"/>
      <c r="M175" s="284"/>
      <c r="N175" s="102"/>
    </row>
    <row r="176" spans="1:14" s="5" customFormat="1" ht="18.75" customHeight="1" x14ac:dyDescent="0.2">
      <c r="A176" s="285"/>
      <c r="B176" s="285"/>
      <c r="C176" s="285"/>
      <c r="D176" s="285"/>
      <c r="E176" s="285"/>
      <c r="F176" s="285"/>
      <c r="G176" s="284"/>
      <c r="H176" s="102"/>
      <c r="I176" s="284"/>
      <c r="J176" s="285"/>
      <c r="K176" s="285"/>
      <c r="L176" s="285"/>
      <c r="M176" s="284"/>
      <c r="N176" s="102"/>
    </row>
    <row r="177" spans="1:14" s="5" customFormat="1" ht="18.75" customHeight="1" x14ac:dyDescent="0.2">
      <c r="A177" s="285"/>
      <c r="B177" s="285"/>
      <c r="C177" s="285"/>
      <c r="D177" s="285"/>
      <c r="E177" s="285"/>
      <c r="F177" s="285"/>
      <c r="G177" s="284"/>
      <c r="H177" s="102"/>
      <c r="I177" s="284"/>
      <c r="J177" s="285"/>
      <c r="K177" s="285"/>
      <c r="L177" s="285"/>
      <c r="M177" s="284"/>
      <c r="N177" s="102"/>
    </row>
    <row r="178" spans="1:14" s="5" customFormat="1" ht="18.75" customHeight="1" x14ac:dyDescent="0.2">
      <c r="A178" s="285"/>
      <c r="B178" s="285"/>
      <c r="C178" s="285"/>
      <c r="D178" s="285"/>
      <c r="E178" s="285"/>
      <c r="F178" s="285"/>
      <c r="G178" s="284"/>
      <c r="H178" s="102"/>
      <c r="I178" s="284"/>
      <c r="J178" s="285"/>
      <c r="K178" s="285"/>
      <c r="L178" s="285"/>
      <c r="M178" s="284"/>
      <c r="N178" s="102"/>
    </row>
    <row r="179" spans="1:14" s="5" customFormat="1" ht="18.75" customHeight="1" x14ac:dyDescent="0.2">
      <c r="A179" s="285"/>
      <c r="B179" s="285"/>
      <c r="C179" s="285"/>
      <c r="D179" s="285"/>
      <c r="E179" s="285"/>
      <c r="F179" s="285"/>
      <c r="G179" s="284"/>
      <c r="H179" s="102"/>
      <c r="I179" s="284"/>
      <c r="J179" s="285"/>
      <c r="K179" s="285"/>
      <c r="L179" s="285"/>
      <c r="M179" s="284"/>
      <c r="N179" s="102"/>
    </row>
    <row r="180" spans="1:14" s="5" customFormat="1" ht="18.75" customHeight="1" x14ac:dyDescent="0.2">
      <c r="A180" s="285"/>
      <c r="B180" s="285"/>
      <c r="C180" s="285"/>
      <c r="D180" s="285"/>
      <c r="E180" s="285"/>
      <c r="F180" s="285"/>
      <c r="G180" s="284"/>
      <c r="H180" s="102"/>
      <c r="I180" s="284"/>
      <c r="J180" s="285"/>
      <c r="K180" s="285"/>
      <c r="L180" s="285"/>
      <c r="M180" s="284"/>
      <c r="N180" s="102"/>
    </row>
    <row r="181" spans="1:14" s="5" customFormat="1" ht="18.75" customHeight="1" x14ac:dyDescent="0.2">
      <c r="A181" s="285"/>
      <c r="B181" s="285"/>
      <c r="C181" s="285"/>
      <c r="D181" s="285"/>
      <c r="E181" s="285"/>
      <c r="F181" s="285"/>
      <c r="G181" s="284"/>
      <c r="H181" s="102"/>
      <c r="I181" s="284"/>
      <c r="J181" s="285"/>
      <c r="K181" s="285"/>
      <c r="L181" s="285"/>
      <c r="M181" s="284"/>
      <c r="N181" s="102"/>
    </row>
    <row r="182" spans="1:14" s="5" customFormat="1" ht="18.75" customHeight="1" x14ac:dyDescent="0.2">
      <c r="A182" s="285"/>
      <c r="B182" s="285"/>
      <c r="C182" s="285"/>
      <c r="D182" s="285"/>
      <c r="E182" s="285"/>
      <c r="F182" s="285"/>
      <c r="G182" s="284"/>
      <c r="H182" s="102"/>
      <c r="I182" s="284"/>
      <c r="J182" s="285"/>
      <c r="K182" s="285"/>
      <c r="L182" s="285"/>
      <c r="M182" s="284"/>
      <c r="N182" s="102"/>
    </row>
    <row r="183" spans="1:14" s="5" customFormat="1" ht="18.75" customHeight="1" x14ac:dyDescent="0.2">
      <c r="A183" s="285"/>
      <c r="B183" s="285"/>
      <c r="C183" s="285"/>
      <c r="D183" s="285"/>
      <c r="E183" s="285"/>
      <c r="F183" s="285"/>
      <c r="G183" s="284"/>
      <c r="H183" s="102"/>
      <c r="I183" s="284"/>
      <c r="J183" s="285"/>
      <c r="K183" s="285"/>
      <c r="L183" s="285"/>
      <c r="M183" s="284"/>
      <c r="N183" s="102"/>
    </row>
    <row r="184" spans="1:14" s="5" customFormat="1" ht="18.75" customHeight="1" x14ac:dyDescent="0.2">
      <c r="A184" s="285"/>
      <c r="B184" s="285"/>
      <c r="C184" s="285"/>
      <c r="D184" s="285"/>
      <c r="E184" s="285"/>
      <c r="F184" s="285"/>
      <c r="G184" s="284"/>
      <c r="H184" s="102"/>
      <c r="I184" s="284"/>
      <c r="J184" s="285"/>
      <c r="K184" s="285"/>
      <c r="L184" s="285"/>
      <c r="M184" s="284"/>
      <c r="N184" s="102"/>
    </row>
    <row r="185" spans="1:14" s="5" customFormat="1" ht="18.75" customHeight="1" x14ac:dyDescent="0.2">
      <c r="A185" s="285"/>
      <c r="B185" s="285"/>
      <c r="C185" s="285"/>
      <c r="D185" s="285"/>
      <c r="E185" s="285"/>
      <c r="F185" s="285"/>
      <c r="G185" s="284"/>
      <c r="H185" s="102"/>
      <c r="I185" s="284"/>
      <c r="J185" s="285"/>
      <c r="K185" s="285"/>
      <c r="L185" s="285"/>
      <c r="M185" s="284"/>
      <c r="N185" s="102"/>
    </row>
    <row r="186" spans="1:14" s="5" customFormat="1" ht="18.75" customHeight="1" x14ac:dyDescent="0.2">
      <c r="A186" s="285"/>
      <c r="B186" s="285"/>
      <c r="C186" s="285"/>
      <c r="D186" s="285"/>
      <c r="E186" s="285"/>
      <c r="F186" s="285"/>
      <c r="G186" s="284"/>
      <c r="H186" s="102"/>
      <c r="I186" s="284"/>
      <c r="J186" s="285"/>
      <c r="K186" s="285"/>
      <c r="L186" s="285"/>
      <c r="M186" s="284"/>
      <c r="N186" s="102"/>
    </row>
    <row r="187" spans="1:14" s="5" customFormat="1" ht="18.75" customHeight="1" x14ac:dyDescent="0.2">
      <c r="A187" s="285"/>
      <c r="B187" s="285"/>
      <c r="C187" s="285"/>
      <c r="D187" s="285"/>
      <c r="E187" s="285"/>
      <c r="F187" s="285"/>
      <c r="G187" s="284"/>
      <c r="H187" s="102"/>
      <c r="I187" s="284"/>
      <c r="J187" s="285"/>
      <c r="K187" s="285"/>
      <c r="L187" s="285"/>
      <c r="M187" s="284"/>
      <c r="N187" s="102"/>
    </row>
    <row r="188" spans="1:14" s="5" customFormat="1" ht="18.75" customHeight="1" x14ac:dyDescent="0.2">
      <c r="A188" s="285"/>
      <c r="B188" s="285"/>
      <c r="C188" s="285"/>
      <c r="D188" s="285"/>
      <c r="E188" s="285"/>
      <c r="F188" s="285"/>
      <c r="G188" s="284"/>
      <c r="H188" s="102"/>
      <c r="I188" s="284"/>
      <c r="J188" s="285"/>
      <c r="K188" s="285"/>
      <c r="L188" s="285"/>
      <c r="M188" s="284"/>
      <c r="N188" s="102"/>
    </row>
    <row r="189" spans="1:14" s="5" customFormat="1" ht="18.75" customHeight="1" x14ac:dyDescent="0.2">
      <c r="A189" s="285"/>
      <c r="B189" s="285"/>
      <c r="C189" s="285"/>
      <c r="D189" s="285"/>
      <c r="E189" s="285"/>
      <c r="F189" s="285"/>
      <c r="G189" s="284"/>
      <c r="H189" s="102"/>
      <c r="I189" s="284"/>
      <c r="J189" s="285"/>
      <c r="K189" s="285"/>
      <c r="L189" s="285"/>
      <c r="M189" s="284"/>
      <c r="N189" s="102"/>
    </row>
    <row r="190" spans="1:14" s="5" customFormat="1" ht="18.75" customHeight="1" x14ac:dyDescent="0.2">
      <c r="A190" s="285"/>
      <c r="B190" s="285"/>
      <c r="C190" s="285"/>
      <c r="D190" s="285"/>
      <c r="E190" s="285"/>
      <c r="F190" s="285"/>
      <c r="G190" s="284"/>
      <c r="H190" s="102"/>
      <c r="I190" s="284"/>
      <c r="J190" s="285"/>
      <c r="K190" s="285"/>
      <c r="L190" s="285"/>
      <c r="M190" s="284"/>
      <c r="N190" s="102"/>
    </row>
    <row r="191" spans="1:14" s="5" customFormat="1" ht="18.75" customHeight="1" x14ac:dyDescent="0.2">
      <c r="A191" s="285"/>
      <c r="B191" s="285"/>
      <c r="C191" s="285"/>
      <c r="D191" s="285"/>
      <c r="E191" s="285"/>
      <c r="F191" s="285"/>
      <c r="G191" s="284"/>
      <c r="H191" s="102"/>
      <c r="I191" s="284"/>
      <c r="J191" s="285"/>
      <c r="K191" s="285"/>
      <c r="L191" s="285"/>
      <c r="M191" s="284"/>
      <c r="N191" s="102"/>
    </row>
    <row r="192" spans="1:14" s="5" customFormat="1" ht="18.75" customHeight="1" x14ac:dyDescent="0.2">
      <c r="A192" s="285"/>
      <c r="B192" s="285"/>
      <c r="C192" s="285"/>
      <c r="D192" s="285"/>
      <c r="E192" s="285"/>
      <c r="F192" s="285"/>
      <c r="G192" s="284"/>
      <c r="H192" s="102"/>
      <c r="I192" s="284"/>
      <c r="J192" s="285"/>
      <c r="K192" s="285"/>
      <c r="L192" s="285"/>
      <c r="M192" s="284"/>
      <c r="N192" s="102"/>
    </row>
    <row r="193" spans="1:14" s="5" customFormat="1" ht="18.75" customHeight="1" x14ac:dyDescent="0.2">
      <c r="A193" s="285"/>
      <c r="B193" s="285"/>
      <c r="C193" s="285"/>
      <c r="D193" s="285"/>
      <c r="E193" s="285"/>
      <c r="F193" s="285"/>
      <c r="G193" s="284"/>
      <c r="H193" s="102"/>
      <c r="I193" s="284"/>
      <c r="J193" s="285"/>
      <c r="K193" s="285"/>
      <c r="L193" s="285"/>
      <c r="M193" s="284"/>
      <c r="N193" s="102"/>
    </row>
    <row r="194" spans="1:14" s="5" customFormat="1" ht="18.75" customHeight="1" x14ac:dyDescent="0.2">
      <c r="A194" s="285"/>
      <c r="B194" s="285"/>
      <c r="C194" s="285"/>
      <c r="D194" s="285"/>
      <c r="E194" s="285"/>
      <c r="F194" s="285"/>
      <c r="G194" s="284"/>
      <c r="H194" s="102"/>
      <c r="I194" s="284"/>
      <c r="J194" s="285"/>
      <c r="K194" s="285"/>
      <c r="L194" s="285"/>
      <c r="M194" s="284"/>
      <c r="N194" s="102"/>
    </row>
    <row r="195" spans="1:14" s="5" customFormat="1" ht="18.75" customHeight="1" x14ac:dyDescent="0.2">
      <c r="A195" s="285"/>
      <c r="B195" s="285"/>
      <c r="C195" s="285"/>
      <c r="D195" s="285"/>
      <c r="E195" s="285"/>
      <c r="F195" s="285"/>
      <c r="G195" s="284"/>
      <c r="H195" s="102"/>
      <c r="I195" s="284"/>
      <c r="J195" s="285"/>
      <c r="K195" s="285"/>
      <c r="L195" s="285"/>
      <c r="M195" s="284"/>
      <c r="N195" s="102"/>
    </row>
    <row r="196" spans="1:14" s="5" customFormat="1" ht="18.75" customHeight="1" x14ac:dyDescent="0.2">
      <c r="A196" s="285"/>
      <c r="B196" s="285"/>
      <c r="C196" s="285"/>
      <c r="D196" s="285"/>
      <c r="E196" s="285"/>
      <c r="F196" s="285"/>
      <c r="G196" s="284"/>
      <c r="H196" s="102"/>
      <c r="I196" s="284"/>
      <c r="J196" s="285"/>
      <c r="K196" s="285"/>
      <c r="L196" s="285"/>
      <c r="M196" s="284"/>
      <c r="N196" s="102"/>
    </row>
    <row r="197" spans="1:14" s="5" customFormat="1" ht="18.75" customHeight="1" x14ac:dyDescent="0.2">
      <c r="A197" s="285"/>
      <c r="B197" s="285"/>
      <c r="C197" s="285"/>
      <c r="D197" s="285"/>
      <c r="E197" s="285"/>
      <c r="F197" s="285"/>
      <c r="G197" s="284"/>
      <c r="H197" s="102"/>
      <c r="I197" s="284"/>
      <c r="J197" s="285"/>
      <c r="K197" s="285"/>
      <c r="L197" s="285"/>
      <c r="M197" s="284"/>
      <c r="N197" s="102"/>
    </row>
    <row r="198" spans="1:14" s="5" customFormat="1" ht="18.75" customHeight="1" x14ac:dyDescent="0.2">
      <c r="A198" s="285"/>
      <c r="B198" s="285"/>
      <c r="C198" s="285"/>
      <c r="D198" s="285"/>
      <c r="E198" s="285"/>
      <c r="F198" s="285"/>
      <c r="G198" s="284"/>
      <c r="H198" s="102"/>
      <c r="I198" s="284"/>
      <c r="J198" s="285"/>
      <c r="K198" s="285"/>
      <c r="L198" s="285"/>
      <c r="M198" s="284"/>
      <c r="N198" s="102"/>
    </row>
    <row r="199" spans="1:14" s="5" customFormat="1" ht="18.75" customHeight="1" x14ac:dyDescent="0.2">
      <c r="A199" s="285"/>
      <c r="B199" s="285"/>
      <c r="C199" s="285"/>
      <c r="D199" s="285"/>
      <c r="E199" s="285"/>
      <c r="F199" s="285"/>
      <c r="G199" s="284"/>
      <c r="H199" s="102"/>
      <c r="I199" s="284"/>
      <c r="J199" s="285"/>
      <c r="K199" s="285"/>
      <c r="L199" s="285"/>
      <c r="M199" s="284"/>
      <c r="N199" s="102"/>
    </row>
    <row r="200" spans="1:14" s="5" customFormat="1" ht="18.75" customHeight="1" x14ac:dyDescent="0.2">
      <c r="A200" s="285"/>
      <c r="B200" s="285"/>
      <c r="C200" s="285"/>
      <c r="D200" s="285"/>
      <c r="E200" s="285"/>
      <c r="F200" s="285"/>
      <c r="G200" s="284"/>
      <c r="H200" s="102"/>
      <c r="I200" s="284"/>
      <c r="J200" s="285"/>
      <c r="K200" s="285"/>
      <c r="L200" s="285"/>
      <c r="M200" s="284"/>
      <c r="N200" s="102"/>
    </row>
    <row r="201" spans="1:14" s="5" customFormat="1" ht="18.75" customHeight="1" x14ac:dyDescent="0.2">
      <c r="A201" s="285"/>
      <c r="B201" s="285"/>
      <c r="C201" s="285"/>
      <c r="D201" s="285"/>
      <c r="E201" s="285"/>
      <c r="F201" s="285"/>
      <c r="G201" s="284"/>
      <c r="H201" s="102"/>
      <c r="I201" s="284"/>
      <c r="J201" s="285"/>
      <c r="K201" s="285"/>
      <c r="L201" s="285"/>
      <c r="M201" s="284"/>
      <c r="N201" s="102"/>
    </row>
    <row r="202" spans="1:14" s="5" customFormat="1" ht="18.75" customHeight="1" x14ac:dyDescent="0.2">
      <c r="A202" s="285"/>
      <c r="B202" s="285"/>
      <c r="C202" s="285"/>
      <c r="D202" s="285"/>
      <c r="E202" s="285"/>
      <c r="F202" s="285"/>
      <c r="G202" s="284"/>
      <c r="H202" s="102"/>
      <c r="I202" s="284"/>
      <c r="J202" s="285"/>
      <c r="K202" s="285"/>
      <c r="L202" s="285"/>
      <c r="M202" s="284"/>
      <c r="N202" s="102"/>
    </row>
    <row r="203" spans="1:14" s="5" customFormat="1" ht="18.75" customHeight="1" x14ac:dyDescent="0.2">
      <c r="A203" s="285"/>
      <c r="B203" s="285"/>
      <c r="C203" s="285"/>
      <c r="D203" s="285"/>
      <c r="E203" s="285"/>
      <c r="F203" s="285"/>
      <c r="G203" s="284"/>
      <c r="H203" s="102"/>
      <c r="I203" s="284"/>
      <c r="J203" s="285"/>
      <c r="K203" s="285"/>
      <c r="L203" s="285"/>
      <c r="M203" s="284"/>
      <c r="N203" s="102"/>
    </row>
    <row r="204" spans="1:14" s="5" customFormat="1" ht="18.75" customHeight="1" x14ac:dyDescent="0.2">
      <c r="A204" s="285"/>
      <c r="B204" s="285"/>
      <c r="C204" s="285"/>
      <c r="D204" s="285"/>
      <c r="E204" s="285"/>
      <c r="F204" s="285"/>
      <c r="G204" s="284"/>
      <c r="H204" s="102"/>
      <c r="I204" s="284"/>
      <c r="J204" s="285"/>
      <c r="K204" s="285"/>
      <c r="L204" s="285"/>
      <c r="M204" s="284"/>
      <c r="N204" s="102"/>
    </row>
    <row r="205" spans="1:14" s="5" customFormat="1" ht="18.75" customHeight="1" x14ac:dyDescent="0.2">
      <c r="A205" s="285"/>
      <c r="B205" s="285"/>
      <c r="C205" s="285"/>
      <c r="D205" s="285"/>
      <c r="E205" s="285"/>
      <c r="F205" s="285"/>
      <c r="G205" s="284"/>
      <c r="H205" s="102"/>
      <c r="I205" s="284"/>
      <c r="J205" s="285"/>
      <c r="K205" s="285"/>
      <c r="L205" s="285"/>
      <c r="M205" s="284"/>
      <c r="N205" s="102"/>
    </row>
    <row r="206" spans="1:14" s="5" customFormat="1" ht="18.75" customHeight="1" x14ac:dyDescent="0.2">
      <c r="A206" s="285"/>
      <c r="B206" s="285"/>
      <c r="C206" s="285"/>
      <c r="D206" s="285"/>
      <c r="E206" s="285"/>
      <c r="F206" s="285"/>
      <c r="G206" s="284"/>
      <c r="H206" s="102"/>
      <c r="I206" s="284"/>
      <c r="J206" s="285"/>
      <c r="K206" s="285"/>
      <c r="L206" s="285"/>
      <c r="M206" s="284"/>
      <c r="N206" s="102"/>
    </row>
    <row r="207" spans="1:14" s="5" customFormat="1" ht="18.75" customHeight="1" x14ac:dyDescent="0.2">
      <c r="A207" s="285"/>
      <c r="B207" s="285"/>
      <c r="C207" s="285"/>
      <c r="D207" s="285"/>
      <c r="E207" s="285"/>
      <c r="F207" s="285"/>
      <c r="G207" s="284"/>
      <c r="H207" s="102"/>
      <c r="I207" s="284"/>
      <c r="J207" s="285"/>
      <c r="K207" s="285"/>
      <c r="L207" s="285"/>
      <c r="M207" s="284"/>
      <c r="N207" s="102"/>
    </row>
    <row r="208" spans="1:14" s="5" customFormat="1" ht="18.75" customHeight="1" x14ac:dyDescent="0.2">
      <c r="A208" s="285"/>
      <c r="B208" s="285"/>
      <c r="C208" s="285"/>
      <c r="D208" s="285"/>
      <c r="E208" s="285"/>
      <c r="F208" s="285"/>
      <c r="G208" s="284"/>
      <c r="H208" s="102"/>
      <c r="I208" s="284"/>
      <c r="J208" s="285"/>
      <c r="K208" s="285"/>
      <c r="L208" s="285"/>
      <c r="M208" s="284"/>
      <c r="N208" s="102"/>
    </row>
    <row r="209" spans="1:14" s="5" customFormat="1" ht="18.75" customHeight="1" x14ac:dyDescent="0.2">
      <c r="A209" s="285"/>
      <c r="B209" s="285"/>
      <c r="C209" s="285"/>
      <c r="D209" s="285"/>
      <c r="E209" s="285"/>
      <c r="F209" s="285"/>
      <c r="G209" s="284"/>
      <c r="H209" s="102"/>
      <c r="I209" s="284"/>
      <c r="J209" s="285"/>
      <c r="K209" s="285"/>
      <c r="L209" s="285"/>
      <c r="M209" s="284"/>
      <c r="N209" s="102"/>
    </row>
    <row r="210" spans="1:14" s="5" customFormat="1" ht="18.75" customHeight="1" x14ac:dyDescent="0.2">
      <c r="A210" s="285"/>
      <c r="B210" s="285"/>
      <c r="C210" s="285"/>
      <c r="D210" s="285"/>
      <c r="E210" s="285"/>
      <c r="F210" s="285"/>
      <c r="G210" s="284"/>
      <c r="H210" s="102"/>
      <c r="I210" s="284"/>
      <c r="J210" s="285"/>
      <c r="K210" s="285"/>
      <c r="L210" s="285"/>
      <c r="M210" s="284"/>
      <c r="N210" s="102"/>
    </row>
    <row r="211" spans="1:14" s="5" customFormat="1" ht="18.75" customHeight="1" x14ac:dyDescent="0.2">
      <c r="A211" s="285"/>
      <c r="B211" s="285"/>
      <c r="C211" s="285"/>
      <c r="D211" s="285"/>
      <c r="E211" s="285"/>
      <c r="F211" s="285"/>
      <c r="G211" s="284"/>
      <c r="H211" s="102"/>
      <c r="I211" s="284"/>
      <c r="J211" s="285"/>
      <c r="K211" s="285"/>
      <c r="L211" s="285"/>
      <c r="M211" s="284"/>
      <c r="N211" s="102"/>
    </row>
    <row r="212" spans="1:14" s="5" customFormat="1" ht="18.75" customHeight="1" x14ac:dyDescent="0.2">
      <c r="A212" s="285"/>
      <c r="B212" s="285"/>
      <c r="C212" s="285"/>
      <c r="D212" s="285"/>
      <c r="E212" s="285"/>
      <c r="F212" s="285"/>
      <c r="G212" s="284"/>
      <c r="H212" s="102"/>
      <c r="I212" s="284"/>
      <c r="J212" s="285"/>
      <c r="K212" s="285"/>
      <c r="L212" s="285"/>
      <c r="M212" s="284"/>
      <c r="N212" s="102"/>
    </row>
    <row r="213" spans="1:14" s="5" customFormat="1" ht="18.75" customHeight="1" x14ac:dyDescent="0.2">
      <c r="A213" s="285"/>
      <c r="B213" s="285"/>
      <c r="C213" s="285"/>
      <c r="D213" s="285"/>
      <c r="E213" s="285"/>
      <c r="F213" s="285"/>
      <c r="G213" s="284"/>
      <c r="H213" s="102"/>
      <c r="I213" s="284"/>
      <c r="J213" s="285"/>
      <c r="K213" s="285"/>
      <c r="L213" s="285"/>
      <c r="M213" s="284"/>
      <c r="N213" s="102"/>
    </row>
    <row r="214" spans="1:14" s="5" customFormat="1" ht="18.75" customHeight="1" x14ac:dyDescent="0.2">
      <c r="A214" s="285"/>
      <c r="B214" s="285"/>
      <c r="C214" s="285"/>
      <c r="D214" s="285"/>
      <c r="E214" s="285"/>
      <c r="F214" s="285"/>
      <c r="G214" s="284"/>
      <c r="H214" s="102"/>
      <c r="I214" s="284"/>
      <c r="J214" s="285"/>
      <c r="K214" s="285"/>
      <c r="L214" s="285"/>
      <c r="M214" s="284"/>
      <c r="N214" s="102"/>
    </row>
    <row r="215" spans="1:14" s="5" customFormat="1" ht="18.75" customHeight="1" x14ac:dyDescent="0.2">
      <c r="A215" s="285"/>
      <c r="B215" s="285"/>
      <c r="C215" s="285"/>
      <c r="D215" s="285"/>
      <c r="E215" s="285"/>
      <c r="F215" s="285"/>
      <c r="G215" s="284"/>
      <c r="H215" s="102"/>
      <c r="I215" s="284"/>
      <c r="J215" s="285"/>
      <c r="K215" s="285"/>
      <c r="L215" s="285"/>
      <c r="M215" s="284"/>
      <c r="N215" s="102"/>
    </row>
    <row r="216" spans="1:14" s="5" customFormat="1" ht="18.75" customHeight="1" x14ac:dyDescent="0.2">
      <c r="A216" s="285"/>
      <c r="B216" s="285"/>
      <c r="C216" s="285"/>
      <c r="D216" s="285"/>
      <c r="E216" s="285"/>
      <c r="F216" s="285"/>
      <c r="G216" s="284"/>
      <c r="H216" s="102"/>
      <c r="I216" s="284"/>
      <c r="J216" s="285"/>
      <c r="K216" s="285"/>
      <c r="L216" s="285"/>
      <c r="M216" s="284"/>
      <c r="N216" s="102"/>
    </row>
    <row r="217" spans="1:14" s="5" customFormat="1" ht="18.75" customHeight="1" x14ac:dyDescent="0.2">
      <c r="A217" s="285"/>
      <c r="B217" s="285"/>
      <c r="C217" s="285"/>
      <c r="D217" s="285"/>
      <c r="E217" s="285"/>
      <c r="F217" s="285"/>
      <c r="G217" s="284"/>
      <c r="H217" s="102"/>
      <c r="I217" s="284"/>
      <c r="J217" s="285"/>
      <c r="K217" s="285"/>
      <c r="L217" s="285"/>
      <c r="M217" s="284"/>
      <c r="N217" s="102"/>
    </row>
    <row r="218" spans="1:14" s="5" customFormat="1" ht="18.75" customHeight="1" x14ac:dyDescent="0.2">
      <c r="A218" s="285"/>
      <c r="B218" s="285"/>
      <c r="C218" s="285"/>
      <c r="D218" s="285"/>
      <c r="E218" s="285"/>
      <c r="F218" s="285"/>
      <c r="G218" s="284"/>
      <c r="H218" s="102"/>
      <c r="I218" s="284"/>
      <c r="J218" s="285"/>
      <c r="K218" s="285"/>
      <c r="L218" s="285"/>
      <c r="M218" s="284"/>
      <c r="N218" s="102"/>
    </row>
    <row r="219" spans="1:14" s="5" customFormat="1" ht="18.75" customHeight="1" x14ac:dyDescent="0.2">
      <c r="A219" s="285"/>
      <c r="B219" s="285"/>
      <c r="C219" s="285"/>
      <c r="D219" s="285"/>
      <c r="E219" s="285"/>
      <c r="F219" s="285"/>
      <c r="G219" s="284"/>
      <c r="H219" s="102"/>
      <c r="I219" s="284"/>
      <c r="J219" s="285"/>
      <c r="K219" s="285"/>
      <c r="L219" s="285"/>
      <c r="M219" s="284"/>
      <c r="N219" s="102"/>
    </row>
    <row r="220" spans="1:14" s="5" customFormat="1" ht="18.75" customHeight="1" x14ac:dyDescent="0.2">
      <c r="A220" s="285"/>
      <c r="B220" s="285"/>
      <c r="C220" s="285"/>
      <c r="D220" s="285"/>
      <c r="E220" s="285"/>
      <c r="F220" s="285"/>
      <c r="G220" s="284"/>
      <c r="H220" s="102"/>
      <c r="I220" s="284"/>
      <c r="J220" s="285"/>
      <c r="K220" s="285"/>
      <c r="L220" s="285"/>
      <c r="M220" s="284"/>
      <c r="N220" s="102"/>
    </row>
    <row r="221" spans="1:14" s="5" customFormat="1" ht="18.75" customHeight="1" x14ac:dyDescent="0.2">
      <c r="A221" s="285"/>
      <c r="B221" s="285"/>
      <c r="C221" s="285"/>
      <c r="D221" s="285"/>
      <c r="E221" s="285"/>
      <c r="F221" s="285"/>
      <c r="G221" s="284"/>
      <c r="H221" s="102"/>
      <c r="I221" s="284"/>
      <c r="J221" s="285"/>
      <c r="K221" s="285"/>
      <c r="L221" s="285"/>
      <c r="M221" s="284"/>
      <c r="N221" s="102"/>
    </row>
    <row r="222" spans="1:14" s="5" customFormat="1" ht="18.75" customHeight="1" x14ac:dyDescent="0.2">
      <c r="A222" s="285"/>
      <c r="B222" s="285"/>
      <c r="C222" s="285"/>
      <c r="D222" s="285"/>
      <c r="E222" s="285"/>
      <c r="F222" s="285"/>
      <c r="G222" s="284"/>
      <c r="H222" s="102"/>
      <c r="I222" s="284"/>
      <c r="J222" s="285"/>
      <c r="K222" s="285"/>
      <c r="L222" s="285"/>
      <c r="M222" s="284"/>
      <c r="N222" s="102"/>
    </row>
    <row r="223" spans="1:14" s="5" customFormat="1" ht="18.75" customHeight="1" x14ac:dyDescent="0.2">
      <c r="A223" s="285"/>
      <c r="B223" s="285"/>
      <c r="C223" s="285"/>
      <c r="D223" s="285"/>
      <c r="E223" s="285"/>
      <c r="F223" s="285"/>
      <c r="G223" s="284"/>
      <c r="H223" s="102"/>
      <c r="I223" s="284"/>
      <c r="J223" s="285"/>
      <c r="K223" s="285"/>
      <c r="L223" s="285"/>
      <c r="M223" s="284"/>
      <c r="N223" s="102"/>
    </row>
    <row r="224" spans="1:14" s="5" customFormat="1" ht="18.75" customHeight="1" x14ac:dyDescent="0.2">
      <c r="A224" s="285"/>
      <c r="B224" s="285"/>
      <c r="C224" s="285"/>
      <c r="D224" s="285"/>
      <c r="E224" s="285"/>
      <c r="F224" s="285"/>
      <c r="G224" s="284"/>
      <c r="H224" s="102"/>
      <c r="I224" s="284"/>
      <c r="J224" s="285"/>
      <c r="K224" s="285"/>
      <c r="L224" s="285"/>
      <c r="M224" s="284"/>
      <c r="N224" s="102"/>
    </row>
    <row r="225" spans="1:14" s="5" customFormat="1" ht="18.75" customHeight="1" x14ac:dyDescent="0.2">
      <c r="A225" s="285"/>
      <c r="B225" s="285"/>
      <c r="C225" s="285"/>
      <c r="D225" s="285"/>
      <c r="E225" s="285"/>
      <c r="F225" s="285"/>
      <c r="G225" s="284"/>
      <c r="H225" s="102"/>
      <c r="I225" s="284"/>
      <c r="J225" s="285"/>
      <c r="K225" s="285"/>
      <c r="L225" s="285"/>
      <c r="M225" s="284"/>
      <c r="N225" s="102"/>
    </row>
    <row r="226" spans="1:14" s="5" customFormat="1" ht="18.75" customHeight="1" x14ac:dyDescent="0.2">
      <c r="A226" s="285"/>
      <c r="B226" s="285"/>
      <c r="C226" s="285"/>
      <c r="D226" s="285"/>
      <c r="E226" s="285"/>
      <c r="F226" s="285"/>
      <c r="G226" s="284"/>
      <c r="H226" s="102"/>
      <c r="I226" s="284"/>
      <c r="J226" s="285"/>
      <c r="K226" s="285"/>
      <c r="L226" s="285"/>
      <c r="M226" s="284"/>
      <c r="N226" s="102"/>
    </row>
    <row r="227" spans="1:14" s="5" customFormat="1" ht="18.75" customHeight="1" x14ac:dyDescent="0.2">
      <c r="A227" s="285"/>
      <c r="B227" s="285"/>
      <c r="C227" s="285"/>
      <c r="D227" s="285"/>
      <c r="E227" s="285"/>
      <c r="F227" s="285"/>
      <c r="G227" s="284"/>
      <c r="H227" s="102"/>
      <c r="I227" s="284"/>
      <c r="J227" s="285"/>
      <c r="K227" s="285"/>
      <c r="L227" s="285"/>
      <c r="M227" s="284"/>
      <c r="N227" s="102"/>
    </row>
    <row r="228" spans="1:14" s="5" customFormat="1" ht="18.75" customHeight="1" x14ac:dyDescent="0.2">
      <c r="A228" s="285"/>
      <c r="B228" s="285"/>
      <c r="C228" s="285"/>
      <c r="D228" s="285"/>
      <c r="E228" s="285"/>
      <c r="F228" s="285"/>
      <c r="G228" s="284"/>
      <c r="H228" s="102"/>
      <c r="I228" s="284"/>
      <c r="J228" s="285"/>
      <c r="K228" s="285"/>
      <c r="L228" s="285"/>
      <c r="M228" s="284"/>
      <c r="N228" s="102"/>
    </row>
    <row r="229" spans="1:14" s="5" customFormat="1" ht="18.75" customHeight="1" x14ac:dyDescent="0.2">
      <c r="A229" s="285"/>
      <c r="B229" s="285"/>
      <c r="C229" s="285"/>
      <c r="D229" s="285"/>
      <c r="E229" s="285"/>
      <c r="F229" s="285"/>
      <c r="G229" s="284"/>
      <c r="H229" s="102"/>
      <c r="I229" s="284"/>
      <c r="J229" s="285"/>
      <c r="K229" s="285"/>
      <c r="L229" s="285"/>
      <c r="M229" s="284"/>
      <c r="N229" s="102"/>
    </row>
    <row r="230" spans="1:14" s="5" customFormat="1" ht="18.75" customHeight="1" x14ac:dyDescent="0.2">
      <c r="A230" s="285"/>
      <c r="B230" s="285"/>
      <c r="C230" s="285"/>
      <c r="D230" s="285"/>
      <c r="E230" s="285"/>
      <c r="F230" s="285"/>
      <c r="G230" s="284"/>
      <c r="H230" s="102"/>
      <c r="I230" s="284"/>
      <c r="J230" s="102"/>
      <c r="K230" s="102"/>
      <c r="L230" s="102"/>
      <c r="M230" s="284"/>
      <c r="N230" s="102"/>
    </row>
    <row r="231" spans="1:14" s="5" customFormat="1" ht="18.75" customHeight="1" x14ac:dyDescent="0.2">
      <c r="A231" s="285"/>
      <c r="B231" s="285"/>
      <c r="C231" s="285"/>
      <c r="D231" s="285"/>
      <c r="E231" s="285"/>
      <c r="F231" s="285"/>
      <c r="G231" s="284"/>
      <c r="H231" s="102"/>
      <c r="I231" s="284"/>
      <c r="J231" s="102"/>
      <c r="K231" s="102"/>
      <c r="L231" s="102"/>
      <c r="M231" s="284"/>
      <c r="N231" s="102"/>
    </row>
    <row r="232" spans="1:14" s="5" customFormat="1" ht="18.75" customHeight="1" x14ac:dyDescent="0.2">
      <c r="A232" s="285"/>
      <c r="B232" s="285"/>
      <c r="C232" s="285"/>
      <c r="D232" s="285"/>
      <c r="E232" s="285"/>
      <c r="F232" s="285"/>
      <c r="G232" s="284"/>
      <c r="H232" s="102"/>
      <c r="I232" s="284"/>
      <c r="J232" s="102"/>
      <c r="K232" s="102"/>
      <c r="L232" s="102"/>
      <c r="M232" s="284"/>
      <c r="N232" s="102"/>
    </row>
    <row r="233" spans="1:14" s="5" customFormat="1" ht="18.75" customHeight="1" x14ac:dyDescent="0.2">
      <c r="A233" s="285"/>
      <c r="B233" s="285"/>
      <c r="C233" s="285"/>
      <c r="D233" s="285"/>
      <c r="E233" s="285"/>
      <c r="F233" s="285"/>
      <c r="G233" s="284"/>
      <c r="H233" s="102"/>
      <c r="I233" s="284"/>
      <c r="J233" s="102"/>
      <c r="K233" s="102"/>
      <c r="L233" s="102"/>
      <c r="M233" s="284"/>
      <c r="N233" s="102"/>
    </row>
    <row r="234" spans="1:14" s="5" customFormat="1" ht="18.75" customHeight="1" x14ac:dyDescent="0.2">
      <c r="A234" s="285"/>
      <c r="B234" s="285"/>
      <c r="C234" s="285"/>
      <c r="D234" s="285"/>
      <c r="E234" s="285"/>
      <c r="F234" s="285"/>
      <c r="G234" s="284"/>
      <c r="H234" s="102"/>
      <c r="I234" s="284"/>
      <c r="J234" s="102"/>
      <c r="K234" s="102"/>
      <c r="L234" s="102"/>
      <c r="M234" s="284"/>
      <c r="N234" s="102"/>
    </row>
    <row r="235" spans="1:14" s="5" customFormat="1" ht="18.75" customHeight="1" x14ac:dyDescent="0.2">
      <c r="A235" s="285"/>
      <c r="B235" s="285"/>
      <c r="C235" s="285"/>
      <c r="D235" s="285"/>
      <c r="E235" s="285"/>
      <c r="F235" s="285"/>
      <c r="G235" s="284"/>
      <c r="H235" s="102"/>
      <c r="I235" s="284"/>
      <c r="J235" s="102"/>
      <c r="K235" s="102"/>
      <c r="L235" s="102"/>
      <c r="M235" s="284"/>
      <c r="N235" s="102"/>
    </row>
    <row r="236" spans="1:14" s="5" customFormat="1" ht="18.75" customHeight="1" x14ac:dyDescent="0.2">
      <c r="A236" s="285"/>
      <c r="B236" s="285"/>
      <c r="C236" s="285"/>
      <c r="D236" s="285"/>
      <c r="E236" s="285"/>
      <c r="F236" s="285"/>
      <c r="G236" s="284"/>
      <c r="H236" s="102"/>
      <c r="I236" s="284"/>
      <c r="J236" s="102"/>
      <c r="K236" s="102"/>
      <c r="L236" s="102"/>
      <c r="M236" s="284"/>
      <c r="N236" s="102"/>
    </row>
    <row r="237" spans="1:14" s="5" customFormat="1" ht="18.75" customHeight="1" x14ac:dyDescent="0.2">
      <c r="A237" s="285"/>
      <c r="B237" s="285"/>
      <c r="C237" s="285"/>
      <c r="D237" s="285"/>
      <c r="E237" s="285"/>
      <c r="F237" s="285"/>
      <c r="G237" s="284"/>
      <c r="H237" s="102"/>
      <c r="I237" s="284"/>
      <c r="J237" s="102"/>
      <c r="K237" s="102"/>
      <c r="L237" s="102"/>
      <c r="M237" s="284"/>
      <c r="N237" s="102"/>
    </row>
    <row r="238" spans="1:14" s="5" customFormat="1" ht="18.75" customHeight="1" x14ac:dyDescent="0.2">
      <c r="A238" s="285"/>
      <c r="B238" s="285"/>
      <c r="C238" s="285"/>
      <c r="D238" s="285"/>
      <c r="E238" s="285"/>
      <c r="F238" s="285"/>
      <c r="G238" s="284"/>
      <c r="H238" s="102"/>
      <c r="I238" s="284"/>
      <c r="J238" s="102"/>
      <c r="K238" s="102"/>
      <c r="L238" s="102"/>
      <c r="M238" s="284"/>
      <c r="N238" s="102"/>
    </row>
    <row r="239" spans="1:14" s="5" customFormat="1" ht="18.75" customHeight="1" x14ac:dyDescent="0.2">
      <c r="A239" s="285"/>
      <c r="B239" s="285"/>
      <c r="C239" s="285"/>
      <c r="D239" s="285"/>
      <c r="E239" s="285"/>
      <c r="F239" s="285"/>
      <c r="G239" s="284"/>
      <c r="H239" s="102"/>
      <c r="I239" s="284"/>
      <c r="J239" s="102"/>
      <c r="K239" s="102"/>
      <c r="L239" s="102"/>
      <c r="M239" s="284"/>
      <c r="N239" s="102"/>
    </row>
    <row r="240" spans="1:14" s="5" customFormat="1" ht="18.75" customHeight="1" x14ac:dyDescent="0.2">
      <c r="A240" s="285"/>
      <c r="B240" s="285"/>
      <c r="C240" s="285"/>
      <c r="D240" s="285"/>
      <c r="E240" s="285"/>
      <c r="F240" s="285"/>
      <c r="G240" s="284"/>
      <c r="H240" s="102"/>
      <c r="I240" s="284"/>
      <c r="J240" s="102"/>
      <c r="K240" s="102"/>
      <c r="L240" s="102"/>
      <c r="M240" s="284"/>
      <c r="N240" s="102"/>
    </row>
    <row r="241" spans="1:14" s="5" customFormat="1" ht="18.75" customHeight="1" x14ac:dyDescent="0.2">
      <c r="A241" s="285"/>
      <c r="B241" s="285"/>
      <c r="C241" s="285"/>
      <c r="D241" s="285"/>
      <c r="E241" s="285"/>
      <c r="F241" s="285"/>
      <c r="G241" s="284"/>
      <c r="H241" s="102"/>
      <c r="I241" s="284"/>
      <c r="J241" s="102"/>
      <c r="K241" s="102"/>
      <c r="L241" s="102"/>
      <c r="M241" s="284"/>
      <c r="N241" s="102"/>
    </row>
    <row r="242" spans="1:14" s="5" customFormat="1" ht="18.75" customHeight="1" x14ac:dyDescent="0.2">
      <c r="A242" s="285"/>
      <c r="B242" s="285"/>
      <c r="C242" s="285"/>
      <c r="D242" s="285"/>
      <c r="E242" s="285"/>
      <c r="F242" s="285"/>
      <c r="G242" s="284"/>
      <c r="H242" s="102"/>
      <c r="I242" s="284"/>
      <c r="J242" s="102"/>
      <c r="K242" s="102"/>
      <c r="L242" s="102"/>
      <c r="M242" s="284"/>
      <c r="N242" s="102"/>
    </row>
    <row r="243" spans="1:14" s="5" customFormat="1" ht="18.75" customHeight="1" x14ac:dyDescent="0.2">
      <c r="A243" s="285"/>
      <c r="B243" s="285"/>
      <c r="C243" s="285"/>
      <c r="D243" s="285"/>
      <c r="E243" s="285"/>
      <c r="F243" s="285"/>
      <c r="G243" s="284"/>
      <c r="H243" s="102"/>
      <c r="I243" s="284"/>
      <c r="J243" s="102"/>
      <c r="K243" s="102"/>
      <c r="L243" s="102"/>
      <c r="M243" s="284"/>
      <c r="N243" s="102"/>
    </row>
    <row r="244" spans="1:14" s="5" customFormat="1" ht="18.75" customHeight="1" x14ac:dyDescent="0.2">
      <c r="A244" s="285"/>
      <c r="B244" s="285"/>
      <c r="C244" s="285"/>
      <c r="D244" s="285"/>
      <c r="E244" s="285"/>
      <c r="F244" s="285"/>
      <c r="G244" s="284"/>
      <c r="H244" s="102"/>
      <c r="I244" s="284"/>
      <c r="J244" s="102"/>
      <c r="K244" s="102"/>
      <c r="L244" s="102"/>
      <c r="M244" s="284"/>
      <c r="N244" s="102"/>
    </row>
    <row r="245" spans="1:14" s="5" customFormat="1" ht="18.75" customHeight="1" x14ac:dyDescent="0.2">
      <c r="A245" s="285"/>
      <c r="B245" s="285"/>
      <c r="C245" s="285"/>
      <c r="D245" s="285"/>
      <c r="E245" s="285"/>
      <c r="F245" s="285"/>
      <c r="G245" s="284"/>
      <c r="H245" s="102"/>
      <c r="I245" s="284"/>
      <c r="J245" s="102"/>
      <c r="K245" s="102"/>
      <c r="L245" s="102"/>
      <c r="M245" s="284"/>
      <c r="N245" s="102"/>
    </row>
    <row r="246" spans="1:14" s="5" customFormat="1" ht="18.75" customHeight="1" x14ac:dyDescent="0.2">
      <c r="A246" s="285"/>
      <c r="B246" s="285"/>
      <c r="C246" s="285"/>
      <c r="D246" s="285"/>
      <c r="E246" s="285"/>
      <c r="F246" s="285"/>
      <c r="G246" s="284"/>
      <c r="H246" s="102"/>
      <c r="I246" s="284"/>
      <c r="J246" s="102"/>
      <c r="K246" s="102"/>
      <c r="L246" s="102"/>
      <c r="M246" s="284"/>
      <c r="N246" s="102"/>
    </row>
    <row r="247" spans="1:14" s="5" customFormat="1" ht="18.75" customHeight="1" x14ac:dyDescent="0.2">
      <c r="A247" s="285"/>
      <c r="B247" s="285"/>
      <c r="C247" s="285"/>
      <c r="D247" s="285"/>
      <c r="E247" s="285"/>
      <c r="F247" s="285"/>
      <c r="G247" s="284"/>
      <c r="H247" s="102"/>
      <c r="I247" s="284"/>
      <c r="J247" s="102"/>
      <c r="K247" s="102"/>
      <c r="L247" s="102"/>
      <c r="M247" s="284"/>
      <c r="N247" s="102"/>
    </row>
    <row r="248" spans="1:14" s="5" customFormat="1" ht="18.75" customHeight="1" x14ac:dyDescent="0.2">
      <c r="A248" s="285"/>
      <c r="B248" s="285"/>
      <c r="C248" s="285"/>
      <c r="D248" s="285"/>
      <c r="E248" s="285"/>
      <c r="F248" s="285"/>
      <c r="G248" s="284"/>
      <c r="H248" s="102"/>
      <c r="I248" s="284"/>
      <c r="J248" s="102"/>
      <c r="K248" s="102"/>
      <c r="L248" s="102"/>
      <c r="M248" s="284"/>
      <c r="N248" s="102"/>
    </row>
    <row r="249" spans="1:14" s="5" customFormat="1" ht="18.75" customHeight="1" x14ac:dyDescent="0.2">
      <c r="A249" s="285"/>
      <c r="B249" s="285"/>
      <c r="C249" s="285"/>
      <c r="D249" s="285"/>
      <c r="E249" s="285"/>
      <c r="F249" s="285"/>
      <c r="G249" s="284"/>
      <c r="H249" s="102"/>
      <c r="I249" s="284"/>
      <c r="J249" s="102"/>
      <c r="K249" s="102"/>
      <c r="L249" s="102"/>
      <c r="M249" s="284"/>
      <c r="N249" s="102"/>
    </row>
    <row r="250" spans="1:14" s="5" customFormat="1" ht="18.75" customHeight="1" x14ac:dyDescent="0.2">
      <c r="A250" s="285"/>
      <c r="B250" s="285"/>
      <c r="C250" s="285"/>
      <c r="D250" s="285"/>
      <c r="E250" s="285"/>
      <c r="F250" s="285"/>
      <c r="G250" s="284"/>
      <c r="H250" s="102"/>
      <c r="I250" s="284"/>
      <c r="J250" s="102"/>
      <c r="K250" s="102"/>
      <c r="L250" s="102"/>
      <c r="M250" s="284"/>
      <c r="N250" s="102"/>
    </row>
    <row r="251" spans="1:14" s="5" customFormat="1" ht="18.75" customHeight="1" x14ac:dyDescent="0.2">
      <c r="A251" s="285"/>
      <c r="B251" s="285"/>
      <c r="C251" s="285"/>
      <c r="D251" s="285"/>
      <c r="E251" s="285"/>
      <c r="F251" s="285"/>
      <c r="G251" s="284"/>
      <c r="H251" s="102"/>
      <c r="I251" s="284"/>
      <c r="J251" s="102"/>
      <c r="K251" s="102"/>
      <c r="L251" s="102"/>
      <c r="M251" s="284"/>
      <c r="N251" s="102"/>
    </row>
    <row r="252" spans="1:14" s="5" customFormat="1" ht="18.75" customHeight="1" x14ac:dyDescent="0.2">
      <c r="A252" s="285"/>
      <c r="B252" s="285"/>
      <c r="C252" s="285"/>
      <c r="D252" s="285"/>
      <c r="E252" s="285"/>
      <c r="F252" s="285"/>
      <c r="G252" s="284"/>
      <c r="H252" s="102"/>
      <c r="I252" s="284"/>
      <c r="J252" s="102"/>
      <c r="K252" s="102"/>
      <c r="L252" s="102"/>
      <c r="M252" s="284"/>
      <c r="N252" s="102"/>
    </row>
    <row r="253" spans="1:14" s="5" customFormat="1" ht="18.75" customHeight="1" x14ac:dyDescent="0.2">
      <c r="A253" s="285"/>
      <c r="B253" s="285"/>
      <c r="C253" s="285"/>
      <c r="D253" s="285"/>
      <c r="E253" s="285"/>
      <c r="F253" s="285"/>
      <c r="G253" s="284"/>
      <c r="H253" s="102"/>
      <c r="I253" s="284"/>
      <c r="J253" s="102"/>
      <c r="K253" s="102"/>
      <c r="L253" s="102"/>
      <c r="M253" s="284"/>
      <c r="N253" s="102"/>
    </row>
    <row r="254" spans="1:14" s="5" customFormat="1" ht="18.75" customHeight="1" x14ac:dyDescent="0.2">
      <c r="A254" s="285"/>
      <c r="B254" s="285"/>
      <c r="C254" s="285"/>
      <c r="D254" s="285"/>
      <c r="E254" s="285"/>
      <c r="F254" s="285"/>
      <c r="G254" s="284"/>
      <c r="H254" s="102"/>
      <c r="I254" s="284"/>
      <c r="J254" s="102"/>
      <c r="K254" s="102"/>
      <c r="L254" s="102"/>
      <c r="M254" s="284"/>
      <c r="N254" s="102"/>
    </row>
    <row r="255" spans="1:14" s="5" customFormat="1" ht="18.75" customHeight="1" x14ac:dyDescent="0.2">
      <c r="A255" s="285"/>
      <c r="B255" s="285"/>
      <c r="C255" s="285"/>
      <c r="D255" s="285"/>
      <c r="E255" s="285"/>
      <c r="F255" s="285"/>
      <c r="G255" s="284"/>
      <c r="H255" s="102"/>
      <c r="I255" s="284"/>
      <c r="J255" s="102"/>
      <c r="K255" s="102"/>
      <c r="L255" s="102"/>
      <c r="M255" s="284"/>
      <c r="N255" s="102"/>
    </row>
    <row r="256" spans="1:14" s="5" customFormat="1" ht="18.75" customHeight="1" x14ac:dyDescent="0.2">
      <c r="A256" s="285"/>
      <c r="B256" s="285"/>
      <c r="C256" s="285"/>
      <c r="D256" s="285"/>
      <c r="E256" s="285"/>
      <c r="F256" s="285"/>
      <c r="G256" s="284"/>
      <c r="H256" s="102"/>
      <c r="I256" s="284"/>
      <c r="J256" s="102"/>
      <c r="K256" s="102"/>
      <c r="L256" s="102"/>
      <c r="M256" s="284"/>
      <c r="N256" s="102"/>
    </row>
    <row r="257" spans="1:14" s="5" customFormat="1" ht="18.75" customHeight="1" x14ac:dyDescent="0.2">
      <c r="A257" s="285"/>
      <c r="B257" s="285"/>
      <c r="C257" s="285"/>
      <c r="D257" s="285"/>
      <c r="E257" s="285"/>
      <c r="F257" s="285"/>
      <c r="G257" s="284"/>
      <c r="H257" s="102"/>
      <c r="I257" s="284"/>
      <c r="J257" s="102"/>
      <c r="K257" s="102"/>
      <c r="L257" s="102"/>
      <c r="M257" s="284"/>
      <c r="N257" s="102"/>
    </row>
    <row r="258" spans="1:14" s="5" customFormat="1" ht="18.75" customHeight="1" x14ac:dyDescent="0.2">
      <c r="A258" s="285"/>
      <c r="B258" s="285"/>
      <c r="C258" s="285"/>
      <c r="D258" s="285"/>
      <c r="E258" s="285"/>
      <c r="F258" s="285"/>
      <c r="G258" s="284"/>
      <c r="H258" s="102"/>
      <c r="I258" s="284"/>
      <c r="J258" s="102"/>
      <c r="K258" s="102"/>
      <c r="L258" s="102"/>
      <c r="M258" s="284"/>
      <c r="N258" s="102"/>
    </row>
    <row r="259" spans="1:14" s="5" customFormat="1" ht="18.75" customHeight="1" x14ac:dyDescent="0.2">
      <c r="A259" s="285"/>
      <c r="B259" s="285"/>
      <c r="C259" s="285"/>
      <c r="D259" s="285"/>
      <c r="E259" s="285"/>
      <c r="F259" s="285"/>
      <c r="G259" s="284"/>
      <c r="H259" s="102"/>
      <c r="I259" s="284"/>
      <c r="J259" s="102"/>
      <c r="K259" s="102"/>
      <c r="L259" s="102"/>
      <c r="M259" s="284"/>
      <c r="N259" s="102"/>
    </row>
    <row r="260" spans="1:14" s="5" customFormat="1" ht="18.75" customHeight="1" x14ac:dyDescent="0.2">
      <c r="A260" s="285"/>
      <c r="B260" s="285"/>
      <c r="C260" s="285"/>
      <c r="D260" s="285"/>
      <c r="E260" s="285"/>
      <c r="F260" s="285"/>
      <c r="G260" s="284"/>
      <c r="H260" s="102"/>
      <c r="I260" s="284"/>
      <c r="J260" s="102"/>
      <c r="K260" s="102"/>
      <c r="L260" s="102"/>
      <c r="M260" s="284"/>
      <c r="N260" s="102"/>
    </row>
    <row r="261" spans="1:14" s="5" customFormat="1" ht="18.75" customHeight="1" x14ac:dyDescent="0.2">
      <c r="A261" s="285"/>
      <c r="B261" s="285"/>
      <c r="C261" s="285"/>
      <c r="D261" s="285"/>
      <c r="E261" s="285"/>
      <c r="F261" s="285"/>
      <c r="G261" s="284"/>
      <c r="H261" s="102"/>
      <c r="I261" s="284"/>
      <c r="J261" s="102"/>
      <c r="K261" s="102"/>
      <c r="L261" s="102"/>
      <c r="M261" s="284"/>
      <c r="N261" s="102"/>
    </row>
    <row r="262" spans="1:14" s="5" customFormat="1" ht="18.75" customHeight="1" x14ac:dyDescent="0.2">
      <c r="A262" s="285"/>
      <c r="B262" s="285"/>
      <c r="C262" s="285"/>
      <c r="D262" s="285"/>
      <c r="E262" s="285"/>
      <c r="F262" s="285"/>
      <c r="G262" s="284"/>
      <c r="H262" s="102"/>
      <c r="I262" s="284"/>
      <c r="J262" s="102"/>
      <c r="K262" s="102"/>
      <c r="L262" s="102"/>
      <c r="M262" s="284"/>
      <c r="N262" s="102"/>
    </row>
    <row r="263" spans="1:14" s="5" customFormat="1" ht="18.75" customHeight="1" x14ac:dyDescent="0.2">
      <c r="A263" s="285"/>
      <c r="B263" s="285"/>
      <c r="C263" s="285"/>
      <c r="D263" s="285"/>
      <c r="E263" s="285"/>
      <c r="F263" s="285"/>
      <c r="G263" s="284"/>
      <c r="H263" s="102"/>
      <c r="I263" s="284"/>
      <c r="J263" s="102"/>
      <c r="K263" s="102"/>
      <c r="L263" s="102"/>
      <c r="M263" s="284"/>
      <c r="N263" s="102"/>
    </row>
    <row r="264" spans="1:14" s="5" customFormat="1" ht="18.75" customHeight="1" x14ac:dyDescent="0.2">
      <c r="A264" s="285"/>
      <c r="B264" s="285"/>
      <c r="C264" s="285"/>
      <c r="D264" s="285"/>
      <c r="E264" s="285"/>
      <c r="F264" s="285"/>
      <c r="G264" s="284"/>
      <c r="H264" s="102"/>
      <c r="I264" s="284"/>
      <c r="J264" s="102"/>
      <c r="K264" s="102"/>
      <c r="L264" s="102"/>
      <c r="M264" s="284"/>
      <c r="N264" s="102"/>
    </row>
    <row r="265" spans="1:14" s="5" customFormat="1" ht="18.75" customHeight="1" x14ac:dyDescent="0.2">
      <c r="A265" s="285"/>
      <c r="B265" s="285"/>
      <c r="C265" s="285"/>
      <c r="D265" s="285"/>
      <c r="E265" s="285"/>
      <c r="F265" s="285"/>
      <c r="G265" s="284"/>
      <c r="H265" s="102"/>
      <c r="I265" s="284"/>
      <c r="J265" s="102"/>
      <c r="K265" s="102"/>
      <c r="L265" s="102"/>
      <c r="M265" s="284"/>
      <c r="N265" s="102"/>
    </row>
    <row r="266" spans="1:14" s="5" customFormat="1" ht="18.75" customHeight="1" x14ac:dyDescent="0.2">
      <c r="A266" s="285"/>
      <c r="B266" s="285"/>
      <c r="C266" s="285"/>
      <c r="D266" s="285"/>
      <c r="E266" s="285"/>
      <c r="F266" s="285"/>
      <c r="G266" s="284"/>
      <c r="H266" s="102"/>
      <c r="I266" s="284"/>
      <c r="J266" s="102"/>
      <c r="K266" s="102"/>
      <c r="L266" s="102"/>
      <c r="M266" s="284"/>
      <c r="N266" s="102"/>
    </row>
    <row r="267" spans="1:14" s="5" customFormat="1" ht="18.75" customHeight="1" x14ac:dyDescent="0.2">
      <c r="A267" s="285"/>
      <c r="B267" s="285"/>
      <c r="C267" s="285"/>
      <c r="D267" s="285"/>
      <c r="E267" s="285"/>
      <c r="F267" s="285"/>
      <c r="G267" s="284"/>
      <c r="H267" s="102"/>
      <c r="I267" s="284"/>
      <c r="J267" s="102"/>
      <c r="K267" s="102"/>
      <c r="L267" s="102"/>
      <c r="M267" s="284"/>
      <c r="N267" s="102"/>
    </row>
    <row r="268" spans="1:14" s="5" customFormat="1" ht="18.75" customHeight="1" x14ac:dyDescent="0.2">
      <c r="A268" s="285"/>
      <c r="B268" s="285"/>
      <c r="C268" s="285"/>
      <c r="D268" s="285"/>
      <c r="E268" s="285"/>
      <c r="F268" s="285"/>
      <c r="G268" s="284"/>
      <c r="H268" s="102"/>
      <c r="I268" s="284"/>
      <c r="J268" s="102"/>
      <c r="K268" s="102"/>
      <c r="L268" s="102"/>
      <c r="M268" s="284"/>
      <c r="N268" s="102"/>
    </row>
    <row r="269" spans="1:14" s="5" customFormat="1" ht="18.75" customHeight="1" x14ac:dyDescent="0.2">
      <c r="A269" s="285"/>
      <c r="B269" s="285"/>
      <c r="C269" s="285"/>
      <c r="D269" s="285"/>
      <c r="E269" s="285"/>
      <c r="F269" s="285"/>
      <c r="G269" s="284"/>
      <c r="H269" s="102"/>
      <c r="I269" s="284"/>
      <c r="J269" s="102"/>
      <c r="K269" s="102"/>
      <c r="L269" s="102"/>
      <c r="M269" s="284"/>
      <c r="N269" s="102"/>
    </row>
    <row r="270" spans="1:14" s="5" customFormat="1" ht="18.75" customHeight="1" x14ac:dyDescent="0.2">
      <c r="A270" s="285"/>
      <c r="B270" s="285"/>
      <c r="C270" s="285"/>
      <c r="D270" s="285"/>
      <c r="E270" s="285"/>
      <c r="F270" s="285"/>
      <c r="G270" s="284"/>
      <c r="H270" s="102"/>
      <c r="I270" s="284"/>
      <c r="J270" s="102"/>
      <c r="K270" s="102"/>
      <c r="L270" s="102"/>
      <c r="M270" s="284"/>
      <c r="N270" s="102"/>
    </row>
    <row r="271" spans="1:14" s="5" customFormat="1" ht="18.75" customHeight="1" x14ac:dyDescent="0.2">
      <c r="A271" s="285"/>
      <c r="B271" s="285"/>
      <c r="C271" s="285"/>
      <c r="D271" s="285"/>
      <c r="E271" s="285"/>
      <c r="F271" s="285"/>
      <c r="G271" s="284"/>
      <c r="H271" s="102"/>
      <c r="I271" s="284"/>
      <c r="J271" s="102"/>
      <c r="K271" s="102"/>
      <c r="L271" s="102"/>
      <c r="M271" s="284"/>
      <c r="N271" s="102"/>
    </row>
    <row r="272" spans="1:14" s="5" customFormat="1" ht="18.75" customHeight="1" x14ac:dyDescent="0.2">
      <c r="A272" s="263"/>
      <c r="B272" s="103"/>
      <c r="C272" s="102"/>
      <c r="D272" s="102"/>
      <c r="E272" s="102"/>
      <c r="F272" s="102"/>
      <c r="G272" s="284"/>
      <c r="H272" s="102"/>
      <c r="I272" s="284"/>
      <c r="J272" s="102"/>
      <c r="K272" s="102"/>
      <c r="L272" s="102"/>
      <c r="M272" s="284"/>
      <c r="N272" s="102"/>
    </row>
    <row r="273" spans="1:14" s="5" customFormat="1" ht="18.75" customHeight="1" x14ac:dyDescent="0.2">
      <c r="A273" s="263"/>
      <c r="B273" s="103"/>
      <c r="C273" s="102"/>
      <c r="D273" s="102"/>
      <c r="E273" s="102"/>
      <c r="F273" s="102"/>
      <c r="G273" s="284"/>
      <c r="H273" s="102"/>
      <c r="I273" s="284"/>
      <c r="J273" s="102"/>
      <c r="K273" s="102"/>
      <c r="L273" s="102"/>
      <c r="M273" s="284"/>
      <c r="N273" s="102"/>
    </row>
    <row r="274" spans="1:14" s="5" customFormat="1" ht="18.75" customHeight="1" x14ac:dyDescent="0.2">
      <c r="A274" s="263"/>
      <c r="B274" s="103"/>
      <c r="C274" s="102"/>
      <c r="D274" s="102"/>
      <c r="E274" s="102"/>
      <c r="F274" s="102"/>
      <c r="G274" s="284"/>
      <c r="H274" s="102"/>
      <c r="I274" s="284"/>
      <c r="J274" s="102"/>
      <c r="K274" s="102"/>
      <c r="L274" s="102"/>
      <c r="M274" s="284"/>
      <c r="N274" s="102"/>
    </row>
    <row r="275" spans="1:14" s="5" customFormat="1" ht="18.75" customHeight="1" x14ac:dyDescent="0.2">
      <c r="A275" s="263"/>
      <c r="B275" s="103"/>
      <c r="C275" s="102"/>
      <c r="D275" s="102"/>
      <c r="E275" s="102"/>
      <c r="F275" s="102"/>
      <c r="G275" s="284"/>
      <c r="H275" s="102"/>
      <c r="I275" s="284"/>
      <c r="J275" s="102"/>
      <c r="K275" s="102"/>
      <c r="L275" s="102"/>
      <c r="M275" s="284"/>
      <c r="N275" s="102"/>
    </row>
    <row r="276" spans="1:14" s="5" customFormat="1" ht="18.75" customHeight="1" x14ac:dyDescent="0.2">
      <c r="A276" s="263"/>
      <c r="B276" s="103"/>
      <c r="C276" s="102"/>
      <c r="D276" s="102"/>
      <c r="E276" s="102"/>
      <c r="F276" s="102"/>
      <c r="G276" s="284"/>
      <c r="H276" s="102"/>
      <c r="I276" s="284"/>
      <c r="J276" s="102"/>
      <c r="K276" s="102"/>
      <c r="L276" s="102"/>
      <c r="M276" s="284"/>
      <c r="N276" s="102"/>
    </row>
    <row r="277" spans="1:14" s="5" customFormat="1" ht="18.75" customHeight="1" x14ac:dyDescent="0.2">
      <c r="A277" s="263"/>
      <c r="B277" s="103"/>
      <c r="C277" s="102"/>
      <c r="D277" s="102"/>
      <c r="E277" s="102"/>
      <c r="F277" s="102"/>
      <c r="G277" s="284"/>
      <c r="H277" s="102"/>
      <c r="I277" s="284"/>
      <c r="J277" s="102"/>
      <c r="K277" s="102"/>
      <c r="L277" s="102"/>
      <c r="M277" s="284"/>
      <c r="N277" s="102"/>
    </row>
    <row r="278" spans="1:14" s="5" customFormat="1" ht="18.75" customHeight="1" x14ac:dyDescent="0.2">
      <c r="A278" s="263"/>
      <c r="B278" s="103"/>
      <c r="C278" s="102"/>
      <c r="D278" s="102"/>
      <c r="E278" s="102"/>
      <c r="F278" s="102"/>
      <c r="G278" s="284"/>
      <c r="H278" s="102"/>
      <c r="I278" s="284"/>
      <c r="J278" s="102"/>
      <c r="K278" s="102"/>
      <c r="L278" s="102"/>
      <c r="M278" s="284"/>
      <c r="N278" s="102"/>
    </row>
    <row r="279" spans="1:14" s="5" customFormat="1" ht="18.75" customHeight="1" x14ac:dyDescent="0.2">
      <c r="A279" s="263"/>
      <c r="B279" s="103"/>
      <c r="C279" s="102"/>
      <c r="D279" s="102"/>
      <c r="E279" s="102"/>
      <c r="F279" s="102"/>
      <c r="G279" s="284"/>
      <c r="H279" s="102"/>
      <c r="I279" s="284"/>
      <c r="J279" s="102"/>
      <c r="K279" s="102"/>
      <c r="L279" s="102"/>
      <c r="M279" s="284"/>
      <c r="N279" s="102"/>
    </row>
    <row r="280" spans="1:14" s="5" customFormat="1" ht="18.75" customHeight="1" x14ac:dyDescent="0.2">
      <c r="A280" s="263"/>
      <c r="B280" s="103"/>
      <c r="C280" s="102"/>
      <c r="D280" s="102"/>
      <c r="E280" s="102"/>
      <c r="F280" s="102"/>
      <c r="G280" s="284"/>
      <c r="H280" s="102"/>
      <c r="I280" s="284"/>
      <c r="J280" s="102"/>
      <c r="K280" s="102"/>
      <c r="L280" s="102"/>
      <c r="M280" s="284"/>
      <c r="N280" s="102"/>
    </row>
    <row r="281" spans="1:14" s="5" customFormat="1" ht="18.75" customHeight="1" x14ac:dyDescent="0.2">
      <c r="A281" s="263"/>
      <c r="B281" s="103"/>
      <c r="C281" s="102"/>
      <c r="D281" s="102"/>
      <c r="E281" s="102"/>
      <c r="F281" s="102"/>
      <c r="G281" s="284"/>
      <c r="H281" s="102"/>
      <c r="I281" s="284"/>
      <c r="J281" s="102"/>
      <c r="K281" s="102"/>
      <c r="L281" s="102"/>
      <c r="M281" s="284"/>
      <c r="N281" s="102"/>
    </row>
    <row r="282" spans="1:14" s="5" customFormat="1" ht="18.75" customHeight="1" x14ac:dyDescent="0.2">
      <c r="A282" s="263"/>
      <c r="B282" s="103"/>
      <c r="C282" s="102"/>
      <c r="D282" s="102"/>
      <c r="E282" s="102"/>
      <c r="F282" s="102"/>
      <c r="G282" s="284"/>
      <c r="H282" s="102"/>
      <c r="I282" s="284"/>
      <c r="J282" s="102"/>
      <c r="K282" s="102"/>
      <c r="L282" s="102"/>
      <c r="M282" s="284"/>
      <c r="N282" s="102"/>
    </row>
    <row r="283" spans="1:14" s="5" customFormat="1" ht="18.75" customHeight="1" x14ac:dyDescent="0.2">
      <c r="A283" s="263"/>
      <c r="B283" s="103"/>
      <c r="C283" s="102"/>
      <c r="D283" s="102"/>
      <c r="E283" s="102"/>
      <c r="F283" s="102"/>
      <c r="G283" s="284"/>
      <c r="H283" s="102"/>
      <c r="I283" s="284"/>
      <c r="J283" s="102"/>
      <c r="K283" s="102"/>
      <c r="L283" s="102"/>
      <c r="M283" s="284"/>
      <c r="N283" s="102"/>
    </row>
    <row r="284" spans="1:14" s="5" customFormat="1" ht="18.75" customHeight="1" x14ac:dyDescent="0.2">
      <c r="A284" s="263"/>
      <c r="B284" s="103"/>
      <c r="C284" s="102"/>
      <c r="D284" s="102"/>
      <c r="E284" s="102"/>
      <c r="F284" s="102"/>
      <c r="G284" s="284"/>
      <c r="H284" s="102"/>
      <c r="I284" s="284"/>
      <c r="J284" s="102"/>
      <c r="K284" s="102"/>
      <c r="L284" s="102"/>
      <c r="M284" s="284"/>
      <c r="N284" s="102"/>
    </row>
    <row r="285" spans="1:14" s="5" customFormat="1" ht="18.75" customHeight="1" x14ac:dyDescent="0.2">
      <c r="A285" s="263"/>
      <c r="B285" s="103"/>
      <c r="C285" s="102"/>
      <c r="D285" s="102"/>
      <c r="E285" s="102"/>
      <c r="F285" s="102"/>
      <c r="G285" s="284"/>
      <c r="H285" s="102"/>
      <c r="I285" s="284"/>
      <c r="J285" s="102"/>
      <c r="K285" s="102"/>
      <c r="L285" s="102"/>
      <c r="M285" s="284"/>
      <c r="N285" s="102"/>
    </row>
    <row r="286" spans="1:14" s="5" customFormat="1" ht="18.75" customHeight="1" x14ac:dyDescent="0.2">
      <c r="A286" s="263"/>
      <c r="B286" s="103"/>
      <c r="C286" s="102"/>
      <c r="D286" s="102"/>
      <c r="E286" s="102"/>
      <c r="F286" s="102"/>
      <c r="G286" s="284"/>
      <c r="H286" s="102"/>
      <c r="I286" s="284"/>
      <c r="J286" s="102"/>
      <c r="K286" s="102"/>
      <c r="L286" s="102"/>
      <c r="M286" s="284"/>
      <c r="N286" s="102"/>
    </row>
    <row r="287" spans="1:14" s="5" customFormat="1" ht="18.75" customHeight="1" x14ac:dyDescent="0.2">
      <c r="A287" s="263"/>
      <c r="B287" s="103"/>
      <c r="C287" s="102"/>
      <c r="D287" s="102"/>
      <c r="E287" s="102"/>
      <c r="F287" s="102"/>
      <c r="G287" s="284"/>
      <c r="H287" s="102"/>
      <c r="I287" s="284"/>
      <c r="J287" s="102"/>
      <c r="K287" s="102"/>
      <c r="L287" s="102"/>
      <c r="M287" s="284"/>
      <c r="N287" s="102"/>
    </row>
    <row r="288" spans="1:14" s="5" customFormat="1" ht="18.75" customHeight="1" x14ac:dyDescent="0.2">
      <c r="A288" s="263"/>
      <c r="B288" s="103"/>
      <c r="C288" s="102"/>
      <c r="D288" s="102"/>
      <c r="E288" s="102"/>
      <c r="F288" s="102"/>
      <c r="G288" s="284"/>
      <c r="H288" s="102"/>
      <c r="I288" s="284"/>
      <c r="J288" s="102"/>
      <c r="K288" s="102"/>
      <c r="L288" s="102"/>
      <c r="M288" s="284"/>
      <c r="N288" s="102"/>
    </row>
    <row r="289" spans="1:14" s="5" customFormat="1" ht="18.75" customHeight="1" x14ac:dyDescent="0.2">
      <c r="A289" s="263"/>
      <c r="B289" s="103"/>
      <c r="C289" s="102"/>
      <c r="D289" s="102"/>
      <c r="E289" s="102"/>
      <c r="F289" s="102"/>
      <c r="G289" s="284"/>
      <c r="H289" s="102"/>
      <c r="I289" s="284"/>
      <c r="J289" s="102"/>
      <c r="K289" s="102"/>
      <c r="L289" s="102"/>
      <c r="M289" s="284"/>
      <c r="N289" s="102"/>
    </row>
    <row r="290" spans="1:14" s="5" customFormat="1" ht="18.75" customHeight="1" x14ac:dyDescent="0.2">
      <c r="A290" s="263"/>
      <c r="B290" s="103"/>
      <c r="C290" s="102"/>
      <c r="D290" s="102"/>
      <c r="E290" s="102"/>
      <c r="F290" s="102"/>
      <c r="G290" s="284"/>
      <c r="H290" s="102"/>
      <c r="I290" s="284"/>
      <c r="J290" s="102"/>
      <c r="K290" s="102"/>
      <c r="L290" s="102"/>
      <c r="M290" s="284"/>
      <c r="N290" s="102"/>
    </row>
    <row r="291" spans="1:14" s="5" customFormat="1" ht="18.75" customHeight="1" x14ac:dyDescent="0.2">
      <c r="A291" s="263"/>
      <c r="B291" s="103"/>
      <c r="C291" s="102"/>
      <c r="D291" s="102"/>
      <c r="E291" s="102"/>
      <c r="F291" s="102"/>
      <c r="G291" s="284"/>
      <c r="H291" s="102"/>
      <c r="I291" s="284"/>
      <c r="J291" s="102"/>
      <c r="K291" s="102"/>
      <c r="L291" s="102"/>
      <c r="M291" s="284"/>
      <c r="N291" s="102"/>
    </row>
    <row r="292" spans="1:14" s="5" customFormat="1" ht="18.75" customHeight="1" x14ac:dyDescent="0.2">
      <c r="A292" s="263"/>
      <c r="B292" s="103"/>
      <c r="C292" s="102"/>
      <c r="D292" s="102"/>
      <c r="E292" s="102"/>
      <c r="F292" s="102"/>
      <c r="G292" s="284"/>
      <c r="H292" s="102"/>
      <c r="I292" s="284"/>
      <c r="J292" s="102"/>
      <c r="K292" s="102"/>
      <c r="L292" s="102"/>
      <c r="M292" s="284"/>
      <c r="N292" s="102"/>
    </row>
    <row r="293" spans="1:14" s="5" customFormat="1" ht="18.75" customHeight="1" x14ac:dyDescent="0.2">
      <c r="A293" s="263"/>
      <c r="B293" s="103"/>
      <c r="C293" s="102"/>
      <c r="D293" s="102"/>
      <c r="E293" s="102"/>
      <c r="F293" s="102"/>
      <c r="G293" s="284"/>
      <c r="H293" s="102"/>
      <c r="I293" s="284"/>
      <c r="J293" s="102"/>
      <c r="K293" s="102"/>
      <c r="L293" s="102"/>
      <c r="M293" s="284"/>
      <c r="N293" s="102"/>
    </row>
    <row r="294" spans="1:14" s="5" customFormat="1" ht="18.75" customHeight="1" x14ac:dyDescent="0.2">
      <c r="A294" s="263"/>
      <c r="B294" s="103"/>
      <c r="C294" s="102"/>
      <c r="D294" s="102"/>
      <c r="E294" s="102"/>
      <c r="F294" s="102"/>
      <c r="G294" s="284"/>
      <c r="H294" s="102"/>
      <c r="I294" s="284"/>
      <c r="J294" s="102"/>
      <c r="K294" s="102"/>
      <c r="L294" s="102"/>
      <c r="M294" s="284"/>
      <c r="N294" s="102"/>
    </row>
    <row r="295" spans="1:14" s="5" customFormat="1" ht="18.75" customHeight="1" x14ac:dyDescent="0.2">
      <c r="A295" s="263"/>
      <c r="B295" s="103"/>
      <c r="C295" s="102"/>
      <c r="D295" s="102"/>
      <c r="E295" s="102"/>
      <c r="F295" s="102"/>
      <c r="G295" s="284"/>
      <c r="H295" s="102"/>
      <c r="I295" s="284"/>
      <c r="J295" s="102"/>
      <c r="K295" s="102"/>
      <c r="L295" s="102"/>
      <c r="M295" s="284"/>
      <c r="N295" s="102"/>
    </row>
    <row r="296" spans="1:14" s="5" customFormat="1" ht="18.75" customHeight="1" x14ac:dyDescent="0.2">
      <c r="A296" s="263"/>
      <c r="B296" s="103"/>
      <c r="C296" s="102"/>
      <c r="D296" s="102"/>
      <c r="E296" s="102"/>
      <c r="F296" s="102"/>
      <c r="G296" s="284"/>
      <c r="H296" s="102"/>
      <c r="I296" s="284"/>
      <c r="J296" s="102"/>
      <c r="K296" s="102"/>
      <c r="L296" s="102"/>
      <c r="M296" s="284"/>
      <c r="N296" s="102"/>
    </row>
    <row r="297" spans="1:14" s="5" customFormat="1" ht="18.75" customHeight="1" x14ac:dyDescent="0.2">
      <c r="A297" s="263"/>
      <c r="B297" s="103"/>
      <c r="C297" s="102"/>
      <c r="D297" s="102"/>
      <c r="E297" s="102"/>
      <c r="F297" s="102"/>
      <c r="G297" s="284"/>
      <c r="H297" s="102"/>
      <c r="I297" s="284"/>
      <c r="J297" s="102"/>
      <c r="K297" s="102"/>
      <c r="L297" s="102"/>
      <c r="M297" s="284"/>
      <c r="N297" s="102"/>
    </row>
    <row r="298" spans="1:14" s="5" customFormat="1" ht="18.75" customHeight="1" x14ac:dyDescent="0.2">
      <c r="A298" s="263"/>
      <c r="B298" s="103"/>
      <c r="C298" s="102"/>
      <c r="D298" s="102"/>
      <c r="E298" s="102"/>
      <c r="F298" s="102"/>
      <c r="G298" s="284"/>
      <c r="H298" s="102"/>
      <c r="I298" s="284"/>
      <c r="J298" s="102"/>
      <c r="K298" s="102"/>
      <c r="L298" s="102"/>
      <c r="M298" s="284"/>
      <c r="N298" s="102"/>
    </row>
    <row r="299" spans="1:14" s="5" customFormat="1" ht="18.75" customHeight="1" x14ac:dyDescent="0.2">
      <c r="A299" s="263"/>
      <c r="B299" s="103"/>
      <c r="C299" s="102"/>
      <c r="D299" s="102"/>
      <c r="E299" s="102"/>
      <c r="F299" s="102"/>
      <c r="G299" s="284"/>
      <c r="H299" s="102"/>
      <c r="I299" s="284"/>
      <c r="J299" s="102"/>
      <c r="K299" s="102"/>
      <c r="L299" s="102"/>
      <c r="M299" s="284"/>
      <c r="N299" s="102"/>
    </row>
    <row r="300" spans="1:14" s="5" customFormat="1" ht="18.75" customHeight="1" x14ac:dyDescent="0.2">
      <c r="A300" s="263"/>
      <c r="B300" s="103"/>
      <c r="C300" s="102"/>
      <c r="D300" s="102"/>
      <c r="E300" s="102"/>
      <c r="F300" s="102"/>
      <c r="G300" s="284"/>
      <c r="H300" s="102"/>
      <c r="I300" s="284"/>
      <c r="J300" s="102"/>
      <c r="K300" s="102"/>
      <c r="L300" s="102"/>
      <c r="M300" s="284"/>
      <c r="N300" s="102"/>
    </row>
    <row r="301" spans="1:14" s="5" customFormat="1" ht="18.75" customHeight="1" x14ac:dyDescent="0.2">
      <c r="A301" s="263"/>
      <c r="B301" s="103"/>
      <c r="C301" s="102"/>
      <c r="D301" s="102"/>
      <c r="E301" s="102"/>
      <c r="F301" s="102"/>
      <c r="G301" s="284"/>
      <c r="H301" s="102"/>
      <c r="I301" s="284"/>
      <c r="J301" s="102"/>
      <c r="K301" s="102"/>
      <c r="L301" s="102"/>
      <c r="M301" s="284"/>
      <c r="N301" s="102"/>
    </row>
    <row r="302" spans="1:14" s="5" customFormat="1" ht="18.75" customHeight="1" x14ac:dyDescent="0.2">
      <c r="A302" s="263"/>
      <c r="B302" s="103"/>
      <c r="C302" s="102"/>
      <c r="D302" s="102"/>
      <c r="E302" s="102"/>
      <c r="F302" s="102"/>
      <c r="G302" s="284"/>
      <c r="H302" s="102"/>
      <c r="I302" s="284"/>
      <c r="J302" s="102"/>
      <c r="K302" s="102"/>
      <c r="L302" s="102"/>
      <c r="M302" s="284"/>
      <c r="N302" s="102"/>
    </row>
    <row r="303" spans="1:14" s="5" customFormat="1" ht="18.75" customHeight="1" x14ac:dyDescent="0.2">
      <c r="A303" s="263"/>
      <c r="B303" s="103"/>
      <c r="C303" s="102"/>
      <c r="D303" s="102"/>
      <c r="E303" s="102"/>
      <c r="F303" s="102"/>
      <c r="G303" s="284"/>
      <c r="H303" s="102"/>
      <c r="I303" s="284"/>
      <c r="J303" s="102"/>
      <c r="K303" s="102"/>
      <c r="L303" s="102"/>
      <c r="M303" s="284"/>
      <c r="N303" s="102"/>
    </row>
    <row r="304" spans="1:14" s="5" customFormat="1" ht="18.75" customHeight="1" x14ac:dyDescent="0.2">
      <c r="A304" s="263"/>
      <c r="B304" s="103"/>
      <c r="C304" s="102"/>
      <c r="D304" s="102"/>
      <c r="E304" s="102"/>
      <c r="F304" s="102"/>
      <c r="G304" s="284"/>
      <c r="H304" s="102"/>
      <c r="I304" s="284"/>
      <c r="J304" s="102"/>
      <c r="K304" s="102"/>
      <c r="L304" s="102"/>
      <c r="M304" s="284"/>
      <c r="N304" s="102"/>
    </row>
    <row r="305" spans="1:14" s="5" customFormat="1" ht="18.75" customHeight="1" x14ac:dyDescent="0.2">
      <c r="A305" s="263"/>
      <c r="B305" s="103"/>
      <c r="C305" s="102"/>
      <c r="D305" s="102"/>
      <c r="E305" s="102"/>
      <c r="F305" s="102"/>
      <c r="G305" s="284"/>
      <c r="H305" s="102"/>
      <c r="I305" s="284"/>
      <c r="J305" s="102"/>
      <c r="K305" s="102"/>
      <c r="L305" s="102"/>
      <c r="M305" s="284"/>
      <c r="N305" s="102"/>
    </row>
    <row r="306" spans="1:14" s="5" customFormat="1" ht="18.75" customHeight="1" x14ac:dyDescent="0.2">
      <c r="A306" s="263"/>
      <c r="B306" s="103"/>
      <c r="C306" s="102"/>
      <c r="D306" s="102"/>
      <c r="E306" s="102"/>
      <c r="F306" s="102"/>
      <c r="G306" s="284"/>
      <c r="H306" s="102"/>
      <c r="I306" s="284"/>
      <c r="J306" s="102"/>
      <c r="K306" s="102"/>
      <c r="L306" s="102"/>
      <c r="M306" s="284"/>
      <c r="N306" s="102"/>
    </row>
    <row r="307" spans="1:14" s="5" customFormat="1" ht="18.75" customHeight="1" x14ac:dyDescent="0.2">
      <c r="A307" s="263"/>
      <c r="B307" s="103"/>
      <c r="C307" s="102"/>
      <c r="D307" s="102"/>
      <c r="E307" s="102"/>
      <c r="F307" s="102"/>
      <c r="G307" s="284"/>
      <c r="H307" s="102"/>
      <c r="I307" s="284"/>
      <c r="J307" s="102"/>
      <c r="K307" s="102"/>
      <c r="L307" s="102"/>
      <c r="M307" s="284"/>
      <c r="N307" s="102"/>
    </row>
    <row r="308" spans="1:14" s="5" customFormat="1" ht="18.75" customHeight="1" x14ac:dyDescent="0.2">
      <c r="A308" s="263"/>
      <c r="B308" s="103"/>
      <c r="C308" s="102"/>
      <c r="D308" s="102"/>
      <c r="E308" s="102"/>
      <c r="F308" s="102"/>
      <c r="G308" s="284"/>
      <c r="H308" s="102"/>
      <c r="I308" s="284"/>
      <c r="J308" s="102"/>
      <c r="K308" s="102"/>
      <c r="L308" s="102"/>
      <c r="M308" s="284"/>
      <c r="N308" s="102"/>
    </row>
    <row r="309" spans="1:14" s="5" customFormat="1" ht="18.75" customHeight="1" x14ac:dyDescent="0.2">
      <c r="A309" s="263"/>
      <c r="B309" s="103"/>
      <c r="C309" s="102"/>
      <c r="D309" s="102"/>
      <c r="E309" s="102"/>
      <c r="F309" s="102"/>
      <c r="G309" s="284"/>
      <c r="H309" s="102"/>
      <c r="I309" s="284"/>
      <c r="J309" s="102"/>
      <c r="K309" s="102"/>
      <c r="L309" s="102"/>
      <c r="M309" s="284"/>
      <c r="N309" s="102"/>
    </row>
    <row r="310" spans="1:14" s="5" customFormat="1" ht="18.75" customHeight="1" x14ac:dyDescent="0.2">
      <c r="A310" s="263"/>
      <c r="B310" s="103"/>
      <c r="C310" s="102"/>
      <c r="D310" s="102"/>
      <c r="E310" s="102"/>
      <c r="F310" s="102"/>
      <c r="G310" s="284"/>
      <c r="H310" s="102"/>
      <c r="I310" s="284"/>
      <c r="J310" s="102"/>
      <c r="K310" s="102"/>
      <c r="L310" s="102"/>
      <c r="M310" s="284"/>
      <c r="N310" s="102"/>
    </row>
    <row r="311" spans="1:14" s="5" customFormat="1" ht="18.75" customHeight="1" x14ac:dyDescent="0.2">
      <c r="A311" s="263"/>
      <c r="B311" s="103"/>
      <c r="C311" s="102"/>
      <c r="D311" s="102"/>
      <c r="E311" s="102"/>
      <c r="F311" s="102"/>
      <c r="G311" s="284"/>
      <c r="H311" s="102"/>
      <c r="I311" s="284"/>
      <c r="J311" s="102"/>
      <c r="K311" s="102"/>
      <c r="L311" s="102"/>
      <c r="M311" s="284"/>
      <c r="N311" s="102"/>
    </row>
    <row r="312" spans="1:14" s="5" customFormat="1" ht="18.75" customHeight="1" x14ac:dyDescent="0.2">
      <c r="A312" s="263"/>
      <c r="B312" s="103"/>
      <c r="C312" s="102"/>
      <c r="D312" s="102"/>
      <c r="E312" s="102"/>
      <c r="F312" s="102"/>
      <c r="G312" s="284"/>
      <c r="H312" s="102"/>
      <c r="I312" s="284"/>
      <c r="J312" s="102"/>
      <c r="K312" s="102"/>
      <c r="L312" s="102"/>
      <c r="M312" s="284"/>
      <c r="N312" s="102"/>
    </row>
    <row r="313" spans="1:14" s="5" customFormat="1" ht="18.75" customHeight="1" x14ac:dyDescent="0.2">
      <c r="A313" s="263"/>
      <c r="B313" s="103"/>
      <c r="C313" s="102"/>
      <c r="D313" s="102"/>
      <c r="E313" s="102"/>
      <c r="F313" s="102"/>
      <c r="G313" s="284"/>
      <c r="H313" s="102"/>
      <c r="I313" s="284"/>
      <c r="J313" s="102"/>
      <c r="K313" s="102"/>
      <c r="L313" s="102"/>
      <c r="M313" s="284"/>
      <c r="N313" s="102"/>
    </row>
    <row r="314" spans="1:14" s="5" customFormat="1" ht="18.75" customHeight="1" x14ac:dyDescent="0.2">
      <c r="A314" s="263"/>
      <c r="B314" s="103"/>
      <c r="C314" s="102"/>
      <c r="D314" s="102"/>
      <c r="E314" s="102"/>
      <c r="F314" s="102"/>
      <c r="G314" s="284"/>
      <c r="H314" s="102"/>
      <c r="I314" s="284"/>
      <c r="J314" s="102"/>
      <c r="K314" s="102"/>
      <c r="L314" s="102"/>
      <c r="M314" s="284"/>
      <c r="N314" s="102"/>
    </row>
    <row r="315" spans="1:14" s="5" customFormat="1" ht="18.75" customHeight="1" x14ac:dyDescent="0.2">
      <c r="A315" s="263"/>
      <c r="B315" s="103"/>
      <c r="C315" s="102"/>
      <c r="D315" s="102"/>
      <c r="E315" s="102"/>
      <c r="F315" s="102"/>
      <c r="G315" s="284"/>
      <c r="H315" s="102"/>
      <c r="I315" s="284"/>
      <c r="J315" s="102"/>
      <c r="K315" s="102"/>
      <c r="L315" s="102"/>
      <c r="M315" s="284"/>
      <c r="N315" s="102"/>
    </row>
    <row r="316" spans="1:14" s="5" customFormat="1" ht="18.75" customHeight="1" x14ac:dyDescent="0.2">
      <c r="A316" s="263"/>
      <c r="B316" s="103"/>
      <c r="C316" s="102"/>
      <c r="D316" s="102"/>
      <c r="E316" s="102"/>
      <c r="F316" s="102"/>
      <c r="G316" s="284"/>
      <c r="H316" s="102"/>
      <c r="I316" s="284"/>
      <c r="J316" s="102"/>
      <c r="K316" s="102"/>
      <c r="L316" s="102"/>
      <c r="M316" s="284"/>
      <c r="N316" s="102"/>
    </row>
    <row r="317" spans="1:14" s="5" customFormat="1" ht="18.75" customHeight="1" x14ac:dyDescent="0.2">
      <c r="A317" s="263"/>
      <c r="B317" s="103"/>
      <c r="C317" s="102"/>
      <c r="D317" s="102"/>
      <c r="E317" s="102"/>
      <c r="F317" s="102"/>
      <c r="G317" s="284"/>
      <c r="H317" s="102"/>
      <c r="I317" s="284"/>
      <c r="J317" s="102"/>
      <c r="K317" s="102"/>
      <c r="L317" s="102"/>
      <c r="M317" s="284"/>
      <c r="N317" s="102"/>
    </row>
    <row r="318" spans="1:14" s="5" customFormat="1" ht="18.75" customHeight="1" x14ac:dyDescent="0.2">
      <c r="A318" s="263"/>
      <c r="B318" s="103"/>
      <c r="C318" s="102"/>
      <c r="D318" s="102"/>
      <c r="E318" s="102"/>
      <c r="F318" s="102"/>
      <c r="G318" s="284"/>
      <c r="H318" s="102"/>
      <c r="I318" s="284"/>
      <c r="J318" s="102"/>
      <c r="K318" s="102"/>
      <c r="L318" s="102"/>
      <c r="M318" s="284"/>
      <c r="N318" s="102"/>
    </row>
    <row r="319" spans="1:14" s="5" customFormat="1" ht="18.75" customHeight="1" x14ac:dyDescent="0.2">
      <c r="A319" s="263"/>
      <c r="B319" s="103"/>
      <c r="C319" s="102"/>
      <c r="D319" s="102"/>
      <c r="E319" s="102"/>
      <c r="F319" s="102"/>
      <c r="G319" s="284"/>
      <c r="H319" s="102"/>
      <c r="I319" s="284"/>
      <c r="J319" s="102"/>
      <c r="K319" s="102"/>
      <c r="L319" s="102"/>
      <c r="M319" s="284"/>
      <c r="N319" s="102"/>
    </row>
    <row r="320" spans="1:14" s="5" customFormat="1" ht="18.75" customHeight="1" x14ac:dyDescent="0.2">
      <c r="A320" s="263"/>
      <c r="B320" s="103"/>
      <c r="C320" s="102"/>
      <c r="D320" s="102"/>
      <c r="E320" s="102"/>
      <c r="F320" s="102"/>
      <c r="G320" s="284"/>
      <c r="H320" s="102"/>
      <c r="I320" s="284"/>
      <c r="J320" s="102"/>
      <c r="K320" s="102"/>
      <c r="L320" s="102"/>
      <c r="M320" s="284"/>
      <c r="N320" s="102"/>
    </row>
    <row r="321" spans="1:14" s="5" customFormat="1" ht="18.75" customHeight="1" x14ac:dyDescent="0.2">
      <c r="A321" s="263"/>
      <c r="B321" s="103"/>
      <c r="C321" s="102"/>
      <c r="D321" s="102"/>
      <c r="E321" s="102"/>
      <c r="F321" s="102"/>
      <c r="G321" s="284"/>
      <c r="H321" s="102"/>
      <c r="I321" s="284"/>
      <c r="J321" s="102"/>
      <c r="K321" s="102"/>
      <c r="L321" s="102"/>
      <c r="M321" s="284"/>
      <c r="N321" s="102"/>
    </row>
    <row r="322" spans="1:14" s="5" customFormat="1" ht="18.75" customHeight="1" x14ac:dyDescent="0.2">
      <c r="A322" s="263"/>
      <c r="B322" s="103"/>
      <c r="C322" s="102"/>
      <c r="D322" s="102"/>
      <c r="E322" s="102"/>
      <c r="F322" s="102"/>
      <c r="G322" s="284"/>
      <c r="H322" s="102"/>
      <c r="I322" s="284"/>
      <c r="J322" s="102"/>
      <c r="K322" s="102"/>
      <c r="L322" s="102"/>
      <c r="M322" s="284"/>
      <c r="N322" s="102"/>
    </row>
    <row r="323" spans="1:14" s="5" customFormat="1" ht="18.75" customHeight="1" x14ac:dyDescent="0.2">
      <c r="A323" s="263"/>
      <c r="B323" s="103"/>
      <c r="C323" s="102"/>
      <c r="D323" s="102"/>
      <c r="E323" s="102"/>
      <c r="F323" s="102"/>
      <c r="G323" s="284"/>
      <c r="H323" s="102"/>
      <c r="I323" s="284"/>
      <c r="J323" s="102"/>
      <c r="K323" s="102"/>
      <c r="L323" s="102"/>
      <c r="M323" s="284"/>
      <c r="N323" s="102"/>
    </row>
    <row r="324" spans="1:14" s="5" customFormat="1" ht="18.75" customHeight="1" x14ac:dyDescent="0.2">
      <c r="A324" s="263"/>
      <c r="B324" s="103"/>
      <c r="C324" s="102"/>
      <c r="D324" s="102"/>
      <c r="E324" s="102"/>
      <c r="F324" s="102"/>
      <c r="G324" s="284"/>
      <c r="H324" s="102"/>
      <c r="I324" s="284"/>
      <c r="J324" s="102"/>
      <c r="K324" s="102"/>
      <c r="L324" s="102"/>
      <c r="M324" s="284"/>
      <c r="N324" s="102"/>
    </row>
    <row r="325" spans="1:14" s="5" customFormat="1" ht="18.75" customHeight="1" x14ac:dyDescent="0.2">
      <c r="A325" s="263"/>
      <c r="B325" s="103"/>
      <c r="C325" s="102"/>
      <c r="D325" s="102"/>
      <c r="E325" s="102"/>
      <c r="F325" s="102"/>
      <c r="G325" s="284"/>
      <c r="H325" s="102"/>
      <c r="I325" s="284"/>
      <c r="J325" s="102"/>
      <c r="K325" s="102"/>
      <c r="L325" s="102"/>
      <c r="M325" s="284"/>
      <c r="N325" s="102"/>
    </row>
    <row r="326" spans="1:14" s="5" customFormat="1" ht="18.75" customHeight="1" x14ac:dyDescent="0.2">
      <c r="A326" s="263"/>
      <c r="B326" s="103"/>
      <c r="C326" s="102"/>
      <c r="D326" s="102"/>
      <c r="E326" s="102"/>
      <c r="F326" s="102"/>
      <c r="G326" s="284"/>
      <c r="H326" s="102"/>
      <c r="I326" s="284"/>
      <c r="J326" s="102"/>
      <c r="K326" s="102"/>
      <c r="L326" s="102"/>
      <c r="M326" s="284"/>
      <c r="N326" s="102"/>
    </row>
    <row r="327" spans="1:14" s="5" customFormat="1" ht="18.75" customHeight="1" x14ac:dyDescent="0.2">
      <c r="A327" s="263"/>
      <c r="B327" s="103"/>
      <c r="C327" s="102"/>
      <c r="D327" s="102"/>
      <c r="E327" s="102"/>
      <c r="F327" s="102"/>
      <c r="G327" s="284"/>
      <c r="H327" s="102"/>
      <c r="I327" s="284"/>
      <c r="J327" s="102"/>
      <c r="K327" s="102"/>
      <c r="L327" s="102"/>
      <c r="M327" s="284"/>
      <c r="N327" s="102"/>
    </row>
    <row r="328" spans="1:14" s="5" customFormat="1" ht="18.75" customHeight="1" x14ac:dyDescent="0.2">
      <c r="A328" s="263"/>
      <c r="B328" s="103"/>
      <c r="C328" s="102"/>
      <c r="D328" s="102"/>
      <c r="E328" s="102"/>
      <c r="F328" s="102"/>
      <c r="G328" s="284"/>
      <c r="H328" s="102"/>
      <c r="I328" s="284"/>
      <c r="J328" s="102"/>
      <c r="K328" s="102"/>
      <c r="L328" s="102"/>
      <c r="M328" s="284"/>
      <c r="N328" s="102"/>
    </row>
    <row r="329" spans="1:14" s="5" customFormat="1" ht="18.75" customHeight="1" x14ac:dyDescent="0.2">
      <c r="A329" s="263"/>
      <c r="B329" s="103"/>
      <c r="C329" s="102"/>
      <c r="D329" s="102"/>
      <c r="E329" s="102"/>
      <c r="F329" s="102"/>
      <c r="G329" s="284"/>
      <c r="H329" s="102"/>
      <c r="I329" s="284"/>
      <c r="J329" s="102"/>
      <c r="K329" s="102"/>
      <c r="L329" s="102"/>
      <c r="M329" s="284"/>
      <c r="N329" s="102"/>
    </row>
    <row r="330" spans="1:14" s="5" customFormat="1" ht="18.75" customHeight="1" x14ac:dyDescent="0.2">
      <c r="A330" s="263"/>
      <c r="B330" s="103"/>
      <c r="C330" s="102"/>
      <c r="D330" s="102"/>
      <c r="E330" s="102"/>
      <c r="F330" s="102"/>
      <c r="G330" s="284"/>
      <c r="H330" s="102"/>
      <c r="I330" s="284"/>
      <c r="J330" s="102"/>
      <c r="K330" s="102"/>
      <c r="L330" s="102"/>
      <c r="M330" s="284"/>
      <c r="N330" s="102"/>
    </row>
    <row r="331" spans="1:14" s="5" customFormat="1" ht="18.75" customHeight="1" x14ac:dyDescent="0.2">
      <c r="A331" s="263"/>
      <c r="B331" s="103"/>
      <c r="C331" s="102"/>
      <c r="D331" s="102"/>
      <c r="E331" s="102"/>
      <c r="F331" s="102"/>
      <c r="G331" s="284"/>
      <c r="H331" s="102"/>
      <c r="I331" s="284"/>
      <c r="J331" s="102"/>
      <c r="K331" s="102"/>
      <c r="L331" s="102"/>
      <c r="M331" s="284"/>
      <c r="N331" s="102"/>
    </row>
    <row r="332" spans="1:14" s="5" customFormat="1" ht="18.75" customHeight="1" x14ac:dyDescent="0.2">
      <c r="A332" s="263"/>
      <c r="B332" s="103"/>
      <c r="C332" s="102"/>
      <c r="D332" s="102"/>
      <c r="E332" s="102"/>
      <c r="F332" s="102"/>
      <c r="G332" s="284"/>
      <c r="H332" s="102"/>
      <c r="I332" s="284"/>
      <c r="J332" s="102"/>
      <c r="K332" s="102"/>
      <c r="L332" s="102"/>
      <c r="M332" s="284"/>
      <c r="N332" s="102"/>
    </row>
    <row r="333" spans="1:14" s="5" customFormat="1" ht="18.75" customHeight="1" x14ac:dyDescent="0.2">
      <c r="A333" s="263"/>
      <c r="B333" s="103"/>
      <c r="C333" s="102"/>
      <c r="D333" s="102"/>
      <c r="E333" s="102"/>
      <c r="F333" s="102"/>
      <c r="G333" s="284"/>
      <c r="H333" s="102"/>
      <c r="I333" s="284"/>
      <c r="J333" s="102"/>
      <c r="K333" s="102"/>
      <c r="L333" s="102"/>
      <c r="M333" s="284"/>
      <c r="N333" s="102"/>
    </row>
    <row r="334" spans="1:14" s="5" customFormat="1" ht="18.75" customHeight="1" x14ac:dyDescent="0.2">
      <c r="A334" s="263"/>
      <c r="B334" s="103"/>
      <c r="C334" s="102"/>
      <c r="D334" s="102"/>
      <c r="E334" s="102"/>
      <c r="F334" s="102"/>
      <c r="G334" s="284"/>
      <c r="H334" s="102"/>
      <c r="I334" s="284"/>
      <c r="J334" s="102"/>
      <c r="K334" s="102"/>
      <c r="L334" s="102"/>
      <c r="M334" s="284"/>
      <c r="N334" s="102"/>
    </row>
    <row r="335" spans="1:14" s="5" customFormat="1" ht="18.75" customHeight="1" x14ac:dyDescent="0.2">
      <c r="A335" s="263"/>
      <c r="B335" s="103"/>
      <c r="C335" s="102"/>
      <c r="D335" s="102"/>
      <c r="E335" s="102"/>
      <c r="F335" s="102"/>
      <c r="G335" s="284"/>
      <c r="H335" s="102"/>
      <c r="I335" s="284"/>
      <c r="J335" s="102"/>
      <c r="K335" s="102"/>
      <c r="L335" s="102"/>
      <c r="M335" s="284"/>
      <c r="N335" s="102"/>
    </row>
    <row r="336" spans="1:14" s="5" customFormat="1" ht="18.75" customHeight="1" x14ac:dyDescent="0.2">
      <c r="A336" s="263"/>
      <c r="B336" s="103"/>
      <c r="C336" s="102"/>
      <c r="D336" s="102"/>
      <c r="E336" s="102"/>
      <c r="F336" s="102"/>
      <c r="G336" s="284"/>
      <c r="H336" s="102"/>
      <c r="I336" s="284"/>
      <c r="J336" s="102"/>
      <c r="K336" s="102"/>
      <c r="L336" s="102"/>
      <c r="M336" s="284"/>
      <c r="N336" s="102"/>
    </row>
    <row r="337" spans="1:14" s="5" customFormat="1" ht="18.75" customHeight="1" x14ac:dyDescent="0.2">
      <c r="A337" s="263"/>
      <c r="B337" s="103"/>
      <c r="C337" s="102"/>
      <c r="D337" s="102"/>
      <c r="E337" s="102"/>
      <c r="F337" s="102"/>
      <c r="G337" s="284"/>
      <c r="H337" s="102"/>
      <c r="I337" s="284"/>
      <c r="J337" s="102"/>
      <c r="K337" s="102"/>
      <c r="L337" s="102"/>
      <c r="M337" s="284"/>
      <c r="N337" s="102"/>
    </row>
    <row r="338" spans="1:14" s="5" customFormat="1" ht="18.75" customHeight="1" x14ac:dyDescent="0.2">
      <c r="A338" s="263"/>
      <c r="B338" s="103"/>
      <c r="C338" s="102"/>
      <c r="D338" s="102"/>
      <c r="E338" s="102"/>
      <c r="F338" s="102"/>
      <c r="G338" s="284"/>
      <c r="H338" s="102"/>
      <c r="I338" s="284"/>
      <c r="J338" s="102"/>
      <c r="K338" s="102"/>
      <c r="L338" s="102"/>
      <c r="M338" s="284"/>
      <c r="N338" s="102"/>
    </row>
    <row r="339" spans="1:14" s="5" customFormat="1" ht="18.75" customHeight="1" x14ac:dyDescent="0.2">
      <c r="A339" s="263"/>
      <c r="B339" s="103"/>
      <c r="C339" s="102"/>
      <c r="D339" s="102"/>
      <c r="E339" s="102"/>
      <c r="F339" s="102"/>
      <c r="G339" s="284"/>
      <c r="H339" s="102"/>
      <c r="I339" s="284"/>
      <c r="J339" s="102"/>
      <c r="K339" s="102"/>
      <c r="L339" s="102"/>
      <c r="M339" s="284"/>
      <c r="N339" s="102"/>
    </row>
    <row r="340" spans="1:14" s="5" customFormat="1" ht="18.75" customHeight="1" x14ac:dyDescent="0.2">
      <c r="A340" s="263"/>
      <c r="B340" s="103"/>
      <c r="C340" s="102"/>
      <c r="D340" s="102"/>
      <c r="E340" s="102"/>
      <c r="F340" s="102"/>
      <c r="G340" s="284"/>
      <c r="H340" s="102"/>
      <c r="I340" s="284"/>
      <c r="J340" s="102"/>
      <c r="K340" s="102"/>
      <c r="L340" s="102"/>
      <c r="M340" s="284"/>
      <c r="N340" s="102"/>
    </row>
    <row r="341" spans="1:14" s="5" customFormat="1" ht="18.75" customHeight="1" x14ac:dyDescent="0.2">
      <c r="A341" s="263"/>
      <c r="B341" s="103"/>
      <c r="C341" s="102"/>
      <c r="D341" s="102"/>
      <c r="E341" s="102"/>
      <c r="F341" s="102"/>
      <c r="G341" s="284"/>
      <c r="H341" s="102"/>
      <c r="I341" s="284"/>
      <c r="J341" s="102"/>
      <c r="K341" s="102"/>
      <c r="L341" s="102"/>
      <c r="M341" s="284"/>
      <c r="N341" s="102"/>
    </row>
    <row r="342" spans="1:14" s="5" customFormat="1" ht="18.75" customHeight="1" x14ac:dyDescent="0.2">
      <c r="A342" s="263"/>
      <c r="B342" s="103"/>
      <c r="C342" s="102"/>
      <c r="D342" s="102"/>
      <c r="E342" s="102"/>
      <c r="F342" s="102"/>
      <c r="G342" s="284"/>
      <c r="H342" s="102"/>
      <c r="I342" s="284"/>
      <c r="J342" s="102"/>
      <c r="K342" s="102"/>
      <c r="L342" s="102"/>
      <c r="M342" s="284"/>
      <c r="N342" s="102"/>
    </row>
    <row r="343" spans="1:14" s="5" customFormat="1" ht="18.75" customHeight="1" x14ac:dyDescent="0.2">
      <c r="A343" s="263"/>
      <c r="B343" s="103"/>
      <c r="C343" s="102"/>
      <c r="D343" s="102"/>
      <c r="E343" s="102"/>
      <c r="F343" s="102"/>
      <c r="G343" s="284"/>
      <c r="H343" s="102"/>
      <c r="I343" s="284"/>
      <c r="J343" s="102"/>
      <c r="K343" s="102"/>
      <c r="L343" s="102"/>
      <c r="M343" s="284"/>
      <c r="N343" s="102"/>
    </row>
    <row r="344" spans="1:14" s="5" customFormat="1" ht="18.75" customHeight="1" x14ac:dyDescent="0.2">
      <c r="A344" s="263"/>
      <c r="B344" s="103"/>
      <c r="C344" s="102"/>
      <c r="D344" s="102"/>
      <c r="E344" s="102"/>
      <c r="F344" s="102"/>
      <c r="G344" s="284"/>
      <c r="H344" s="102"/>
      <c r="I344" s="284"/>
      <c r="J344" s="102"/>
      <c r="K344" s="102"/>
      <c r="L344" s="102"/>
      <c r="M344" s="284"/>
      <c r="N344" s="102"/>
    </row>
    <row r="345" spans="1:14" s="5" customFormat="1" ht="18.75" customHeight="1" x14ac:dyDescent="0.2">
      <c r="A345" s="263"/>
      <c r="B345" s="103"/>
      <c r="C345" s="102"/>
      <c r="D345" s="102"/>
      <c r="E345" s="102"/>
      <c r="F345" s="102"/>
      <c r="G345" s="284"/>
      <c r="H345" s="102"/>
      <c r="I345" s="284"/>
      <c r="J345" s="102"/>
      <c r="K345" s="102"/>
      <c r="L345" s="102"/>
      <c r="M345" s="284"/>
      <c r="N345" s="102"/>
    </row>
    <row r="346" spans="1:14" s="5" customFormat="1" ht="18.75" customHeight="1" x14ac:dyDescent="0.2">
      <c r="A346" s="263"/>
      <c r="B346" s="103"/>
      <c r="C346" s="102"/>
      <c r="D346" s="102"/>
      <c r="E346" s="102"/>
      <c r="F346" s="102"/>
      <c r="G346" s="284"/>
      <c r="H346" s="102"/>
      <c r="I346" s="284"/>
      <c r="J346" s="102"/>
      <c r="K346" s="102"/>
      <c r="L346" s="102"/>
      <c r="M346" s="284"/>
      <c r="N346" s="102"/>
    </row>
    <row r="347" spans="1:14" s="5" customFormat="1" ht="18.75" customHeight="1" x14ac:dyDescent="0.2">
      <c r="A347" s="263"/>
      <c r="B347" s="103"/>
      <c r="C347" s="102"/>
      <c r="D347" s="102"/>
      <c r="E347" s="102"/>
      <c r="F347" s="102"/>
      <c r="G347" s="284"/>
      <c r="H347" s="102"/>
      <c r="I347" s="284"/>
      <c r="J347" s="102"/>
      <c r="K347" s="102"/>
      <c r="L347" s="102"/>
      <c r="M347" s="284"/>
      <c r="N347" s="102"/>
    </row>
    <row r="348" spans="1:14" s="5" customFormat="1" ht="18.75" customHeight="1" x14ac:dyDescent="0.2">
      <c r="A348" s="263"/>
      <c r="B348" s="103"/>
      <c r="C348" s="102"/>
      <c r="D348" s="102"/>
      <c r="E348" s="102"/>
      <c r="F348" s="102"/>
      <c r="G348" s="284"/>
      <c r="H348" s="102"/>
      <c r="I348" s="284"/>
      <c r="J348" s="102"/>
      <c r="K348" s="102"/>
      <c r="L348" s="102"/>
      <c r="M348" s="284"/>
      <c r="N348" s="102"/>
    </row>
    <row r="349" spans="1:14" s="5" customFormat="1" ht="18.75" customHeight="1" x14ac:dyDescent="0.2">
      <c r="A349" s="263"/>
      <c r="B349" s="103"/>
      <c r="C349" s="102"/>
      <c r="D349" s="102"/>
      <c r="E349" s="102"/>
      <c r="F349" s="102"/>
      <c r="G349" s="284"/>
      <c r="H349" s="102"/>
      <c r="I349" s="284"/>
      <c r="J349" s="102"/>
      <c r="K349" s="102"/>
      <c r="L349" s="102"/>
      <c r="M349" s="284"/>
      <c r="N349" s="102"/>
    </row>
    <row r="350" spans="1:14" s="5" customFormat="1" ht="18.75" customHeight="1" x14ac:dyDescent="0.2">
      <c r="A350" s="263"/>
      <c r="B350" s="103"/>
      <c r="C350" s="102"/>
      <c r="D350" s="102"/>
      <c r="E350" s="102"/>
      <c r="F350" s="102"/>
      <c r="G350" s="284"/>
      <c r="H350" s="102"/>
      <c r="I350" s="284"/>
      <c r="J350" s="102"/>
      <c r="K350" s="102"/>
      <c r="L350" s="102"/>
      <c r="M350" s="284"/>
      <c r="N350" s="102"/>
    </row>
    <row r="351" spans="1:14" s="5" customFormat="1" ht="18.75" customHeight="1" x14ac:dyDescent="0.2">
      <c r="A351" s="263"/>
      <c r="B351" s="103"/>
      <c r="C351" s="102"/>
      <c r="D351" s="102"/>
      <c r="E351" s="102"/>
      <c r="F351" s="102"/>
      <c r="G351" s="284"/>
      <c r="H351" s="102"/>
      <c r="I351" s="284"/>
      <c r="J351" s="102"/>
      <c r="K351" s="102"/>
      <c r="L351" s="102"/>
      <c r="M351" s="284"/>
      <c r="N351" s="102"/>
    </row>
    <row r="352" spans="1:14" s="5" customFormat="1" ht="18.75" customHeight="1" x14ac:dyDescent="0.2">
      <c r="A352" s="263"/>
      <c r="B352" s="103"/>
      <c r="C352" s="102"/>
      <c r="D352" s="102"/>
      <c r="E352" s="102"/>
      <c r="F352" s="102"/>
      <c r="G352" s="284"/>
      <c r="H352" s="102"/>
      <c r="I352" s="284"/>
      <c r="J352" s="102"/>
      <c r="K352" s="102"/>
      <c r="L352" s="102"/>
      <c r="M352" s="284"/>
      <c r="N352" s="102"/>
    </row>
    <row r="353" spans="1:14" s="5" customFormat="1" ht="18.75" customHeight="1" x14ac:dyDescent="0.2">
      <c r="A353" s="263"/>
      <c r="B353" s="103"/>
      <c r="C353" s="102"/>
      <c r="D353" s="102"/>
      <c r="E353" s="102"/>
      <c r="F353" s="102"/>
      <c r="G353" s="284"/>
      <c r="H353" s="102"/>
      <c r="I353" s="284"/>
      <c r="J353" s="102"/>
      <c r="K353" s="102"/>
      <c r="L353" s="102"/>
      <c r="M353" s="284"/>
      <c r="N353" s="102"/>
    </row>
    <row r="354" spans="1:14" s="5" customFormat="1" ht="18.75" customHeight="1" x14ac:dyDescent="0.2">
      <c r="A354" s="263"/>
      <c r="B354" s="103"/>
      <c r="C354" s="102"/>
      <c r="D354" s="102"/>
      <c r="E354" s="102"/>
      <c r="F354" s="102"/>
      <c r="G354" s="284"/>
      <c r="H354" s="102"/>
      <c r="I354" s="284"/>
      <c r="J354" s="102"/>
      <c r="K354" s="102"/>
      <c r="L354" s="102"/>
      <c r="M354" s="284"/>
      <c r="N354" s="102"/>
    </row>
    <row r="355" spans="1:14" s="5" customFormat="1" ht="18.75" customHeight="1" x14ac:dyDescent="0.2">
      <c r="A355" s="263"/>
      <c r="B355" s="103"/>
      <c r="C355" s="102"/>
      <c r="D355" s="102"/>
      <c r="E355" s="102"/>
      <c r="F355" s="102"/>
      <c r="G355" s="284"/>
      <c r="H355" s="102"/>
      <c r="I355" s="284"/>
      <c r="J355" s="102"/>
      <c r="K355" s="102"/>
      <c r="L355" s="102"/>
      <c r="M355" s="284"/>
      <c r="N355" s="102"/>
    </row>
    <row r="356" spans="1:14" s="5" customFormat="1" ht="18.75" customHeight="1" x14ac:dyDescent="0.2">
      <c r="A356" s="263"/>
      <c r="B356" s="103"/>
      <c r="C356" s="102"/>
      <c r="D356" s="102"/>
      <c r="E356" s="102"/>
      <c r="F356" s="102"/>
      <c r="G356" s="284"/>
      <c r="H356" s="102"/>
      <c r="I356" s="284"/>
      <c r="J356" s="102"/>
      <c r="K356" s="102"/>
      <c r="L356" s="102"/>
      <c r="M356" s="284"/>
      <c r="N356" s="102"/>
    </row>
    <row r="357" spans="1:14" s="5" customFormat="1" ht="18.75" customHeight="1" x14ac:dyDescent="0.2">
      <c r="A357" s="263"/>
      <c r="B357" s="103"/>
      <c r="C357" s="102"/>
      <c r="D357" s="102"/>
      <c r="E357" s="102"/>
      <c r="F357" s="102"/>
      <c r="G357" s="284"/>
      <c r="H357" s="102"/>
      <c r="I357" s="284"/>
      <c r="J357" s="102"/>
      <c r="K357" s="102"/>
      <c r="L357" s="102"/>
      <c r="M357" s="284"/>
      <c r="N357" s="102"/>
    </row>
    <row r="358" spans="1:14" s="5" customFormat="1" ht="18.75" customHeight="1" x14ac:dyDescent="0.2">
      <c r="A358" s="263"/>
      <c r="B358" s="103"/>
      <c r="C358" s="102"/>
      <c r="D358" s="102"/>
      <c r="E358" s="102"/>
      <c r="F358" s="102"/>
      <c r="G358" s="284"/>
      <c r="H358" s="102"/>
      <c r="I358" s="284"/>
      <c r="J358" s="102"/>
      <c r="K358" s="102"/>
      <c r="L358" s="102"/>
      <c r="M358" s="284"/>
      <c r="N358" s="102"/>
    </row>
    <row r="359" spans="1:14" s="5" customFormat="1" ht="18.75" customHeight="1" x14ac:dyDescent="0.2">
      <c r="A359" s="263"/>
      <c r="B359" s="103"/>
      <c r="C359" s="102"/>
      <c r="D359" s="102"/>
      <c r="E359" s="102"/>
      <c r="F359" s="102"/>
      <c r="G359" s="284"/>
      <c r="H359" s="102"/>
      <c r="I359" s="284"/>
      <c r="J359" s="102"/>
      <c r="K359" s="102"/>
      <c r="L359" s="102"/>
      <c r="M359" s="284"/>
      <c r="N359" s="102"/>
    </row>
    <row r="360" spans="1:14" s="5" customFormat="1" ht="18.75" customHeight="1" x14ac:dyDescent="0.2">
      <c r="A360" s="263"/>
      <c r="B360" s="103"/>
      <c r="C360" s="102"/>
      <c r="D360" s="102"/>
      <c r="E360" s="102"/>
      <c r="F360" s="102"/>
      <c r="G360" s="284"/>
      <c r="H360" s="102"/>
      <c r="I360" s="284"/>
      <c r="J360" s="102"/>
      <c r="K360" s="102"/>
      <c r="L360" s="102"/>
      <c r="M360" s="284"/>
      <c r="N360" s="102"/>
    </row>
    <row r="361" spans="1:14" s="5" customFormat="1" ht="18.75" customHeight="1" x14ac:dyDescent="0.2">
      <c r="A361" s="263"/>
      <c r="B361" s="103"/>
      <c r="C361" s="102"/>
      <c r="D361" s="102"/>
      <c r="E361" s="102"/>
      <c r="F361" s="102"/>
      <c r="G361" s="284"/>
      <c r="H361" s="102"/>
      <c r="I361" s="284"/>
      <c r="J361" s="102"/>
      <c r="K361" s="102"/>
      <c r="L361" s="102"/>
      <c r="M361" s="284"/>
      <c r="N361" s="102"/>
    </row>
    <row r="362" spans="1:14" s="5" customFormat="1" ht="18.75" customHeight="1" x14ac:dyDescent="0.2">
      <c r="A362" s="263"/>
      <c r="B362" s="103"/>
      <c r="C362" s="102"/>
      <c r="D362" s="102"/>
      <c r="E362" s="102"/>
      <c r="F362" s="102"/>
      <c r="G362" s="284"/>
      <c r="H362" s="102"/>
      <c r="I362" s="284"/>
      <c r="J362" s="102"/>
      <c r="K362" s="102"/>
      <c r="L362" s="102"/>
      <c r="M362" s="284"/>
      <c r="N362" s="102"/>
    </row>
    <row r="363" spans="1:14" s="5" customFormat="1" ht="18.75" customHeight="1" x14ac:dyDescent="0.2">
      <c r="A363" s="263"/>
      <c r="B363" s="103"/>
      <c r="C363" s="102"/>
      <c r="D363" s="102"/>
      <c r="E363" s="102"/>
      <c r="F363" s="102"/>
      <c r="G363" s="284"/>
      <c r="H363" s="102"/>
      <c r="I363" s="284"/>
      <c r="J363" s="102"/>
      <c r="K363" s="102"/>
      <c r="L363" s="102"/>
      <c r="M363" s="284"/>
      <c r="N363" s="102"/>
    </row>
    <row r="364" spans="1:14" s="5" customFormat="1" ht="18.75" customHeight="1" x14ac:dyDescent="0.2">
      <c r="A364" s="263"/>
      <c r="B364" s="103"/>
      <c r="C364" s="102"/>
      <c r="D364" s="102"/>
      <c r="E364" s="102"/>
      <c r="F364" s="102"/>
      <c r="G364" s="284"/>
      <c r="H364" s="102"/>
      <c r="I364" s="284"/>
      <c r="J364" s="102"/>
      <c r="K364" s="102"/>
      <c r="L364" s="102"/>
      <c r="M364" s="284"/>
      <c r="N364" s="102"/>
    </row>
    <row r="365" spans="1:14" s="5" customFormat="1" ht="18.75" customHeight="1" x14ac:dyDescent="0.2">
      <c r="A365" s="263"/>
      <c r="B365" s="103"/>
      <c r="C365" s="102"/>
      <c r="D365" s="102"/>
      <c r="E365" s="102"/>
      <c r="F365" s="102"/>
      <c r="G365" s="284"/>
      <c r="H365" s="102"/>
      <c r="I365" s="284"/>
      <c r="J365" s="102"/>
      <c r="K365" s="102"/>
      <c r="L365" s="102"/>
      <c r="M365" s="284"/>
      <c r="N365" s="102"/>
    </row>
    <row r="366" spans="1:14" s="5" customFormat="1" ht="18.75" customHeight="1" x14ac:dyDescent="0.2">
      <c r="A366" s="263"/>
      <c r="B366" s="103"/>
      <c r="C366" s="102"/>
      <c r="D366" s="102"/>
      <c r="E366" s="102"/>
      <c r="F366" s="102"/>
      <c r="G366" s="284"/>
      <c r="H366" s="102"/>
      <c r="I366" s="284"/>
      <c r="J366" s="102"/>
      <c r="K366" s="102"/>
      <c r="L366" s="102"/>
      <c r="M366" s="284"/>
      <c r="N366" s="102"/>
    </row>
    <row r="367" spans="1:14" s="5" customFormat="1" ht="18.75" customHeight="1" x14ac:dyDescent="0.2">
      <c r="A367" s="263"/>
      <c r="B367" s="103"/>
      <c r="C367" s="102"/>
      <c r="D367" s="102"/>
      <c r="E367" s="102"/>
      <c r="F367" s="102"/>
      <c r="G367" s="284"/>
      <c r="H367" s="102"/>
      <c r="I367" s="284"/>
      <c r="J367" s="102"/>
      <c r="K367" s="102"/>
      <c r="L367" s="102"/>
      <c r="M367" s="284"/>
      <c r="N367" s="102"/>
    </row>
    <row r="368" spans="1:14" s="5" customFormat="1" ht="18.75" customHeight="1" x14ac:dyDescent="0.2">
      <c r="A368" s="263"/>
      <c r="B368" s="103"/>
      <c r="C368" s="102"/>
      <c r="D368" s="102"/>
      <c r="E368" s="102"/>
      <c r="F368" s="102"/>
      <c r="G368" s="284"/>
      <c r="H368" s="102"/>
      <c r="I368" s="284"/>
      <c r="J368" s="102"/>
      <c r="K368" s="102"/>
      <c r="L368" s="102"/>
      <c r="M368" s="284"/>
      <c r="N368" s="102"/>
    </row>
    <row r="369" spans="1:14" s="5" customFormat="1" ht="18.75" customHeight="1" x14ac:dyDescent="0.2">
      <c r="A369" s="263"/>
      <c r="B369" s="103"/>
      <c r="C369" s="102"/>
      <c r="D369" s="102"/>
      <c r="E369" s="102"/>
      <c r="F369" s="102"/>
      <c r="G369" s="284"/>
      <c r="H369" s="102"/>
      <c r="I369" s="284"/>
      <c r="J369" s="102"/>
      <c r="K369" s="102"/>
      <c r="L369" s="102"/>
      <c r="M369" s="284"/>
      <c r="N369" s="102"/>
    </row>
    <row r="370" spans="1:14" s="5" customFormat="1" ht="18.75" customHeight="1" x14ac:dyDescent="0.2">
      <c r="A370" s="263"/>
      <c r="B370" s="103"/>
      <c r="C370" s="102"/>
      <c r="D370" s="102"/>
      <c r="E370" s="102"/>
      <c r="F370" s="102"/>
      <c r="G370" s="284"/>
      <c r="H370" s="102"/>
      <c r="I370" s="284"/>
      <c r="J370" s="102"/>
      <c r="K370" s="102"/>
      <c r="L370" s="102"/>
      <c r="M370" s="284"/>
      <c r="N370" s="102"/>
    </row>
    <row r="371" spans="1:14" s="5" customFormat="1" ht="18.75" customHeight="1" x14ac:dyDescent="0.2">
      <c r="A371" s="263"/>
      <c r="B371" s="103"/>
      <c r="C371" s="102"/>
      <c r="D371" s="102"/>
      <c r="E371" s="102"/>
      <c r="F371" s="102"/>
      <c r="G371" s="284"/>
      <c r="H371" s="102"/>
      <c r="I371" s="284"/>
      <c r="J371" s="102"/>
      <c r="K371" s="102"/>
      <c r="L371" s="102"/>
      <c r="M371" s="284"/>
      <c r="N371" s="102"/>
    </row>
    <row r="372" spans="1:14" s="5" customFormat="1" ht="18.75" customHeight="1" x14ac:dyDescent="0.2">
      <c r="A372" s="263"/>
      <c r="B372" s="103"/>
      <c r="C372" s="102"/>
      <c r="D372" s="102"/>
      <c r="E372" s="102"/>
      <c r="F372" s="102"/>
      <c r="G372" s="284"/>
      <c r="H372" s="102"/>
      <c r="I372" s="284"/>
      <c r="J372" s="102"/>
      <c r="K372" s="102"/>
      <c r="L372" s="102"/>
      <c r="M372" s="284"/>
      <c r="N372" s="102"/>
    </row>
    <row r="373" spans="1:14" s="5" customFormat="1" ht="18.75" customHeight="1" x14ac:dyDescent="0.2">
      <c r="A373" s="263"/>
      <c r="B373" s="103"/>
      <c r="C373" s="102"/>
      <c r="D373" s="102"/>
      <c r="E373" s="102"/>
      <c r="F373" s="102"/>
      <c r="G373" s="284"/>
      <c r="H373" s="102"/>
      <c r="I373" s="284"/>
      <c r="J373" s="102"/>
      <c r="K373" s="102"/>
      <c r="L373" s="102"/>
      <c r="M373" s="284"/>
      <c r="N373" s="102"/>
    </row>
    <row r="374" spans="1:14" s="5" customFormat="1" ht="18.75" customHeight="1" x14ac:dyDescent="0.2">
      <c r="A374" s="263"/>
      <c r="B374" s="103"/>
      <c r="C374" s="102"/>
      <c r="D374" s="102"/>
      <c r="E374" s="102"/>
      <c r="F374" s="102"/>
      <c r="G374" s="284"/>
      <c r="H374" s="102"/>
      <c r="I374" s="284"/>
      <c r="J374" s="102"/>
      <c r="K374" s="102"/>
      <c r="L374" s="102"/>
      <c r="M374" s="284"/>
      <c r="N374" s="102"/>
    </row>
    <row r="375" spans="1:14" s="5" customFormat="1" ht="18.75" customHeight="1" x14ac:dyDescent="0.2">
      <c r="A375" s="263"/>
      <c r="B375" s="103"/>
      <c r="C375" s="102"/>
      <c r="D375" s="102"/>
      <c r="E375" s="102"/>
      <c r="F375" s="102"/>
      <c r="G375" s="284"/>
      <c r="H375" s="102"/>
      <c r="I375" s="284"/>
      <c r="J375" s="102"/>
      <c r="K375" s="102"/>
      <c r="L375" s="102"/>
      <c r="M375" s="284"/>
      <c r="N375" s="102"/>
    </row>
    <row r="376" spans="1:14" s="5" customFormat="1" ht="18.75" customHeight="1" x14ac:dyDescent="0.2">
      <c r="A376" s="263"/>
      <c r="B376" s="103"/>
      <c r="C376" s="102"/>
      <c r="D376" s="102"/>
      <c r="E376" s="102"/>
      <c r="F376" s="102"/>
      <c r="G376" s="284"/>
      <c r="H376" s="102"/>
      <c r="I376" s="284"/>
      <c r="J376" s="102"/>
      <c r="K376" s="102"/>
      <c r="L376" s="102"/>
      <c r="M376" s="284"/>
      <c r="N376" s="102"/>
    </row>
    <row r="377" spans="1:14" s="5" customFormat="1" ht="18.75" customHeight="1" x14ac:dyDescent="0.2">
      <c r="A377" s="263"/>
      <c r="B377" s="103"/>
      <c r="C377" s="102"/>
      <c r="D377" s="102"/>
      <c r="E377" s="102"/>
      <c r="F377" s="102"/>
      <c r="G377" s="284"/>
      <c r="H377" s="102"/>
      <c r="I377" s="284"/>
      <c r="J377" s="102"/>
      <c r="K377" s="102"/>
      <c r="L377" s="102"/>
      <c r="M377" s="284"/>
      <c r="N377" s="102"/>
    </row>
    <row r="378" spans="1:14" s="5" customFormat="1" ht="18.75" customHeight="1" x14ac:dyDescent="0.2">
      <c r="A378" s="263"/>
      <c r="B378" s="103"/>
      <c r="C378" s="102"/>
      <c r="D378" s="102"/>
      <c r="E378" s="102"/>
      <c r="F378" s="102"/>
      <c r="G378" s="284"/>
      <c r="H378" s="102"/>
      <c r="I378" s="284"/>
      <c r="J378" s="102"/>
      <c r="K378" s="102"/>
      <c r="L378" s="102"/>
      <c r="M378" s="284"/>
      <c r="N378" s="102"/>
    </row>
    <row r="379" spans="1:14" s="5" customFormat="1" ht="18.75" customHeight="1" x14ac:dyDescent="0.2">
      <c r="A379" s="263"/>
      <c r="B379" s="103"/>
      <c r="C379" s="102"/>
      <c r="D379" s="102"/>
      <c r="E379" s="102"/>
      <c r="F379" s="102"/>
      <c r="G379" s="284"/>
      <c r="H379" s="102"/>
      <c r="I379" s="284"/>
      <c r="J379" s="102"/>
      <c r="K379" s="102"/>
      <c r="L379" s="102"/>
      <c r="M379" s="284"/>
      <c r="N379" s="102"/>
    </row>
    <row r="380" spans="1:14" s="5" customFormat="1" ht="18.75" customHeight="1" x14ac:dyDescent="0.2">
      <c r="A380" s="263"/>
      <c r="B380" s="103"/>
      <c r="C380" s="102"/>
      <c r="D380" s="102"/>
      <c r="E380" s="102"/>
      <c r="F380" s="102"/>
      <c r="G380" s="284"/>
      <c r="H380" s="102"/>
      <c r="I380" s="284"/>
      <c r="J380" s="102"/>
      <c r="K380" s="102"/>
      <c r="L380" s="102"/>
      <c r="M380" s="284"/>
      <c r="N380" s="102"/>
    </row>
    <row r="381" spans="1:14" s="5" customFormat="1" ht="18.75" customHeight="1" x14ac:dyDescent="0.2">
      <c r="A381" s="263"/>
      <c r="B381" s="103"/>
      <c r="C381" s="102"/>
      <c r="D381" s="102"/>
      <c r="E381" s="102"/>
      <c r="F381" s="102"/>
      <c r="G381" s="284"/>
      <c r="H381" s="102"/>
      <c r="I381" s="284"/>
      <c r="J381" s="102"/>
      <c r="K381" s="102"/>
      <c r="L381" s="102"/>
      <c r="M381" s="284"/>
      <c r="N381" s="102"/>
    </row>
    <row r="382" spans="1:14" s="5" customFormat="1" ht="18.75" customHeight="1" x14ac:dyDescent="0.2">
      <c r="A382" s="263"/>
      <c r="B382" s="103"/>
      <c r="C382" s="102"/>
      <c r="D382" s="102"/>
      <c r="E382" s="102"/>
      <c r="F382" s="102"/>
      <c r="G382" s="284"/>
      <c r="H382" s="102"/>
      <c r="I382" s="284"/>
      <c r="J382" s="102"/>
      <c r="K382" s="102"/>
      <c r="L382" s="102"/>
      <c r="M382" s="284"/>
      <c r="N382" s="102"/>
    </row>
    <row r="383" spans="1:14" s="5" customFormat="1" ht="18.75" customHeight="1" x14ac:dyDescent="0.2">
      <c r="A383" s="263"/>
      <c r="B383" s="103"/>
      <c r="C383" s="102"/>
      <c r="D383" s="102"/>
      <c r="E383" s="102"/>
      <c r="F383" s="102"/>
      <c r="G383" s="284"/>
      <c r="H383" s="102"/>
      <c r="I383" s="284"/>
      <c r="J383" s="102"/>
      <c r="K383" s="102"/>
      <c r="L383" s="102"/>
      <c r="M383" s="284"/>
      <c r="N383" s="102"/>
    </row>
    <row r="384" spans="1:14" s="5" customFormat="1" ht="18.75" customHeight="1" x14ac:dyDescent="0.2">
      <c r="A384" s="263"/>
      <c r="B384" s="103"/>
      <c r="C384" s="102"/>
      <c r="D384" s="102"/>
      <c r="E384" s="102"/>
      <c r="F384" s="102"/>
      <c r="G384" s="284"/>
      <c r="H384" s="102"/>
      <c r="I384" s="284"/>
      <c r="J384" s="102"/>
      <c r="K384" s="102"/>
      <c r="L384" s="102"/>
      <c r="M384" s="284"/>
      <c r="N384" s="102"/>
    </row>
    <row r="385" spans="1:14" s="5" customFormat="1" ht="18.75" customHeight="1" x14ac:dyDescent="0.2">
      <c r="A385" s="263"/>
      <c r="B385" s="103"/>
      <c r="C385" s="102"/>
      <c r="D385" s="102"/>
      <c r="E385" s="102"/>
      <c r="F385" s="102"/>
      <c r="G385" s="284"/>
      <c r="H385" s="102"/>
      <c r="I385" s="284"/>
      <c r="J385" s="102"/>
      <c r="K385" s="102"/>
      <c r="L385" s="102"/>
      <c r="M385" s="284"/>
      <c r="N385" s="102"/>
    </row>
    <row r="386" spans="1:14" s="5" customFormat="1" ht="18.75" customHeight="1" x14ac:dyDescent="0.2">
      <c r="A386" s="263"/>
      <c r="B386" s="103"/>
      <c r="C386" s="102"/>
      <c r="D386" s="102"/>
      <c r="E386" s="102"/>
      <c r="F386" s="102"/>
      <c r="G386" s="284"/>
      <c r="H386" s="102"/>
      <c r="I386" s="284"/>
      <c r="J386" s="102"/>
      <c r="K386" s="102"/>
      <c r="L386" s="102"/>
      <c r="M386" s="284"/>
      <c r="N386" s="102"/>
    </row>
    <row r="387" spans="1:14" s="5" customFormat="1" ht="18.75" customHeight="1" x14ac:dyDescent="0.2">
      <c r="A387" s="263"/>
      <c r="B387" s="103"/>
      <c r="C387" s="102"/>
      <c r="D387" s="102"/>
      <c r="E387" s="102"/>
      <c r="F387" s="102"/>
      <c r="G387" s="284"/>
      <c r="H387" s="102"/>
      <c r="I387" s="284"/>
      <c r="J387" s="102"/>
      <c r="K387" s="102"/>
      <c r="L387" s="102"/>
      <c r="M387" s="284"/>
      <c r="N387" s="102"/>
    </row>
    <row r="388" spans="1:14" s="5" customFormat="1" ht="18.75" customHeight="1" x14ac:dyDescent="0.2">
      <c r="A388" s="263"/>
      <c r="B388" s="103"/>
      <c r="C388" s="102"/>
      <c r="D388" s="102"/>
      <c r="E388" s="102"/>
      <c r="F388" s="102"/>
      <c r="G388" s="284"/>
      <c r="H388" s="102"/>
      <c r="I388" s="284"/>
      <c r="J388" s="102"/>
      <c r="K388" s="102"/>
      <c r="L388" s="102"/>
      <c r="M388" s="284"/>
      <c r="N388" s="102"/>
    </row>
    <row r="389" spans="1:14" s="5" customFormat="1" ht="18.75" customHeight="1" x14ac:dyDescent="0.2">
      <c r="A389" s="263"/>
      <c r="B389" s="103"/>
      <c r="C389" s="102"/>
      <c r="D389" s="102"/>
      <c r="E389" s="102"/>
      <c r="F389" s="102"/>
      <c r="G389" s="284"/>
      <c r="H389" s="102"/>
      <c r="I389" s="284"/>
      <c r="J389" s="102"/>
      <c r="K389" s="102"/>
      <c r="L389" s="102"/>
      <c r="M389" s="284"/>
      <c r="N389" s="102"/>
    </row>
    <row r="390" spans="1:14" s="5" customFormat="1" ht="18.75" customHeight="1" x14ac:dyDescent="0.2">
      <c r="A390" s="263"/>
      <c r="B390" s="103"/>
      <c r="C390" s="102"/>
      <c r="D390" s="102"/>
      <c r="E390" s="102"/>
      <c r="F390" s="102"/>
      <c r="G390" s="284"/>
      <c r="H390" s="102"/>
      <c r="I390" s="284"/>
      <c r="J390" s="102"/>
      <c r="K390" s="102"/>
      <c r="L390" s="102"/>
      <c r="M390" s="284"/>
      <c r="N390" s="102"/>
    </row>
    <row r="391" spans="1:14" s="5" customFormat="1" ht="18.75" customHeight="1" x14ac:dyDescent="0.2">
      <c r="A391" s="263"/>
      <c r="B391" s="103"/>
      <c r="C391" s="102"/>
      <c r="D391" s="102"/>
      <c r="E391" s="102"/>
      <c r="F391" s="102"/>
      <c r="G391" s="284"/>
      <c r="H391" s="102"/>
      <c r="I391" s="284"/>
      <c r="J391" s="102"/>
      <c r="K391" s="102"/>
      <c r="L391" s="102"/>
      <c r="M391" s="284"/>
      <c r="N391" s="102"/>
    </row>
    <row r="392" spans="1:14" s="5" customFormat="1" ht="18.75" customHeight="1" x14ac:dyDescent="0.2">
      <c r="A392" s="263"/>
      <c r="B392" s="103"/>
      <c r="C392" s="102"/>
      <c r="D392" s="102"/>
      <c r="E392" s="102"/>
      <c r="F392" s="102"/>
      <c r="G392" s="284"/>
      <c r="H392" s="102"/>
      <c r="I392" s="284"/>
      <c r="J392" s="102"/>
      <c r="K392" s="102"/>
      <c r="L392" s="102"/>
      <c r="M392" s="284"/>
      <c r="N392" s="102"/>
    </row>
    <row r="393" spans="1:14" s="5" customFormat="1" ht="18.75" customHeight="1" x14ac:dyDescent="0.2">
      <c r="A393" s="263"/>
      <c r="B393" s="103"/>
      <c r="C393" s="102"/>
      <c r="D393" s="102"/>
      <c r="E393" s="102"/>
      <c r="F393" s="102"/>
      <c r="G393" s="284"/>
      <c r="H393" s="102"/>
      <c r="I393" s="284"/>
      <c r="J393" s="102"/>
      <c r="K393" s="102"/>
      <c r="L393" s="102"/>
      <c r="M393" s="284"/>
      <c r="N393" s="102"/>
    </row>
    <row r="394" spans="1:14" s="5" customFormat="1" ht="18.75" customHeight="1" x14ac:dyDescent="0.2">
      <c r="A394" s="263"/>
      <c r="B394" s="103"/>
      <c r="C394" s="102"/>
      <c r="D394" s="102"/>
      <c r="E394" s="102"/>
      <c r="F394" s="102"/>
      <c r="G394" s="284"/>
      <c r="H394" s="102"/>
      <c r="I394" s="284"/>
      <c r="J394" s="102"/>
      <c r="K394" s="102"/>
      <c r="L394" s="102"/>
      <c r="M394" s="284"/>
      <c r="N394" s="102"/>
    </row>
    <row r="395" spans="1:14" s="5" customFormat="1" ht="18.75" customHeight="1" x14ac:dyDescent="0.2">
      <c r="A395" s="263"/>
      <c r="B395" s="103"/>
      <c r="C395" s="102"/>
      <c r="D395" s="102"/>
      <c r="E395" s="102"/>
      <c r="F395" s="102"/>
      <c r="G395" s="284"/>
      <c r="H395" s="102"/>
      <c r="I395" s="284"/>
      <c r="J395" s="102"/>
      <c r="K395" s="102"/>
      <c r="L395" s="102"/>
      <c r="M395" s="284"/>
      <c r="N395" s="102"/>
    </row>
    <row r="396" spans="1:14" s="5" customFormat="1" ht="18.75" customHeight="1" x14ac:dyDescent="0.2">
      <c r="A396" s="263"/>
      <c r="B396" s="103"/>
      <c r="C396" s="102"/>
      <c r="D396" s="102"/>
      <c r="E396" s="102"/>
      <c r="F396" s="102"/>
      <c r="G396" s="284"/>
      <c r="H396" s="102"/>
      <c r="I396" s="284"/>
      <c r="J396" s="102"/>
      <c r="K396" s="102"/>
      <c r="L396" s="102"/>
      <c r="M396" s="284"/>
      <c r="N396" s="102"/>
    </row>
    <row r="397" spans="1:14" s="5" customFormat="1" ht="18.75" customHeight="1" x14ac:dyDescent="0.2">
      <c r="A397" s="263"/>
      <c r="B397" s="103"/>
      <c r="C397" s="102"/>
      <c r="D397" s="102"/>
      <c r="E397" s="102"/>
      <c r="F397" s="102"/>
      <c r="G397" s="284"/>
      <c r="H397" s="102"/>
      <c r="I397" s="284"/>
      <c r="J397" s="102"/>
      <c r="K397" s="102"/>
      <c r="L397" s="102"/>
      <c r="M397" s="284"/>
      <c r="N397" s="102"/>
    </row>
    <row r="398" spans="1:14" s="5" customFormat="1" ht="18.75" customHeight="1" x14ac:dyDescent="0.2">
      <c r="A398" s="263"/>
      <c r="B398" s="103"/>
      <c r="C398" s="102"/>
      <c r="D398" s="102"/>
      <c r="E398" s="102"/>
      <c r="F398" s="102"/>
      <c r="G398" s="284"/>
      <c r="H398" s="102"/>
      <c r="I398" s="284"/>
      <c r="J398" s="102"/>
      <c r="K398" s="102"/>
      <c r="L398" s="102"/>
      <c r="M398" s="284"/>
      <c r="N398" s="102"/>
    </row>
    <row r="399" spans="1:14" s="5" customFormat="1" ht="18.75" customHeight="1" x14ac:dyDescent="0.2">
      <c r="A399" s="263"/>
      <c r="B399" s="103"/>
      <c r="C399" s="102"/>
      <c r="D399" s="102"/>
      <c r="E399" s="102"/>
      <c r="F399" s="102"/>
      <c r="G399" s="284"/>
      <c r="H399" s="102"/>
      <c r="I399" s="284"/>
      <c r="J399" s="102"/>
      <c r="K399" s="102"/>
      <c r="L399" s="102"/>
      <c r="M399" s="284"/>
      <c r="N399" s="102"/>
    </row>
    <row r="400" spans="1:14" s="5" customFormat="1" ht="18.75" customHeight="1" x14ac:dyDescent="0.2">
      <c r="A400" s="263"/>
      <c r="B400" s="103"/>
      <c r="C400" s="102"/>
      <c r="D400" s="102"/>
      <c r="E400" s="102"/>
      <c r="F400" s="102"/>
      <c r="G400" s="284"/>
      <c r="H400" s="102"/>
      <c r="I400" s="284"/>
      <c r="J400" s="102"/>
      <c r="K400" s="102"/>
      <c r="L400" s="102"/>
      <c r="M400" s="284"/>
      <c r="N400" s="102"/>
    </row>
    <row r="401" spans="1:14" s="5" customFormat="1" ht="18.75" customHeight="1" x14ac:dyDescent="0.2">
      <c r="A401" s="263"/>
      <c r="B401" s="103"/>
      <c r="C401" s="102"/>
      <c r="D401" s="102"/>
      <c r="E401" s="102"/>
      <c r="F401" s="102"/>
      <c r="G401" s="284"/>
      <c r="H401" s="102"/>
      <c r="I401" s="284"/>
      <c r="J401" s="102"/>
      <c r="K401" s="102"/>
      <c r="L401" s="102"/>
      <c r="M401" s="284"/>
      <c r="N401" s="102"/>
    </row>
    <row r="402" spans="1:14" s="5" customFormat="1" ht="18.75" customHeight="1" x14ac:dyDescent="0.2">
      <c r="A402" s="263"/>
      <c r="B402" s="103"/>
      <c r="C402" s="102"/>
      <c r="D402" s="102"/>
      <c r="E402" s="102"/>
      <c r="F402" s="102"/>
      <c r="G402" s="284"/>
      <c r="H402" s="102"/>
      <c r="I402" s="284"/>
      <c r="J402" s="102"/>
      <c r="K402" s="102"/>
      <c r="L402" s="102"/>
      <c r="M402" s="284"/>
      <c r="N402" s="102"/>
    </row>
    <row r="403" spans="1:14" s="5" customFormat="1" ht="18.75" customHeight="1" x14ac:dyDescent="0.2"/>
    <row r="404" spans="1:14" s="5" customFormat="1" ht="18.75" customHeight="1" x14ac:dyDescent="0.2"/>
    <row r="405" spans="1:14" s="5" customFormat="1" ht="18.75" customHeight="1" x14ac:dyDescent="0.2"/>
    <row r="406" spans="1:14" s="5" customFormat="1" ht="18.75" customHeight="1" x14ac:dyDescent="0.2"/>
    <row r="407" spans="1:14" s="5" customFormat="1" ht="18.75" customHeight="1" x14ac:dyDescent="0.2"/>
    <row r="408" spans="1:14" s="5" customFormat="1" ht="18.75" customHeight="1" x14ac:dyDescent="0.2"/>
    <row r="409" spans="1:14" s="5" customFormat="1" ht="18.75" customHeight="1" x14ac:dyDescent="0.2"/>
    <row r="410" spans="1:14" s="5" customFormat="1" ht="18.75" customHeight="1" x14ac:dyDescent="0.2"/>
    <row r="411" spans="1:14" s="5" customFormat="1" ht="18.75" customHeight="1" x14ac:dyDescent="0.2"/>
    <row r="412" spans="1:14" s="5" customFormat="1" ht="18.75" customHeight="1" x14ac:dyDescent="0.2"/>
    <row r="413" spans="1:14" s="5" customFormat="1" ht="18.75" customHeight="1" x14ac:dyDescent="0.2"/>
    <row r="414" spans="1:14" s="5" customFormat="1" ht="18.75" customHeight="1" x14ac:dyDescent="0.2"/>
    <row r="415" spans="1:14" s="5" customFormat="1" ht="18.75" customHeight="1" x14ac:dyDescent="0.2"/>
    <row r="416" spans="1:14" s="5" customFormat="1" ht="18.75" customHeight="1" x14ac:dyDescent="0.2"/>
    <row r="417" s="5" customFormat="1" ht="18.75" customHeight="1" x14ac:dyDescent="0.2"/>
    <row r="418" s="5" customFormat="1" ht="18.75" customHeight="1" x14ac:dyDescent="0.2"/>
    <row r="419" s="5" customFormat="1" ht="18.75" customHeight="1" x14ac:dyDescent="0.2"/>
    <row r="420" s="5" customFormat="1" ht="18.75" customHeight="1" x14ac:dyDescent="0.2"/>
    <row r="421" s="5" customFormat="1" ht="18.75" customHeight="1" x14ac:dyDescent="0.2"/>
    <row r="422" s="5" customFormat="1" ht="18.75" customHeight="1" x14ac:dyDescent="0.2"/>
    <row r="423" s="5" customFormat="1" ht="18.75" customHeight="1" x14ac:dyDescent="0.2"/>
    <row r="424" s="5" customFormat="1" ht="18.75" customHeight="1" x14ac:dyDescent="0.2"/>
    <row r="425" s="5" customFormat="1" ht="18.75" customHeight="1" x14ac:dyDescent="0.2"/>
    <row r="426" s="5" customFormat="1" ht="18.75" customHeight="1" x14ac:dyDescent="0.2"/>
    <row r="427" s="5" customFormat="1" ht="18.75" customHeight="1" x14ac:dyDescent="0.2"/>
    <row r="428" s="5" customFormat="1" ht="18.75" customHeight="1" x14ac:dyDescent="0.2"/>
    <row r="429" s="5" customFormat="1" ht="18.75" customHeight="1" x14ac:dyDescent="0.2"/>
    <row r="430" s="5" customFormat="1" ht="18.75" customHeight="1" x14ac:dyDescent="0.2"/>
    <row r="431" s="5" customFormat="1" ht="18.75" customHeight="1" x14ac:dyDescent="0.2"/>
    <row r="432" s="5" customFormat="1" ht="18.75" customHeight="1" x14ac:dyDescent="0.2"/>
    <row r="433" s="5" customFormat="1" ht="18.75" customHeight="1" x14ac:dyDescent="0.2"/>
    <row r="434" s="5" customFormat="1" ht="18.75" customHeight="1" x14ac:dyDescent="0.2"/>
    <row r="435" s="5" customFormat="1" ht="18.75" customHeight="1" x14ac:dyDescent="0.2"/>
    <row r="436" s="5" customFormat="1" ht="18.75" customHeight="1" x14ac:dyDescent="0.2"/>
    <row r="437" s="5" customFormat="1" ht="18.75" customHeight="1" x14ac:dyDescent="0.2"/>
    <row r="438" s="5" customFormat="1" ht="18.75" customHeight="1" x14ac:dyDescent="0.2"/>
    <row r="439" s="5" customFormat="1" ht="18.75" customHeight="1" x14ac:dyDescent="0.2"/>
    <row r="440" s="5" customFormat="1" ht="18.75" customHeight="1" x14ac:dyDescent="0.2"/>
    <row r="441" s="5" customFormat="1" ht="18.75" customHeight="1" x14ac:dyDescent="0.2"/>
    <row r="442" s="5" customFormat="1" ht="18.75" customHeight="1" x14ac:dyDescent="0.2"/>
    <row r="443" s="5" customFormat="1" ht="18.75" customHeight="1" x14ac:dyDescent="0.2"/>
    <row r="444" s="5" customFormat="1" ht="18.75" customHeight="1" x14ac:dyDescent="0.2"/>
    <row r="445" s="5" customFormat="1" ht="18.75" customHeight="1" x14ac:dyDescent="0.2"/>
    <row r="446" s="5" customFormat="1" ht="18.75" customHeight="1" x14ac:dyDescent="0.2"/>
    <row r="447" s="5" customFormat="1" ht="18.75" customHeight="1" x14ac:dyDescent="0.2"/>
    <row r="448" s="5" customFormat="1" ht="18.75" customHeight="1" x14ac:dyDescent="0.2"/>
    <row r="449" s="5" customFormat="1" ht="18.75" customHeight="1" x14ac:dyDescent="0.2"/>
    <row r="450" s="5" customFormat="1" ht="18.75" customHeight="1" x14ac:dyDescent="0.2"/>
    <row r="451" s="5" customFormat="1" ht="18.75" customHeight="1" x14ac:dyDescent="0.2"/>
    <row r="452" s="5" customFormat="1" ht="18.75" customHeight="1" x14ac:dyDescent="0.2"/>
    <row r="453" s="5" customFormat="1" ht="18.75" customHeight="1" x14ac:dyDescent="0.2"/>
    <row r="454" s="5" customFormat="1" ht="18.75" customHeight="1" x14ac:dyDescent="0.2"/>
    <row r="455" s="5" customFormat="1" ht="18.75" customHeight="1" x14ac:dyDescent="0.2"/>
    <row r="456" s="5" customFormat="1" ht="18.75" customHeight="1" x14ac:dyDescent="0.2"/>
    <row r="457" s="5" customFormat="1" ht="18.75" customHeight="1" x14ac:dyDescent="0.2"/>
    <row r="458" s="5" customFormat="1" ht="18.75" customHeight="1" x14ac:dyDescent="0.2"/>
    <row r="459" s="5" customFormat="1" ht="18.75" customHeight="1" x14ac:dyDescent="0.2"/>
    <row r="460" s="5" customFormat="1" ht="18.75" customHeight="1" x14ac:dyDescent="0.2"/>
    <row r="461" s="5" customFormat="1" ht="18.75" customHeight="1" x14ac:dyDescent="0.2"/>
    <row r="462" s="5" customFormat="1" ht="18.75" customHeight="1" x14ac:dyDescent="0.2"/>
    <row r="463" s="5" customFormat="1" ht="18.75" customHeight="1" x14ac:dyDescent="0.2"/>
    <row r="464" s="5" customFormat="1" ht="18.75" customHeight="1" x14ac:dyDescent="0.2"/>
    <row r="465" s="5" customFormat="1" ht="18.75" customHeight="1" x14ac:dyDescent="0.2"/>
    <row r="466" s="5" customFormat="1" ht="18.75" customHeight="1" x14ac:dyDescent="0.2"/>
    <row r="467" s="5" customFormat="1" ht="18.75" customHeight="1" x14ac:dyDescent="0.2"/>
    <row r="468" s="5" customFormat="1" ht="18.75" customHeight="1" x14ac:dyDescent="0.2"/>
    <row r="469" s="5" customFormat="1" ht="18.75" customHeight="1" x14ac:dyDescent="0.2"/>
    <row r="470" s="5" customFormat="1" ht="18.75" customHeight="1" x14ac:dyDescent="0.2"/>
    <row r="471" s="5" customFormat="1" ht="18.75" customHeight="1" x14ac:dyDescent="0.2"/>
    <row r="472" s="5" customFormat="1" ht="18.75" customHeight="1" x14ac:dyDescent="0.2"/>
    <row r="473" s="5" customFormat="1" ht="18.75" customHeight="1" x14ac:dyDescent="0.2"/>
    <row r="474" s="5" customFormat="1" ht="18.75" customHeight="1" x14ac:dyDescent="0.2"/>
    <row r="475" s="5" customFormat="1" ht="18.75" customHeight="1" x14ac:dyDescent="0.2"/>
    <row r="476" s="5" customFormat="1" ht="18.75" customHeight="1" x14ac:dyDescent="0.2"/>
    <row r="477" s="5" customFormat="1" ht="18.75" customHeight="1" x14ac:dyDescent="0.2"/>
    <row r="478" s="5" customFormat="1" ht="18.75" customHeight="1" x14ac:dyDescent="0.2"/>
    <row r="479" s="5" customFormat="1" ht="18.75" customHeight="1" x14ac:dyDescent="0.2"/>
    <row r="480" s="5" customFormat="1" ht="18.75" customHeight="1" x14ac:dyDescent="0.2"/>
    <row r="481" s="5" customFormat="1" ht="18.75" customHeight="1" x14ac:dyDescent="0.2"/>
    <row r="482" s="5" customFormat="1" ht="18.75" customHeight="1" x14ac:dyDescent="0.2"/>
    <row r="483" s="5" customFormat="1" ht="18.75" customHeight="1" x14ac:dyDescent="0.2"/>
    <row r="484" s="5" customFormat="1" ht="18.75" customHeight="1" x14ac:dyDescent="0.2"/>
    <row r="485" s="5" customFormat="1" ht="18.75" customHeight="1" x14ac:dyDescent="0.2"/>
    <row r="486" s="5" customFormat="1" ht="18.75" customHeight="1" x14ac:dyDescent="0.2"/>
    <row r="487" s="5" customFormat="1" ht="18.75" customHeight="1" x14ac:dyDescent="0.2"/>
    <row r="488" s="5" customFormat="1" ht="18.75" customHeight="1" x14ac:dyDescent="0.2"/>
    <row r="489" s="5" customFormat="1" ht="18.75" customHeight="1" x14ac:dyDescent="0.2"/>
    <row r="490" s="5" customFormat="1" ht="18.75" customHeight="1" x14ac:dyDescent="0.2"/>
    <row r="491" s="5" customFormat="1" ht="18.75" customHeight="1" x14ac:dyDescent="0.2"/>
    <row r="492" s="5" customFormat="1" ht="18.75" customHeight="1" x14ac:dyDescent="0.2"/>
    <row r="493" s="5" customFormat="1" ht="18.75" customHeight="1" x14ac:dyDescent="0.2"/>
    <row r="494" s="5" customFormat="1" ht="18.75" customHeight="1" x14ac:dyDescent="0.2"/>
    <row r="495" s="5" customFormat="1" ht="18.75" customHeight="1" x14ac:dyDescent="0.2"/>
    <row r="496" s="5" customFormat="1" ht="18.75" customHeight="1" x14ac:dyDescent="0.2"/>
    <row r="497" s="5" customFormat="1" ht="18.75" customHeight="1" x14ac:dyDescent="0.2"/>
    <row r="498" s="5" customFormat="1" ht="18.75" customHeight="1" x14ac:dyDescent="0.2"/>
    <row r="499" s="5" customFormat="1" ht="18.75" customHeight="1" x14ac:dyDescent="0.2"/>
    <row r="500" s="5" customFormat="1" ht="18.75" customHeight="1" x14ac:dyDescent="0.2"/>
    <row r="501" s="5" customFormat="1" ht="18.75" customHeight="1" x14ac:dyDescent="0.2"/>
    <row r="502" s="5" customFormat="1" ht="18.75" customHeight="1" x14ac:dyDescent="0.2"/>
    <row r="503" s="5" customFormat="1" ht="18.75" customHeight="1" x14ac:dyDescent="0.2"/>
    <row r="504" s="5" customFormat="1" ht="18.75" customHeight="1" x14ac:dyDescent="0.2"/>
    <row r="505" s="5" customFormat="1" ht="18.75" customHeight="1" x14ac:dyDescent="0.2"/>
    <row r="506" s="5" customFormat="1" ht="18.75" customHeight="1" x14ac:dyDescent="0.2"/>
    <row r="507" s="5" customFormat="1" ht="18.75" customHeight="1" x14ac:dyDescent="0.2"/>
    <row r="508" s="5" customFormat="1" ht="18.75" customHeight="1" x14ac:dyDescent="0.2"/>
    <row r="509" s="5" customFormat="1" ht="18.75" customHeight="1" x14ac:dyDescent="0.2"/>
    <row r="510" s="5" customFormat="1" ht="18.75" customHeight="1" x14ac:dyDescent="0.2"/>
    <row r="511" s="5" customFormat="1" ht="18.75" customHeight="1" x14ac:dyDescent="0.2"/>
    <row r="512" s="5" customFormat="1" ht="18.75" customHeight="1" x14ac:dyDescent="0.2"/>
    <row r="513" s="5" customFormat="1" ht="18.75" customHeight="1" x14ac:dyDescent="0.2"/>
    <row r="514" s="5" customFormat="1" ht="18.75" customHeight="1" x14ac:dyDescent="0.2"/>
    <row r="515" s="5" customFormat="1" ht="18.75" customHeight="1" x14ac:dyDescent="0.2"/>
    <row r="516" s="5" customFormat="1" ht="18.75" customHeight="1" x14ac:dyDescent="0.2"/>
    <row r="517" s="5" customFormat="1" ht="18.75" customHeight="1" x14ac:dyDescent="0.2"/>
    <row r="518" s="5" customFormat="1" ht="18.75" customHeight="1" x14ac:dyDescent="0.2"/>
    <row r="519" s="5" customFormat="1" ht="18.75" customHeight="1" x14ac:dyDescent="0.2"/>
    <row r="520" s="5" customFormat="1" ht="18.75" customHeight="1" x14ac:dyDescent="0.2"/>
    <row r="521" s="5" customFormat="1" ht="18.75" customHeight="1" x14ac:dyDescent="0.2"/>
    <row r="522" s="5" customFormat="1" ht="18.75" customHeight="1" x14ac:dyDescent="0.2"/>
    <row r="523" s="5" customFormat="1" ht="18.75" customHeight="1" x14ac:dyDescent="0.2"/>
    <row r="524" s="5" customFormat="1" ht="18.75" customHeight="1" x14ac:dyDescent="0.2"/>
    <row r="525" s="5" customFormat="1" ht="18.75" customHeight="1" x14ac:dyDescent="0.2"/>
    <row r="526" s="5" customFormat="1" ht="18.75" customHeight="1" x14ac:dyDescent="0.2"/>
    <row r="527" s="5" customFormat="1" ht="18.75" customHeight="1" x14ac:dyDescent="0.2"/>
    <row r="528" s="5" customFormat="1" ht="18.75" customHeight="1" x14ac:dyDescent="0.2"/>
    <row r="529" s="5" customFormat="1" ht="18.75" customHeight="1" x14ac:dyDescent="0.2"/>
    <row r="530" s="5" customFormat="1" ht="18.75" customHeight="1" x14ac:dyDescent="0.2"/>
    <row r="531" s="5" customFormat="1" ht="18.75" customHeight="1" x14ac:dyDescent="0.2"/>
    <row r="532" s="5" customFormat="1" ht="18.75" customHeight="1" x14ac:dyDescent="0.2"/>
  </sheetData>
  <phoneticPr fontId="30" type="noConversion"/>
  <printOptions horizontalCentered="1" gridLinesSet="0"/>
  <pageMargins left="0.32" right="0.45" top="0.55000000000000004" bottom="0.52" header="0.5" footer="0.25"/>
  <pageSetup scale="56" fitToHeight="3" orientation="landscape" horizontalDpi="4294967292"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119"/>
  <sheetViews>
    <sheetView showGridLines="0" zoomScaleNormal="100" workbookViewId="0">
      <selection activeCell="E2" sqref="E2"/>
    </sheetView>
  </sheetViews>
  <sheetFormatPr defaultRowHeight="15" x14ac:dyDescent="0.2"/>
  <cols>
    <col min="1" max="1" width="15.21875" customWidth="1"/>
    <col min="2" max="2" width="13.77734375" style="48" customWidth="1"/>
    <col min="3" max="7" width="13.77734375" customWidth="1"/>
    <col min="8" max="8" width="6.77734375" customWidth="1"/>
    <col min="9" max="189" width="13.77734375" customWidth="1"/>
  </cols>
  <sheetData>
    <row r="1" spans="1:10" ht="18" customHeight="1" x14ac:dyDescent="0.25">
      <c r="A1" s="21" t="s">
        <v>220</v>
      </c>
    </row>
    <row r="2" spans="1:10" ht="20.100000000000001" customHeight="1" x14ac:dyDescent="0.25">
      <c r="A2" s="21" t="s">
        <v>645</v>
      </c>
      <c r="C2" s="737"/>
      <c r="D2" s="482"/>
      <c r="E2" s="482"/>
    </row>
    <row r="3" spans="1:10" ht="7.5" customHeight="1" x14ac:dyDescent="0.2"/>
    <row r="4" spans="1:10" ht="17.25" customHeight="1" thickBot="1" x14ac:dyDescent="0.3">
      <c r="A4" s="82" t="s">
        <v>135</v>
      </c>
      <c r="B4" s="322" t="s">
        <v>409</v>
      </c>
      <c r="C4" s="323"/>
      <c r="D4" s="323"/>
    </row>
    <row r="5" spans="1:10" ht="20.25" customHeight="1" thickTop="1" thickBot="1" x14ac:dyDescent="0.3">
      <c r="A5" s="258" t="s">
        <v>221</v>
      </c>
      <c r="B5" s="323" t="s">
        <v>488</v>
      </c>
      <c r="C5" s="324"/>
      <c r="D5" s="323"/>
    </row>
    <row r="6" spans="1:10" ht="12" customHeight="1" thickTop="1" x14ac:dyDescent="0.25">
      <c r="I6" s="47"/>
      <c r="J6" s="48"/>
    </row>
    <row r="7" spans="1:10" ht="11.25" customHeight="1" x14ac:dyDescent="0.2">
      <c r="A7" s="243" t="s">
        <v>222</v>
      </c>
    </row>
    <row r="8" spans="1:10" ht="8.25" customHeight="1" x14ac:dyDescent="0.2"/>
    <row r="9" spans="1:10" ht="15.75" customHeight="1" thickBot="1" x14ac:dyDescent="0.3">
      <c r="A9" s="47" t="s">
        <v>361</v>
      </c>
      <c r="B9" s="323" t="s">
        <v>424</v>
      </c>
      <c r="C9" s="323"/>
      <c r="E9" s="116" t="s">
        <v>223</v>
      </c>
      <c r="F9" s="110"/>
      <c r="G9" s="321" t="s">
        <v>506</v>
      </c>
    </row>
    <row r="10" spans="1:10" ht="22.5" customHeight="1" thickTop="1" thickBot="1" x14ac:dyDescent="0.3">
      <c r="A10" s="47" t="s">
        <v>362</v>
      </c>
      <c r="B10" s="325">
        <v>270008885</v>
      </c>
      <c r="C10" s="323"/>
      <c r="E10" s="116"/>
      <c r="F10" s="110"/>
      <c r="G10" s="246"/>
    </row>
    <row r="11" spans="1:10" ht="29.25" customHeight="1" thickTop="1" x14ac:dyDescent="0.2">
      <c r="A11" s="129" t="s">
        <v>224</v>
      </c>
      <c r="B11" s="49"/>
    </row>
    <row r="12" spans="1:10" s="77" customFormat="1" ht="20.100000000000001" customHeight="1" x14ac:dyDescent="0.2">
      <c r="A12" s="79"/>
      <c r="B12" s="80"/>
      <c r="C12" s="81" t="s">
        <v>4</v>
      </c>
      <c r="D12" s="81" t="s">
        <v>5</v>
      </c>
      <c r="E12" s="81" t="s">
        <v>6</v>
      </c>
      <c r="F12" s="81" t="s">
        <v>7</v>
      </c>
      <c r="G12" s="81" t="s">
        <v>8</v>
      </c>
    </row>
    <row r="13" spans="1:10" s="77" customFormat="1" ht="57.95" customHeight="1" thickBot="1" x14ac:dyDescent="0.25">
      <c r="A13" s="83" t="s">
        <v>16</v>
      </c>
      <c r="B13" s="83" t="s">
        <v>17</v>
      </c>
      <c r="C13" s="83" t="s">
        <v>225</v>
      </c>
      <c r="D13" s="83" t="s">
        <v>226</v>
      </c>
      <c r="E13" s="83" t="s">
        <v>227</v>
      </c>
      <c r="F13" s="83" t="s">
        <v>383</v>
      </c>
      <c r="G13" s="83" t="s">
        <v>387</v>
      </c>
    </row>
    <row r="14" spans="1:10" s="77" customFormat="1" ht="15.95" customHeight="1" thickTop="1" x14ac:dyDescent="0.2">
      <c r="A14" s="15">
        <v>270207</v>
      </c>
      <c r="B14" s="15">
        <v>238</v>
      </c>
      <c r="C14" s="286">
        <v>25137464</v>
      </c>
      <c r="D14" s="286">
        <v>13096993</v>
      </c>
      <c r="E14" s="15">
        <v>0</v>
      </c>
      <c r="F14" s="15">
        <v>12.1142</v>
      </c>
      <c r="G14" s="570">
        <f>ROUND(+D14*F14/1000,2)</f>
        <v>158659.59</v>
      </c>
    </row>
    <row r="15" spans="1:10" ht="22.5" customHeight="1" thickBot="1" x14ac:dyDescent="0.25">
      <c r="B15" s="49"/>
      <c r="F15" t="s">
        <v>228</v>
      </c>
      <c r="G15" s="571">
        <f>SUM(G14:G14)</f>
        <v>158659.59</v>
      </c>
    </row>
    <row r="16" spans="1:10" ht="22.5" customHeight="1" thickTop="1" x14ac:dyDescent="0.2">
      <c r="B16" s="49"/>
      <c r="G16" s="204"/>
    </row>
    <row r="17" spans="1:7" ht="22.5" customHeight="1" thickBot="1" x14ac:dyDescent="0.3">
      <c r="A17" s="82" t="s">
        <v>135</v>
      </c>
      <c r="B17" s="322" t="s">
        <v>409</v>
      </c>
      <c r="C17" s="323"/>
      <c r="D17" s="323"/>
      <c r="G17" s="204"/>
    </row>
    <row r="18" spans="1:7" ht="22.5" customHeight="1" thickTop="1" thickBot="1" x14ac:dyDescent="0.3">
      <c r="A18" s="258" t="s">
        <v>221</v>
      </c>
      <c r="B18" s="323" t="s">
        <v>489</v>
      </c>
      <c r="C18" s="324"/>
      <c r="D18" s="323"/>
      <c r="G18" s="204"/>
    </row>
    <row r="19" spans="1:7" ht="15.95" customHeight="1" thickTop="1" x14ac:dyDescent="0.2">
      <c r="B19" s="49"/>
    </row>
    <row r="20" spans="1:7" ht="21" customHeight="1" thickBot="1" x14ac:dyDescent="0.3">
      <c r="A20" s="47" t="s">
        <v>361</v>
      </c>
      <c r="B20" s="323" t="s">
        <v>434</v>
      </c>
      <c r="C20" s="323"/>
      <c r="E20" s="116" t="s">
        <v>223</v>
      </c>
      <c r="F20" s="110"/>
      <c r="G20" s="321" t="s">
        <v>506</v>
      </c>
    </row>
    <row r="21" spans="1:7" ht="21.75" customHeight="1" thickTop="1" thickBot="1" x14ac:dyDescent="0.3">
      <c r="A21" s="47" t="s">
        <v>362</v>
      </c>
      <c r="B21" s="325">
        <v>270008880</v>
      </c>
      <c r="C21" s="323"/>
      <c r="E21" s="116"/>
      <c r="F21" s="110"/>
      <c r="G21" s="246"/>
    </row>
    <row r="22" spans="1:7" ht="28.5" customHeight="1" thickTop="1" x14ac:dyDescent="0.2">
      <c r="A22" s="129" t="s">
        <v>224</v>
      </c>
      <c r="B22" s="49"/>
    </row>
    <row r="23" spans="1:7" ht="15.95" customHeight="1" x14ac:dyDescent="0.2">
      <c r="A23" s="79"/>
      <c r="B23" s="80"/>
      <c r="C23" s="81" t="s">
        <v>4</v>
      </c>
      <c r="D23" s="81" t="s">
        <v>5</v>
      </c>
      <c r="E23" s="81" t="s">
        <v>6</v>
      </c>
      <c r="F23" s="81" t="s">
        <v>7</v>
      </c>
      <c r="G23" s="81" t="s">
        <v>8</v>
      </c>
    </row>
    <row r="24" spans="1:7" ht="57.95" customHeight="1" thickBot="1" x14ac:dyDescent="0.25">
      <c r="A24" s="83" t="s">
        <v>16</v>
      </c>
      <c r="B24" s="83" t="s">
        <v>17</v>
      </c>
      <c r="C24" s="83" t="s">
        <v>225</v>
      </c>
      <c r="D24" s="83" t="s">
        <v>226</v>
      </c>
      <c r="E24" s="83" t="s">
        <v>227</v>
      </c>
      <c r="F24" s="83" t="s">
        <v>384</v>
      </c>
      <c r="G24" s="83" t="s">
        <v>387</v>
      </c>
    </row>
    <row r="25" spans="1:7" ht="15.95" customHeight="1" thickTop="1" thickBot="1" x14ac:dyDescent="0.25">
      <c r="A25" s="15">
        <v>270424</v>
      </c>
      <c r="B25" s="15">
        <v>1344</v>
      </c>
      <c r="C25" s="286">
        <v>30789434</v>
      </c>
      <c r="D25" s="286">
        <v>29551088</v>
      </c>
      <c r="E25" s="15">
        <v>0</v>
      </c>
      <c r="F25" s="15">
        <v>14.9489</v>
      </c>
      <c r="G25" s="572">
        <f>ROUND(+D25*F25/1000,2)</f>
        <v>441756.26</v>
      </c>
    </row>
    <row r="26" spans="1:7" ht="15.95" customHeight="1" thickTop="1" thickBot="1" x14ac:dyDescent="0.25">
      <c r="A26" s="15">
        <v>270425</v>
      </c>
      <c r="B26" s="15">
        <v>1345</v>
      </c>
      <c r="C26" s="286">
        <v>2559697</v>
      </c>
      <c r="D26" s="286">
        <v>4001596</v>
      </c>
      <c r="E26" s="15">
        <v>0</v>
      </c>
      <c r="F26" s="15">
        <v>14.842000000000001</v>
      </c>
      <c r="G26" s="572">
        <f>ROUND(+D26*F26/1000,2)</f>
        <v>59391.69</v>
      </c>
    </row>
    <row r="27" spans="1:7" ht="15.95" customHeight="1" thickTop="1" thickBot="1" x14ac:dyDescent="0.25">
      <c r="A27" s="15">
        <v>270426</v>
      </c>
      <c r="B27" s="15">
        <v>1346</v>
      </c>
      <c r="C27" s="286">
        <v>0</v>
      </c>
      <c r="D27" s="286">
        <v>0</v>
      </c>
      <c r="E27" s="15">
        <v>0</v>
      </c>
      <c r="F27" s="15">
        <v>10.2523</v>
      </c>
      <c r="G27" s="572">
        <f>ROUND(+D27*F27/1000,2)</f>
        <v>0</v>
      </c>
    </row>
    <row r="28" spans="1:7" ht="16.5" thickTop="1" thickBot="1" x14ac:dyDescent="0.25">
      <c r="B28" s="49"/>
      <c r="F28" t="s">
        <v>228</v>
      </c>
      <c r="G28" s="573">
        <f>SUM(G25:G27)-1</f>
        <v>501146.95</v>
      </c>
    </row>
    <row r="29" spans="1:7" ht="15.75" thickTop="1" x14ac:dyDescent="0.2">
      <c r="B29" s="317"/>
    </row>
    <row r="30" spans="1:7" ht="16.5" thickBot="1" x14ac:dyDescent="0.3">
      <c r="A30" s="82" t="s">
        <v>135</v>
      </c>
      <c r="B30" s="322" t="s">
        <v>409</v>
      </c>
      <c r="C30" s="323"/>
      <c r="D30" s="323"/>
    </row>
    <row r="31" spans="1:7" ht="17.25" thickTop="1" thickBot="1" x14ac:dyDescent="0.3">
      <c r="A31" s="258" t="s">
        <v>221</v>
      </c>
      <c r="B31" s="323" t="s">
        <v>507</v>
      </c>
      <c r="C31" s="324"/>
      <c r="D31" s="323"/>
    </row>
    <row r="32" spans="1:7" ht="15.75" thickTop="1" x14ac:dyDescent="0.2"/>
    <row r="34" spans="1:7" ht="16.5" thickBot="1" x14ac:dyDescent="0.3">
      <c r="A34" s="47" t="s">
        <v>361</v>
      </c>
      <c r="B34" s="323" t="s">
        <v>438</v>
      </c>
      <c r="C34" s="323"/>
      <c r="E34" s="116" t="s">
        <v>223</v>
      </c>
      <c r="F34" s="110"/>
      <c r="G34" s="321" t="s">
        <v>506</v>
      </c>
    </row>
    <row r="35" spans="1:7" ht="17.25" thickTop="1" thickBot="1" x14ac:dyDescent="0.3">
      <c r="A35" s="47" t="s">
        <v>362</v>
      </c>
      <c r="B35" s="325">
        <v>279041000</v>
      </c>
      <c r="C35" s="323"/>
      <c r="E35" s="116"/>
      <c r="F35" s="110"/>
      <c r="G35" s="246"/>
    </row>
    <row r="36" spans="1:7" ht="26.25" customHeight="1" thickTop="1" x14ac:dyDescent="0.2">
      <c r="A36" s="129" t="s">
        <v>224</v>
      </c>
      <c r="B36" s="49"/>
    </row>
    <row r="37" spans="1:7" s="77" customFormat="1" ht="20.100000000000001" customHeight="1" x14ac:dyDescent="0.2">
      <c r="A37" s="79"/>
      <c r="B37" s="80"/>
      <c r="C37" s="81" t="s">
        <v>4</v>
      </c>
      <c r="D37" s="81" t="s">
        <v>5</v>
      </c>
      <c r="E37" s="81" t="s">
        <v>6</v>
      </c>
      <c r="F37" s="81" t="s">
        <v>7</v>
      </c>
      <c r="G37" s="81" t="s">
        <v>8</v>
      </c>
    </row>
    <row r="38" spans="1:7" s="77" customFormat="1" ht="57.95" customHeight="1" thickBot="1" x14ac:dyDescent="0.25">
      <c r="A38" s="83" t="s">
        <v>16</v>
      </c>
      <c r="B38" s="83" t="s">
        <v>17</v>
      </c>
      <c r="C38" s="83" t="s">
        <v>225</v>
      </c>
      <c r="D38" s="83" t="s">
        <v>226</v>
      </c>
      <c r="E38" s="83" t="s">
        <v>227</v>
      </c>
      <c r="F38" s="83" t="s">
        <v>385</v>
      </c>
      <c r="G38" s="83" t="s">
        <v>387</v>
      </c>
    </row>
    <row r="39" spans="1:7" s="77" customFormat="1" ht="20.100000000000001" customHeight="1" thickTop="1" thickBot="1" x14ac:dyDescent="0.25">
      <c r="A39" s="15">
        <v>270496</v>
      </c>
      <c r="B39" s="15">
        <v>1347</v>
      </c>
      <c r="C39" s="286">
        <v>33727144</v>
      </c>
      <c r="D39" s="286">
        <v>15633718</v>
      </c>
      <c r="E39" s="15">
        <v>0</v>
      </c>
      <c r="F39" s="15">
        <v>13.797000000000001</v>
      </c>
      <c r="G39" s="572">
        <f>ROUND(+D39*F39/1000,2)</f>
        <v>215698.41</v>
      </c>
    </row>
    <row r="40" spans="1:7" s="77" customFormat="1" ht="20.100000000000001" customHeight="1" thickTop="1" thickBot="1" x14ac:dyDescent="0.25">
      <c r="A40" s="15">
        <v>270497</v>
      </c>
      <c r="B40" s="15">
        <v>1348</v>
      </c>
      <c r="C40" s="286">
        <v>991726</v>
      </c>
      <c r="D40" s="286">
        <v>4156134</v>
      </c>
      <c r="E40" s="15">
        <v>0</v>
      </c>
      <c r="F40" s="539">
        <v>13.9039</v>
      </c>
      <c r="G40" s="572">
        <f>ROUND(+D40*F40/1000,2)</f>
        <v>57786.47</v>
      </c>
    </row>
    <row r="41" spans="1:7" ht="15.95" customHeight="1" thickTop="1" thickBot="1" x14ac:dyDescent="0.25">
      <c r="B41" s="49"/>
      <c r="F41" t="s">
        <v>228</v>
      </c>
      <c r="G41" s="573">
        <f>SUM(G39:G40)</f>
        <v>273484.88</v>
      </c>
    </row>
    <row r="42" spans="1:7" ht="15.95" customHeight="1" thickTop="1" x14ac:dyDescent="0.2">
      <c r="B42" s="49"/>
      <c r="G42" s="204"/>
    </row>
    <row r="43" spans="1:7" ht="15.95" customHeight="1" thickBot="1" x14ac:dyDescent="0.3">
      <c r="A43" s="82" t="s">
        <v>135</v>
      </c>
      <c r="B43" s="322" t="s">
        <v>409</v>
      </c>
      <c r="C43" s="323"/>
      <c r="D43" s="323"/>
      <c r="G43" s="204"/>
    </row>
    <row r="44" spans="1:7" ht="15.95" customHeight="1" thickTop="1" thickBot="1" x14ac:dyDescent="0.3">
      <c r="A44" s="258" t="s">
        <v>221</v>
      </c>
      <c r="B44" s="323" t="s">
        <v>490</v>
      </c>
      <c r="C44" s="324"/>
      <c r="D44" s="323"/>
      <c r="G44" s="204"/>
    </row>
    <row r="45" spans="1:7" ht="15.95" customHeight="1" thickTop="1" x14ac:dyDescent="0.2">
      <c r="B45" s="49"/>
    </row>
    <row r="46" spans="1:7" ht="15.95" customHeight="1" thickBot="1" x14ac:dyDescent="0.3">
      <c r="A46" s="47" t="s">
        <v>361</v>
      </c>
      <c r="B46" s="323" t="s">
        <v>439</v>
      </c>
      <c r="C46" s="323"/>
      <c r="E46" s="116" t="s">
        <v>223</v>
      </c>
      <c r="F46" s="110"/>
      <c r="G46" s="321" t="s">
        <v>506</v>
      </c>
    </row>
    <row r="47" spans="1:7" ht="15.95" customHeight="1" thickTop="1" thickBot="1" x14ac:dyDescent="0.3">
      <c r="A47" s="47" t="s">
        <v>362</v>
      </c>
      <c r="B47" s="325">
        <v>240008950</v>
      </c>
      <c r="C47" s="323"/>
      <c r="E47" s="116"/>
      <c r="F47" s="110"/>
      <c r="G47" s="246"/>
    </row>
    <row r="48" spans="1:7" ht="27" customHeight="1" thickTop="1" x14ac:dyDescent="0.2">
      <c r="A48" s="129" t="s">
        <v>224</v>
      </c>
      <c r="B48" s="49"/>
    </row>
    <row r="49" spans="1:7" ht="15.95" customHeight="1" x14ac:dyDescent="0.2">
      <c r="A49" s="79"/>
      <c r="B49" s="80"/>
      <c r="C49" s="81" t="s">
        <v>4</v>
      </c>
      <c r="D49" s="81" t="s">
        <v>5</v>
      </c>
      <c r="E49" s="81" t="s">
        <v>6</v>
      </c>
      <c r="F49" s="81" t="s">
        <v>7</v>
      </c>
      <c r="G49" s="81" t="s">
        <v>8</v>
      </c>
    </row>
    <row r="50" spans="1:7" ht="57.95" customHeight="1" thickBot="1" x14ac:dyDescent="0.25">
      <c r="A50" s="83" t="s">
        <v>16</v>
      </c>
      <c r="B50" s="83" t="s">
        <v>17</v>
      </c>
      <c r="C50" s="83" t="s">
        <v>225</v>
      </c>
      <c r="D50" s="83" t="s">
        <v>226</v>
      </c>
      <c r="E50" s="83" t="s">
        <v>227</v>
      </c>
      <c r="F50" s="83" t="s">
        <v>384</v>
      </c>
      <c r="G50" s="83" t="s">
        <v>387</v>
      </c>
    </row>
    <row r="51" spans="1:7" ht="15.95" customHeight="1" thickTop="1" thickBot="1" x14ac:dyDescent="0.25">
      <c r="A51" s="15">
        <v>270670</v>
      </c>
      <c r="B51" s="15">
        <v>3201</v>
      </c>
      <c r="C51" s="15">
        <v>0</v>
      </c>
      <c r="D51" s="15">
        <v>0</v>
      </c>
      <c r="E51" s="15">
        <v>0</v>
      </c>
      <c r="F51" s="660">
        <v>14.442299999999999</v>
      </c>
      <c r="G51" s="329">
        <f>ROUND(+D51*F51/1000,2)</f>
        <v>0</v>
      </c>
    </row>
    <row r="52" spans="1:7" ht="15.95" customHeight="1" thickTop="1" thickBot="1" x14ac:dyDescent="0.25">
      <c r="A52" s="15">
        <v>270725</v>
      </c>
      <c r="B52" s="15">
        <v>3222</v>
      </c>
      <c r="C52" s="15">
        <v>0</v>
      </c>
      <c r="D52" s="15">
        <v>0</v>
      </c>
      <c r="E52" s="15">
        <v>0</v>
      </c>
      <c r="F52" s="660">
        <v>13.6814</v>
      </c>
      <c r="G52" s="329">
        <f>ROUND(+D52*F52/1000,2)</f>
        <v>0</v>
      </c>
    </row>
    <row r="53" spans="1:7" ht="15.95" customHeight="1" thickTop="1" thickBot="1" x14ac:dyDescent="0.25">
      <c r="A53" s="15">
        <v>270727</v>
      </c>
      <c r="B53" s="15">
        <v>3225</v>
      </c>
      <c r="C53" s="15">
        <v>0</v>
      </c>
      <c r="D53" s="15">
        <v>0</v>
      </c>
      <c r="E53" s="15">
        <v>0</v>
      </c>
      <c r="F53" s="660">
        <v>14.442299999999999</v>
      </c>
      <c r="G53" s="329">
        <f>ROUND(+D53*F53/1000,2)</f>
        <v>0</v>
      </c>
    </row>
    <row r="54" spans="1:7" ht="16.5" thickTop="1" thickBot="1" x14ac:dyDescent="0.25">
      <c r="B54" s="49"/>
      <c r="F54" t="s">
        <v>228</v>
      </c>
      <c r="G54" s="330">
        <f>SUM(G51:G53)</f>
        <v>0</v>
      </c>
    </row>
    <row r="55" spans="1:7" ht="15.75" thickTop="1" x14ac:dyDescent="0.2"/>
    <row r="57" spans="1:7" ht="16.5" thickBot="1" x14ac:dyDescent="0.3">
      <c r="A57" s="47" t="s">
        <v>361</v>
      </c>
      <c r="B57" s="323" t="s">
        <v>450</v>
      </c>
      <c r="C57" s="323"/>
      <c r="E57" s="116" t="s">
        <v>223</v>
      </c>
      <c r="F57" s="110"/>
      <c r="G57" s="321" t="s">
        <v>506</v>
      </c>
    </row>
    <row r="58" spans="1:7" ht="17.25" thickTop="1" thickBot="1" x14ac:dyDescent="0.3">
      <c r="A58" s="47" t="s">
        <v>362</v>
      </c>
      <c r="B58" s="326">
        <v>240008810</v>
      </c>
      <c r="C58" s="327"/>
      <c r="E58" s="116"/>
      <c r="F58" s="110"/>
      <c r="G58" s="246"/>
    </row>
    <row r="59" spans="1:7" ht="27.75" customHeight="1" thickTop="1" x14ac:dyDescent="0.2">
      <c r="A59" s="129" t="s">
        <v>224</v>
      </c>
      <c r="B59" s="49"/>
    </row>
    <row r="60" spans="1:7" s="77" customFormat="1" ht="20.100000000000001" customHeight="1" x14ac:dyDescent="0.2">
      <c r="A60" s="79"/>
      <c r="B60" s="80"/>
      <c r="C60" s="81" t="s">
        <v>4</v>
      </c>
      <c r="D60" s="81" t="s">
        <v>5</v>
      </c>
      <c r="E60" s="81" t="s">
        <v>6</v>
      </c>
      <c r="F60" s="81" t="s">
        <v>7</v>
      </c>
      <c r="G60" s="81" t="s">
        <v>8</v>
      </c>
    </row>
    <row r="61" spans="1:7" s="77" customFormat="1" ht="57.95" customHeight="1" thickBot="1" x14ac:dyDescent="0.25">
      <c r="A61" s="83" t="s">
        <v>16</v>
      </c>
      <c r="B61" s="83" t="s">
        <v>17</v>
      </c>
      <c r="C61" s="83" t="s">
        <v>225</v>
      </c>
      <c r="D61" s="83" t="s">
        <v>226</v>
      </c>
      <c r="E61" s="83" t="s">
        <v>227</v>
      </c>
      <c r="F61" s="83" t="s">
        <v>385</v>
      </c>
      <c r="G61" s="83" t="s">
        <v>387</v>
      </c>
    </row>
    <row r="62" spans="1:7" s="77" customFormat="1" ht="20.100000000000001" customHeight="1" thickTop="1" thickBot="1" x14ac:dyDescent="0.25">
      <c r="A62" s="15">
        <v>270670</v>
      </c>
      <c r="B62" s="15">
        <v>3201</v>
      </c>
      <c r="C62" s="15">
        <v>0</v>
      </c>
      <c r="D62" s="15">
        <v>0</v>
      </c>
      <c r="E62" s="15">
        <v>0</v>
      </c>
      <c r="F62" s="660">
        <v>14.442299999999999</v>
      </c>
      <c r="G62" s="329">
        <f>ROUND(+D62*F62/1000,2)</f>
        <v>0</v>
      </c>
    </row>
    <row r="63" spans="1:7" s="77" customFormat="1" ht="20.100000000000001" customHeight="1" thickTop="1" thickBot="1" x14ac:dyDescent="0.25">
      <c r="A63" s="15">
        <v>270725</v>
      </c>
      <c r="B63" s="15">
        <v>3222</v>
      </c>
      <c r="C63" s="15">
        <v>0</v>
      </c>
      <c r="D63" s="15">
        <v>0</v>
      </c>
      <c r="E63" s="15">
        <v>0</v>
      </c>
      <c r="F63" s="660">
        <v>13.6814</v>
      </c>
      <c r="G63" s="329">
        <f>ROUND(+D63*F63/1000,2)</f>
        <v>0</v>
      </c>
    </row>
    <row r="64" spans="1:7" s="77" customFormat="1" ht="20.100000000000001" customHeight="1" thickTop="1" thickBot="1" x14ac:dyDescent="0.25">
      <c r="A64" s="15">
        <v>270727</v>
      </c>
      <c r="B64" s="15">
        <v>3225</v>
      </c>
      <c r="C64" s="15">
        <v>0</v>
      </c>
      <c r="D64" s="15">
        <v>0</v>
      </c>
      <c r="E64" s="15">
        <v>0</v>
      </c>
      <c r="F64" s="660">
        <v>14.442299999999999</v>
      </c>
      <c r="G64" s="329">
        <f>ROUND(+D64*F64/1000,2)</f>
        <v>0</v>
      </c>
    </row>
    <row r="65" spans="1:7" ht="15.95" customHeight="1" thickTop="1" thickBot="1" x14ac:dyDescent="0.25">
      <c r="B65" s="49"/>
      <c r="F65" t="s">
        <v>228</v>
      </c>
      <c r="G65" s="330">
        <f>SUM(G62:G64)</f>
        <v>0</v>
      </c>
    </row>
    <row r="66" spans="1:7" ht="15.95" customHeight="1" thickTop="1" x14ac:dyDescent="0.2">
      <c r="B66" s="49"/>
    </row>
    <row r="67" spans="1:7" ht="15.95" customHeight="1" x14ac:dyDescent="0.2">
      <c r="B67" s="328"/>
    </row>
    <row r="68" spans="1:7" ht="15.95" customHeight="1" thickBot="1" x14ac:dyDescent="0.3">
      <c r="A68" s="47" t="s">
        <v>361</v>
      </c>
      <c r="B68" s="323" t="s">
        <v>463</v>
      </c>
      <c r="C68" s="323"/>
      <c r="E68" s="116" t="s">
        <v>223</v>
      </c>
      <c r="F68" s="110"/>
      <c r="G68" s="203"/>
    </row>
    <row r="69" spans="1:7" ht="15.95" customHeight="1" thickTop="1" thickBot="1" x14ac:dyDescent="0.3">
      <c r="A69" s="47" t="s">
        <v>362</v>
      </c>
      <c r="B69" s="325">
        <v>270008820</v>
      </c>
      <c r="C69" s="323"/>
      <c r="E69" s="116"/>
      <c r="F69" s="110"/>
      <c r="G69" s="246"/>
    </row>
    <row r="70" spans="1:7" ht="25.5" customHeight="1" thickTop="1" x14ac:dyDescent="0.2">
      <c r="A70" s="129" t="s">
        <v>224</v>
      </c>
      <c r="B70" s="49"/>
    </row>
    <row r="71" spans="1:7" ht="15.95" customHeight="1" x14ac:dyDescent="0.2">
      <c r="A71" s="79"/>
      <c r="B71" s="80"/>
      <c r="C71" s="81" t="s">
        <v>4</v>
      </c>
      <c r="D71" s="81" t="s">
        <v>5</v>
      </c>
      <c r="E71" s="81" t="s">
        <v>6</v>
      </c>
      <c r="F71" s="81" t="s">
        <v>7</v>
      </c>
      <c r="G71" s="81" t="s">
        <v>8</v>
      </c>
    </row>
    <row r="72" spans="1:7" ht="57.95" customHeight="1" thickBot="1" x14ac:dyDescent="0.25">
      <c r="A72" s="83" t="s">
        <v>16</v>
      </c>
      <c r="B72" s="83" t="s">
        <v>17</v>
      </c>
      <c r="C72" s="83" t="s">
        <v>225</v>
      </c>
      <c r="D72" s="83" t="s">
        <v>226</v>
      </c>
      <c r="E72" s="83" t="s">
        <v>227</v>
      </c>
      <c r="F72" s="83" t="s">
        <v>384</v>
      </c>
      <c r="G72" s="83" t="s">
        <v>387</v>
      </c>
    </row>
    <row r="73" spans="1:7" ht="15.95" customHeight="1" thickTop="1" thickBot="1" x14ac:dyDescent="0.25">
      <c r="A73" s="15">
        <v>270727</v>
      </c>
      <c r="B73" s="15">
        <v>3225</v>
      </c>
      <c r="C73" s="286">
        <v>141630333</v>
      </c>
      <c r="D73" s="286">
        <v>70593304</v>
      </c>
      <c r="E73" s="15">
        <v>0</v>
      </c>
      <c r="F73" s="15">
        <v>17.094100000000001</v>
      </c>
      <c r="G73" s="572">
        <f>ROUND(+D73*F73/1000,2)</f>
        <v>1206729</v>
      </c>
    </row>
    <row r="74" spans="1:7" ht="16.5" thickTop="1" thickBot="1" x14ac:dyDescent="0.25">
      <c r="B74" s="49"/>
      <c r="F74" t="s">
        <v>228</v>
      </c>
      <c r="G74" s="573">
        <f>SUM(G73:G73)</f>
        <v>1206729</v>
      </c>
    </row>
    <row r="75" spans="1:7" ht="15.75" thickTop="1" x14ac:dyDescent="0.2"/>
    <row r="77" spans="1:7" ht="16.5" thickBot="1" x14ac:dyDescent="0.3">
      <c r="A77" s="47" t="s">
        <v>361</v>
      </c>
      <c r="B77" s="323" t="s">
        <v>426</v>
      </c>
      <c r="C77" s="323"/>
      <c r="E77" s="116" t="s">
        <v>223</v>
      </c>
      <c r="F77" s="110"/>
      <c r="G77" s="321"/>
    </row>
    <row r="78" spans="1:7" ht="17.25" thickTop="1" thickBot="1" x14ac:dyDescent="0.3">
      <c r="A78" s="47" t="s">
        <v>362</v>
      </c>
      <c r="B78" s="326">
        <v>240008790</v>
      </c>
      <c r="C78" s="327"/>
      <c r="E78" s="116"/>
      <c r="F78" s="110"/>
      <c r="G78" s="246"/>
    </row>
    <row r="79" spans="1:7" ht="24.75" customHeight="1" thickTop="1" x14ac:dyDescent="0.2">
      <c r="A79" s="129" t="s">
        <v>224</v>
      </c>
      <c r="B79" s="49"/>
    </row>
    <row r="80" spans="1:7" s="77" customFormat="1" ht="20.100000000000001" customHeight="1" x14ac:dyDescent="0.2">
      <c r="A80" s="79"/>
      <c r="B80" s="80"/>
      <c r="C80" s="81" t="s">
        <v>4</v>
      </c>
      <c r="D80" s="81" t="s">
        <v>5</v>
      </c>
      <c r="E80" s="81" t="s">
        <v>6</v>
      </c>
      <c r="F80" s="81" t="s">
        <v>7</v>
      </c>
      <c r="G80" s="81" t="s">
        <v>8</v>
      </c>
    </row>
    <row r="81" spans="1:7" s="77" customFormat="1" ht="57.95" customHeight="1" thickBot="1" x14ac:dyDescent="0.25">
      <c r="A81" s="83" t="s">
        <v>16</v>
      </c>
      <c r="B81" s="83" t="s">
        <v>17</v>
      </c>
      <c r="C81" s="83" t="s">
        <v>225</v>
      </c>
      <c r="D81" s="83" t="s">
        <v>226</v>
      </c>
      <c r="E81" s="83" t="s">
        <v>227</v>
      </c>
      <c r="F81" s="83" t="s">
        <v>386</v>
      </c>
      <c r="G81" s="83" t="s">
        <v>387</v>
      </c>
    </row>
    <row r="82" spans="1:7" s="77" customFormat="1" ht="20.100000000000001" customHeight="1" thickTop="1" thickBot="1" x14ac:dyDescent="0.25">
      <c r="A82" s="15">
        <v>270670</v>
      </c>
      <c r="B82" s="15">
        <v>3201</v>
      </c>
      <c r="C82" s="15">
        <v>0</v>
      </c>
      <c r="D82" s="15">
        <v>0</v>
      </c>
      <c r="E82" s="15">
        <v>0</v>
      </c>
      <c r="F82" s="660">
        <v>17.413699999999999</v>
      </c>
      <c r="G82" s="329">
        <f>ROUND(+D82*F82/1000,2)</f>
        <v>0</v>
      </c>
    </row>
    <row r="83" spans="1:7" s="77" customFormat="1" ht="20.100000000000001" customHeight="1" thickTop="1" thickBot="1" x14ac:dyDescent="0.25">
      <c r="A83" s="15">
        <v>270725</v>
      </c>
      <c r="B83" s="15">
        <v>3222</v>
      </c>
      <c r="C83" s="15">
        <v>0</v>
      </c>
      <c r="D83" s="15">
        <v>0</v>
      </c>
      <c r="E83" s="15">
        <v>0</v>
      </c>
      <c r="F83" s="660">
        <v>16.652799999999999</v>
      </c>
      <c r="G83" s="329">
        <f>ROUND(+D83*F83/1000,2)</f>
        <v>0</v>
      </c>
    </row>
    <row r="84" spans="1:7" s="77" customFormat="1" ht="20.100000000000001" customHeight="1" thickTop="1" thickBot="1" x14ac:dyDescent="0.25">
      <c r="A84" s="15">
        <v>270727</v>
      </c>
      <c r="B84" s="15">
        <v>3225</v>
      </c>
      <c r="C84" s="15">
        <v>0</v>
      </c>
      <c r="D84" s="15">
        <v>0</v>
      </c>
      <c r="E84" s="15">
        <v>0</v>
      </c>
      <c r="F84" s="660">
        <v>17.413699999999999</v>
      </c>
      <c r="G84" s="329">
        <f>ROUND(+D84*F84/1000,2)</f>
        <v>0</v>
      </c>
    </row>
    <row r="85" spans="1:7" ht="20.100000000000001" customHeight="1" thickTop="1" thickBot="1" x14ac:dyDescent="0.25">
      <c r="B85" s="49"/>
      <c r="F85" t="s">
        <v>228</v>
      </c>
      <c r="G85" s="330">
        <f>SUM(G82:G84)</f>
        <v>0</v>
      </c>
    </row>
    <row r="86" spans="1:7" ht="15.75" thickTop="1" x14ac:dyDescent="0.2"/>
    <row r="88" spans="1:7" ht="16.5" thickBot="1" x14ac:dyDescent="0.3">
      <c r="A88" s="47" t="s">
        <v>361</v>
      </c>
      <c r="B88" s="323" t="s">
        <v>436</v>
      </c>
      <c r="C88" s="323"/>
      <c r="E88" s="116" t="s">
        <v>223</v>
      </c>
      <c r="F88" s="110"/>
      <c r="G88" s="321" t="s">
        <v>506</v>
      </c>
    </row>
    <row r="89" spans="1:7" ht="17.25" thickTop="1" thickBot="1" x14ac:dyDescent="0.3">
      <c r="A89" s="47" t="s">
        <v>362</v>
      </c>
      <c r="B89" s="326">
        <v>240008815</v>
      </c>
      <c r="C89" s="327"/>
      <c r="E89" s="116"/>
      <c r="F89" s="110"/>
      <c r="G89" s="246"/>
    </row>
    <row r="90" spans="1:7" ht="15.75" thickTop="1" x14ac:dyDescent="0.2">
      <c r="A90" s="129" t="s">
        <v>224</v>
      </c>
      <c r="B90" s="49"/>
    </row>
    <row r="91" spans="1:7" x14ac:dyDescent="0.2">
      <c r="A91" s="79"/>
      <c r="B91" s="80"/>
      <c r="C91" s="81" t="s">
        <v>4</v>
      </c>
      <c r="D91" s="81" t="s">
        <v>5</v>
      </c>
      <c r="E91" s="81" t="s">
        <v>6</v>
      </c>
      <c r="F91" s="81" t="s">
        <v>7</v>
      </c>
      <c r="G91" s="81" t="s">
        <v>8</v>
      </c>
    </row>
    <row r="92" spans="1:7" ht="51.75" thickBot="1" x14ac:dyDescent="0.25">
      <c r="A92" s="83" t="s">
        <v>16</v>
      </c>
      <c r="B92" s="83" t="s">
        <v>17</v>
      </c>
      <c r="C92" s="83" t="s">
        <v>225</v>
      </c>
      <c r="D92" s="83" t="s">
        <v>226</v>
      </c>
      <c r="E92" s="83" t="s">
        <v>227</v>
      </c>
      <c r="F92" s="83" t="s">
        <v>386</v>
      </c>
      <c r="G92" s="83" t="s">
        <v>387</v>
      </c>
    </row>
    <row r="93" spans="1:7" ht="16.5" thickTop="1" thickBot="1" x14ac:dyDescent="0.25">
      <c r="A93" s="15">
        <v>270670</v>
      </c>
      <c r="B93" s="15">
        <v>3201</v>
      </c>
      <c r="C93" s="15">
        <v>0</v>
      </c>
      <c r="D93" s="15">
        <v>0</v>
      </c>
      <c r="E93" s="15">
        <v>0</v>
      </c>
      <c r="F93" s="660">
        <v>14.442299999999999</v>
      </c>
      <c r="G93" s="329">
        <f>ROUND(+D93*F93/1000,2)</f>
        <v>0</v>
      </c>
    </row>
    <row r="94" spans="1:7" ht="16.5" thickTop="1" thickBot="1" x14ac:dyDescent="0.25">
      <c r="A94" s="15">
        <v>270725</v>
      </c>
      <c r="B94" s="15">
        <v>3222</v>
      </c>
      <c r="C94" s="15">
        <v>0</v>
      </c>
      <c r="D94" s="15">
        <v>0</v>
      </c>
      <c r="E94" s="15">
        <v>0</v>
      </c>
      <c r="F94" s="660">
        <v>13.6814</v>
      </c>
      <c r="G94" s="329">
        <f>ROUND(+D94*F94/1000,2)</f>
        <v>0</v>
      </c>
    </row>
    <row r="95" spans="1:7" ht="16.5" thickTop="1" thickBot="1" x14ac:dyDescent="0.25">
      <c r="A95" s="15">
        <v>270727</v>
      </c>
      <c r="B95" s="15">
        <v>3225</v>
      </c>
      <c r="C95" s="15">
        <v>0</v>
      </c>
      <c r="D95" s="15">
        <v>0</v>
      </c>
      <c r="E95" s="15">
        <v>0</v>
      </c>
      <c r="F95" s="660">
        <v>14.442299999999999</v>
      </c>
      <c r="G95" s="329">
        <f>ROUND(+D95*F95/1000,2)</f>
        <v>0</v>
      </c>
    </row>
    <row r="96" spans="1:7" ht="16.5" thickTop="1" thickBot="1" x14ac:dyDescent="0.25">
      <c r="B96" s="49"/>
      <c r="F96" t="s">
        <v>228</v>
      </c>
      <c r="G96" s="330">
        <f>SUM(G93:G95)</f>
        <v>0</v>
      </c>
    </row>
    <row r="97" spans="1:7" ht="15.75" thickTop="1" x14ac:dyDescent="0.2">
      <c r="B97" s="49"/>
      <c r="G97" s="204"/>
    </row>
    <row r="99" spans="1:7" ht="16.5" thickBot="1" x14ac:dyDescent="0.3">
      <c r="A99" s="47" t="s">
        <v>361</v>
      </c>
      <c r="B99" s="323" t="s">
        <v>481</v>
      </c>
      <c r="C99" s="323"/>
      <c r="E99" s="116" t="s">
        <v>223</v>
      </c>
      <c r="F99" s="110"/>
      <c r="G99" s="321" t="s">
        <v>506</v>
      </c>
    </row>
    <row r="100" spans="1:7" ht="17.25" thickTop="1" thickBot="1" x14ac:dyDescent="0.3">
      <c r="A100" s="47" t="s">
        <v>362</v>
      </c>
      <c r="B100" s="326">
        <v>240008805</v>
      </c>
      <c r="C100" s="327"/>
      <c r="E100" s="116"/>
      <c r="F100" s="110"/>
      <c r="G100" s="246"/>
    </row>
    <row r="101" spans="1:7" ht="15.75" thickTop="1" x14ac:dyDescent="0.2">
      <c r="A101" s="129" t="s">
        <v>224</v>
      </c>
      <c r="B101" s="49"/>
    </row>
    <row r="102" spans="1:7" x14ac:dyDescent="0.2">
      <c r="A102" s="79"/>
      <c r="B102" s="80"/>
      <c r="C102" s="81" t="s">
        <v>4</v>
      </c>
      <c r="D102" s="81" t="s">
        <v>5</v>
      </c>
      <c r="E102" s="81" t="s">
        <v>6</v>
      </c>
      <c r="F102" s="81" t="s">
        <v>7</v>
      </c>
      <c r="G102" s="81" t="s">
        <v>8</v>
      </c>
    </row>
    <row r="103" spans="1:7" ht="51.75" thickBot="1" x14ac:dyDescent="0.25">
      <c r="A103" s="83" t="s">
        <v>16</v>
      </c>
      <c r="B103" s="83" t="s">
        <v>17</v>
      </c>
      <c r="C103" s="83" t="s">
        <v>225</v>
      </c>
      <c r="D103" s="83" t="s">
        <v>226</v>
      </c>
      <c r="E103" s="83" t="s">
        <v>227</v>
      </c>
      <c r="F103" s="83" t="s">
        <v>386</v>
      </c>
      <c r="G103" s="83" t="s">
        <v>387</v>
      </c>
    </row>
    <row r="104" spans="1:7" ht="16.5" thickTop="1" thickBot="1" x14ac:dyDescent="0.25">
      <c r="A104" s="15">
        <v>270670</v>
      </c>
      <c r="B104" s="15">
        <v>3201</v>
      </c>
      <c r="C104" s="15">
        <v>0</v>
      </c>
      <c r="D104" s="15">
        <v>0</v>
      </c>
      <c r="E104" s="15">
        <v>0</v>
      </c>
      <c r="F104" s="660">
        <v>14.442299999999999</v>
      </c>
      <c r="G104" s="329">
        <f>ROUND(+D104*F104/1000,2)</f>
        <v>0</v>
      </c>
    </row>
    <row r="105" spans="1:7" ht="16.5" thickTop="1" thickBot="1" x14ac:dyDescent="0.25">
      <c r="A105" s="15">
        <v>270725</v>
      </c>
      <c r="B105" s="15">
        <v>3222</v>
      </c>
      <c r="C105" s="15">
        <v>0</v>
      </c>
      <c r="D105" s="15">
        <v>0</v>
      </c>
      <c r="E105" s="15">
        <v>0</v>
      </c>
      <c r="F105" s="660">
        <v>13.6814</v>
      </c>
      <c r="G105" s="329">
        <f>ROUND(+D105*F105/1000,2)</f>
        <v>0</v>
      </c>
    </row>
    <row r="106" spans="1:7" ht="16.5" thickTop="1" thickBot="1" x14ac:dyDescent="0.25">
      <c r="A106" s="15">
        <v>270727</v>
      </c>
      <c r="B106" s="15">
        <v>3225</v>
      </c>
      <c r="C106" s="15">
        <v>0</v>
      </c>
      <c r="D106" s="15">
        <v>0</v>
      </c>
      <c r="E106" s="15">
        <v>0</v>
      </c>
      <c r="F106" s="660">
        <v>14.442299999999999</v>
      </c>
      <c r="G106" s="329">
        <f>ROUND(+D106*F106/1000,2)</f>
        <v>0</v>
      </c>
    </row>
    <row r="107" spans="1:7" ht="16.5" thickTop="1" thickBot="1" x14ac:dyDescent="0.25">
      <c r="B107" s="49"/>
      <c r="F107" t="s">
        <v>228</v>
      </c>
      <c r="G107" s="330">
        <f>SUM(G104:G106)</f>
        <v>0</v>
      </c>
    </row>
    <row r="108" spans="1:7" ht="15.75" thickTop="1" x14ac:dyDescent="0.2"/>
    <row r="110" spans="1:7" ht="16.5" thickBot="1" x14ac:dyDescent="0.3">
      <c r="A110" s="47" t="s">
        <v>361</v>
      </c>
      <c r="B110" s="5" t="s">
        <v>529</v>
      </c>
      <c r="C110" s="323"/>
      <c r="E110" s="116" t="s">
        <v>223</v>
      </c>
      <c r="F110" s="110"/>
      <c r="G110" s="321" t="s">
        <v>506</v>
      </c>
    </row>
    <row r="111" spans="1:7" ht="17.25" thickTop="1" thickBot="1" x14ac:dyDescent="0.3">
      <c r="A111" s="47" t="s">
        <v>362</v>
      </c>
      <c r="B111" s="326">
        <v>240008825</v>
      </c>
      <c r="C111" s="327"/>
      <c r="E111" s="116"/>
      <c r="F111" s="110"/>
      <c r="G111" s="246"/>
    </row>
    <row r="112" spans="1:7" ht="15.75" thickTop="1" x14ac:dyDescent="0.2">
      <c r="A112" s="129" t="s">
        <v>224</v>
      </c>
      <c r="B112" s="49"/>
    </row>
    <row r="113" spans="1:7" x14ac:dyDescent="0.2">
      <c r="A113" s="79"/>
      <c r="B113" s="80"/>
      <c r="C113" s="81" t="s">
        <v>4</v>
      </c>
      <c r="D113" s="81" t="s">
        <v>5</v>
      </c>
      <c r="E113" s="81" t="s">
        <v>6</v>
      </c>
      <c r="F113" s="81" t="s">
        <v>7</v>
      </c>
      <c r="G113" s="81" t="s">
        <v>8</v>
      </c>
    </row>
    <row r="114" spans="1:7" ht="51.75" thickBot="1" x14ac:dyDescent="0.25">
      <c r="A114" s="83" t="s">
        <v>16</v>
      </c>
      <c r="B114" s="83" t="s">
        <v>17</v>
      </c>
      <c r="C114" s="83" t="s">
        <v>225</v>
      </c>
      <c r="D114" s="83" t="s">
        <v>226</v>
      </c>
      <c r="E114" s="83" t="s">
        <v>227</v>
      </c>
      <c r="F114" s="83" t="s">
        <v>386</v>
      </c>
      <c r="G114" s="83" t="s">
        <v>387</v>
      </c>
    </row>
    <row r="115" spans="1:7" ht="16.5" thickTop="1" thickBot="1" x14ac:dyDescent="0.25">
      <c r="A115" s="15">
        <v>270670</v>
      </c>
      <c r="B115" s="15">
        <v>3201</v>
      </c>
      <c r="C115" s="15">
        <v>0</v>
      </c>
      <c r="D115" s="15">
        <v>0</v>
      </c>
      <c r="E115" s="15">
        <v>0</v>
      </c>
      <c r="F115" s="660">
        <v>14.442299999999999</v>
      </c>
      <c r="G115" s="329">
        <f>ROUND(+D115*F115/1000,2)</f>
        <v>0</v>
      </c>
    </row>
    <row r="116" spans="1:7" ht="16.5" thickTop="1" thickBot="1" x14ac:dyDescent="0.25">
      <c r="A116" s="15">
        <v>270725</v>
      </c>
      <c r="B116" s="15">
        <v>3222</v>
      </c>
      <c r="C116" s="15">
        <v>0</v>
      </c>
      <c r="D116" s="15">
        <v>0</v>
      </c>
      <c r="E116" s="15">
        <v>0</v>
      </c>
      <c r="F116" s="660">
        <v>13.6814</v>
      </c>
      <c r="G116" s="329">
        <f>ROUND(+D116*F116/1000,2)</f>
        <v>0</v>
      </c>
    </row>
    <row r="117" spans="1:7" ht="16.5" thickTop="1" thickBot="1" x14ac:dyDescent="0.25">
      <c r="A117" s="15">
        <v>270727</v>
      </c>
      <c r="B117" s="15">
        <v>3225</v>
      </c>
      <c r="C117" s="15">
        <v>0</v>
      </c>
      <c r="D117" s="15">
        <v>0</v>
      </c>
      <c r="E117" s="15">
        <v>0</v>
      </c>
      <c r="F117" s="660">
        <v>14.442299999999999</v>
      </c>
      <c r="G117" s="329">
        <f>ROUND(+D117*F117/1000,2)</f>
        <v>0</v>
      </c>
    </row>
    <row r="118" spans="1:7" ht="16.5" thickTop="1" thickBot="1" x14ac:dyDescent="0.25">
      <c r="B118" s="49"/>
      <c r="F118" t="s">
        <v>228</v>
      </c>
      <c r="G118" s="330">
        <f>SUM(G115:G117)</f>
        <v>0</v>
      </c>
    </row>
    <row r="119" spans="1:7" ht="15.75" thickTop="1" x14ac:dyDescent="0.2"/>
  </sheetData>
  <phoneticPr fontId="30" type="noConversion"/>
  <pageMargins left="0.31" right="0.27" top="0.75" bottom="0.72" header="0.5" footer="0.5"/>
  <pageSetup scale="98" orientation="landscape" horizontalDpi="4294967292" r:id="rId1"/>
  <headerFooter alignWithMargins="0"/>
  <rowBreaks count="6" manualBreakCount="6">
    <brk id="18" max="16383" man="1"/>
    <brk id="32" max="16383" man="1"/>
    <brk id="44" max="16383" man="1"/>
    <brk id="55" max="16383" man="1"/>
    <brk id="66" max="16383" man="1"/>
    <brk id="7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I13"/>
  <sheetViews>
    <sheetView showGridLines="0" workbookViewId="0">
      <selection activeCell="B3" sqref="B3"/>
    </sheetView>
  </sheetViews>
  <sheetFormatPr defaultRowHeight="15" x14ac:dyDescent="0.2"/>
  <cols>
    <col min="1" max="1" width="25.77734375" customWidth="1"/>
    <col min="2" max="2" width="32.77734375" customWidth="1"/>
    <col min="3" max="7" width="18.77734375" customWidth="1"/>
    <col min="8" max="9" width="14.77734375" customWidth="1"/>
  </cols>
  <sheetData>
    <row r="1" spans="1:9" ht="18" x14ac:dyDescent="0.25">
      <c r="A1" s="22" t="s">
        <v>229</v>
      </c>
      <c r="B1" s="22"/>
    </row>
    <row r="2" spans="1:9" ht="18" x14ac:dyDescent="0.25">
      <c r="A2" s="22" t="s">
        <v>645</v>
      </c>
      <c r="B2" s="22"/>
      <c r="C2" s="737"/>
      <c r="D2" s="481"/>
    </row>
    <row r="3" spans="1:9" x14ac:dyDescent="0.2">
      <c r="B3" s="483"/>
      <c r="C3" s="481"/>
      <c r="D3" s="481"/>
    </row>
    <row r="4" spans="1:9" ht="20.100000000000001" customHeight="1" thickBot="1" x14ac:dyDescent="0.3">
      <c r="A4" s="82" t="s">
        <v>135</v>
      </c>
      <c r="B4" s="331" t="s">
        <v>409</v>
      </c>
    </row>
    <row r="5" spans="1:9" ht="20.100000000000001" customHeight="1" thickTop="1" thickBot="1" x14ac:dyDescent="0.3">
      <c r="A5" s="245" t="s">
        <v>218</v>
      </c>
      <c r="B5" s="323" t="s">
        <v>490</v>
      </c>
      <c r="C5" s="5"/>
      <c r="D5" s="5"/>
    </row>
    <row r="6" spans="1:9" ht="9" customHeight="1" thickTop="1" x14ac:dyDescent="0.2">
      <c r="C6" s="5"/>
      <c r="D6" s="5"/>
      <c r="E6" s="5"/>
      <c r="F6" s="5"/>
    </row>
    <row r="7" spans="1:9" ht="17.25" customHeight="1" x14ac:dyDescent="0.2">
      <c r="C7" s="5"/>
      <c r="D7" s="5"/>
      <c r="E7" s="5"/>
      <c r="F7" s="5"/>
    </row>
    <row r="8" spans="1:9" x14ac:dyDescent="0.2">
      <c r="A8" s="16"/>
      <c r="B8" s="16"/>
      <c r="C8" s="43" t="s">
        <v>4</v>
      </c>
      <c r="D8" s="43" t="s">
        <v>5</v>
      </c>
      <c r="E8" s="43" t="s">
        <v>6</v>
      </c>
      <c r="F8" s="43" t="s">
        <v>7</v>
      </c>
    </row>
    <row r="9" spans="1:9" ht="51.75" x14ac:dyDescent="0.25">
      <c r="A9" s="41" t="s">
        <v>344</v>
      </c>
      <c r="B9" s="41" t="s">
        <v>255</v>
      </c>
      <c r="C9" s="42" t="s">
        <v>230</v>
      </c>
      <c r="D9" s="42" t="s">
        <v>231</v>
      </c>
      <c r="E9" s="42" t="s">
        <v>232</v>
      </c>
      <c r="F9" s="42" t="s">
        <v>233</v>
      </c>
      <c r="G9" s="2"/>
      <c r="H9" s="2"/>
      <c r="I9" s="2"/>
    </row>
    <row r="10" spans="1:9" ht="21.95" customHeight="1" x14ac:dyDescent="0.2">
      <c r="A10" s="319">
        <v>240008820</v>
      </c>
      <c r="B10" s="15" t="s">
        <v>463</v>
      </c>
      <c r="C10" s="286">
        <v>0</v>
      </c>
      <c r="D10" s="286">
        <v>1206729</v>
      </c>
      <c r="E10" s="286">
        <v>0</v>
      </c>
      <c r="F10" s="286">
        <v>0</v>
      </c>
    </row>
    <row r="13" spans="1:9" x14ac:dyDescent="0.2">
      <c r="B13" s="413"/>
    </row>
  </sheetData>
  <phoneticPr fontId="30" type="noConversion"/>
  <pageMargins left="0.3" right="0.21" top="0.52" bottom="0.55000000000000004" header="0.5" footer="0.5"/>
  <pageSetup scale="82" orientation="landscape"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I4443"/>
  <sheetViews>
    <sheetView showGridLines="0" zoomScale="85" workbookViewId="0">
      <selection activeCell="B3" sqref="B3"/>
    </sheetView>
  </sheetViews>
  <sheetFormatPr defaultRowHeight="15" x14ac:dyDescent="0.2"/>
  <cols>
    <col min="1" max="1" width="4.109375" style="315" customWidth="1"/>
    <col min="2" max="2" width="44" style="316" customWidth="1"/>
    <col min="3" max="3" width="17.33203125" style="315" customWidth="1"/>
    <col min="4" max="4" width="16.77734375" style="315" customWidth="1"/>
    <col min="5" max="5" width="11.77734375" style="315" customWidth="1"/>
    <col min="6" max="6" width="18.5546875" style="315" customWidth="1"/>
    <col min="7" max="7" width="10.33203125" style="314" bestFit="1" customWidth="1"/>
    <col min="8" max="16384" width="8.88671875" style="314"/>
  </cols>
  <sheetData>
    <row r="1" spans="1:9" x14ac:dyDescent="0.2">
      <c r="A1" t="s">
        <v>491</v>
      </c>
      <c r="B1"/>
      <c r="C1"/>
      <c r="D1" s="737"/>
      <c r="E1" s="481"/>
      <c r="F1"/>
    </row>
    <row r="2" spans="1:9" x14ac:dyDescent="0.2">
      <c r="A2" t="s">
        <v>652</v>
      </c>
      <c r="B2"/>
      <c r="C2"/>
      <c r="D2"/>
      <c r="E2"/>
      <c r="F2"/>
    </row>
    <row r="3" spans="1:9" x14ac:dyDescent="0.2">
      <c r="A3"/>
      <c r="C3" s="314"/>
      <c r="D3"/>
      <c r="E3"/>
      <c r="F3"/>
      <c r="H3" s="482"/>
      <c r="I3" s="652"/>
    </row>
    <row r="4" spans="1:9" x14ac:dyDescent="0.2">
      <c r="A4"/>
      <c r="B4" t="s">
        <v>1</v>
      </c>
      <c r="C4" t="s">
        <v>492</v>
      </c>
      <c r="D4"/>
      <c r="E4"/>
      <c r="F4"/>
    </row>
    <row r="5" spans="1:9" x14ac:dyDescent="0.2">
      <c r="A5"/>
      <c r="B5"/>
      <c r="C5"/>
      <c r="D5"/>
      <c r="E5"/>
      <c r="F5"/>
    </row>
    <row r="6" spans="1:9" x14ac:dyDescent="0.2">
      <c r="A6"/>
      <c r="B6" t="s">
        <v>234</v>
      </c>
      <c r="C6" t="s">
        <v>488</v>
      </c>
      <c r="D6"/>
      <c r="E6"/>
      <c r="F6"/>
    </row>
    <row r="7" spans="1:9" x14ac:dyDescent="0.2">
      <c r="A7"/>
      <c r="B7"/>
      <c r="C7"/>
      <c r="D7"/>
      <c r="E7"/>
      <c r="F7"/>
    </row>
    <row r="8" spans="1:9" x14ac:dyDescent="0.2">
      <c r="A8"/>
      <c r="B8"/>
      <c r="C8"/>
      <c r="D8"/>
      <c r="E8"/>
      <c r="F8" t="s">
        <v>493</v>
      </c>
    </row>
    <row r="9" spans="1:9" x14ac:dyDescent="0.2">
      <c r="A9">
        <v>1</v>
      </c>
      <c r="B9" t="s">
        <v>361</v>
      </c>
      <c r="C9" t="s">
        <v>424</v>
      </c>
      <c r="D9"/>
      <c r="E9"/>
      <c r="F9">
        <v>270008855</v>
      </c>
    </row>
    <row r="10" spans="1:9" x14ac:dyDescent="0.2">
      <c r="A10">
        <v>2</v>
      </c>
      <c r="B10" t="s">
        <v>175</v>
      </c>
      <c r="C10" t="s">
        <v>445</v>
      </c>
      <c r="D10"/>
      <c r="E10"/>
      <c r="F10"/>
    </row>
    <row r="11" spans="1:9" x14ac:dyDescent="0.2">
      <c r="A11">
        <v>3</v>
      </c>
      <c r="B11" t="s">
        <v>256</v>
      </c>
      <c r="C11">
        <v>270000000</v>
      </c>
      <c r="D11"/>
      <c r="E11"/>
      <c r="F11"/>
    </row>
    <row r="12" spans="1:9" x14ac:dyDescent="0.2">
      <c r="A12">
        <v>4</v>
      </c>
      <c r="B12" t="s">
        <v>235</v>
      </c>
      <c r="C12" t="s">
        <v>492</v>
      </c>
      <c r="D12"/>
      <c r="E12"/>
      <c r="F12"/>
    </row>
    <row r="13" spans="1:9" x14ac:dyDescent="0.2">
      <c r="A13"/>
      <c r="B13"/>
      <c r="C13" t="s">
        <v>257</v>
      </c>
      <c r="D13" t="s">
        <v>257</v>
      </c>
      <c r="E13" t="s">
        <v>257</v>
      </c>
      <c r="F13" t="s">
        <v>257</v>
      </c>
    </row>
    <row r="14" spans="1:9" x14ac:dyDescent="0.2">
      <c r="A14"/>
      <c r="B14"/>
      <c r="C14" t="s">
        <v>494</v>
      </c>
      <c r="D14" t="s">
        <v>495</v>
      </c>
      <c r="E14" t="s">
        <v>495</v>
      </c>
      <c r="F14" t="s">
        <v>185</v>
      </c>
    </row>
    <row r="15" spans="1:9" x14ac:dyDescent="0.2">
      <c r="A15">
        <v>5</v>
      </c>
      <c r="B15" t="s">
        <v>257</v>
      </c>
      <c r="C15" s="412">
        <v>943130744</v>
      </c>
      <c r="D15" s="412">
        <v>0</v>
      </c>
      <c r="E15" s="412">
        <v>0</v>
      </c>
      <c r="F15" s="412">
        <v>943130744</v>
      </c>
    </row>
    <row r="16" spans="1:9" x14ac:dyDescent="0.2">
      <c r="A16">
        <v>6</v>
      </c>
      <c r="B16" t="s">
        <v>236</v>
      </c>
      <c r="C16" s="631">
        <v>1</v>
      </c>
      <c r="D16">
        <v>0</v>
      </c>
      <c r="E16">
        <v>0</v>
      </c>
      <c r="F16" s="631">
        <v>1</v>
      </c>
    </row>
    <row r="17" spans="1:6" x14ac:dyDescent="0.2">
      <c r="A17"/>
      <c r="B17"/>
      <c r="C17"/>
      <c r="D17"/>
      <c r="E17"/>
      <c r="F17"/>
    </row>
    <row r="18" spans="1:6" x14ac:dyDescent="0.2">
      <c r="A18"/>
      <c r="B18" t="s">
        <v>496</v>
      </c>
      <c r="C18"/>
      <c r="D18"/>
      <c r="E18"/>
      <c r="F18"/>
    </row>
    <row r="19" spans="1:6" x14ac:dyDescent="0.2">
      <c r="A19">
        <v>7</v>
      </c>
      <c r="B19" t="s">
        <v>497</v>
      </c>
      <c r="C19" s="412">
        <v>38234457</v>
      </c>
      <c r="D19"/>
      <c r="E19"/>
      <c r="F19"/>
    </row>
    <row r="20" spans="1:6" x14ac:dyDescent="0.2">
      <c r="A20">
        <v>8</v>
      </c>
      <c r="B20" t="s">
        <v>258</v>
      </c>
      <c r="C20" s="412">
        <v>25137464</v>
      </c>
      <c r="D20"/>
      <c r="E20"/>
      <c r="F20"/>
    </row>
    <row r="21" spans="1:6" x14ac:dyDescent="0.2">
      <c r="A21">
        <v>9</v>
      </c>
      <c r="B21" t="s">
        <v>259</v>
      </c>
      <c r="C21" s="412">
        <v>13096993</v>
      </c>
      <c r="D21"/>
      <c r="E21"/>
      <c r="F21"/>
    </row>
    <row r="22" spans="1:6" x14ac:dyDescent="0.2">
      <c r="A22"/>
      <c r="B22"/>
      <c r="C22"/>
      <c r="D22"/>
      <c r="E22"/>
      <c r="F22"/>
    </row>
    <row r="23" spans="1:6" x14ac:dyDescent="0.2">
      <c r="A23"/>
      <c r="B23"/>
      <c r="C23" t="s">
        <v>167</v>
      </c>
      <c r="D23" t="s">
        <v>260</v>
      </c>
      <c r="E23" t="s">
        <v>498</v>
      </c>
      <c r="F23" t="s">
        <v>261</v>
      </c>
    </row>
    <row r="24" spans="1:6" x14ac:dyDescent="0.2">
      <c r="A24"/>
      <c r="B24"/>
      <c r="C24" t="s">
        <v>262</v>
      </c>
      <c r="D24" t="s">
        <v>263</v>
      </c>
      <c r="E24" t="s">
        <v>264</v>
      </c>
      <c r="F24" t="s">
        <v>265</v>
      </c>
    </row>
    <row r="25" spans="1:6" x14ac:dyDescent="0.2">
      <c r="A25">
        <v>10</v>
      </c>
      <c r="B25" t="s">
        <v>499</v>
      </c>
      <c r="C25" s="631">
        <v>1.7160000000000001E-3</v>
      </c>
      <c r="D25">
        <v>0</v>
      </c>
      <c r="E25">
        <v>0</v>
      </c>
      <c r="F25">
        <v>0</v>
      </c>
    </row>
    <row r="26" spans="1:6" x14ac:dyDescent="0.2">
      <c r="A26">
        <v>11</v>
      </c>
      <c r="B26" t="s">
        <v>237</v>
      </c>
      <c r="C26">
        <v>22474.44</v>
      </c>
      <c r="D26">
        <v>0</v>
      </c>
      <c r="E26">
        <v>0</v>
      </c>
      <c r="F26">
        <v>0</v>
      </c>
    </row>
    <row r="27" spans="1:6" x14ac:dyDescent="0.2">
      <c r="A27">
        <v>12</v>
      </c>
      <c r="B27" t="s">
        <v>238</v>
      </c>
      <c r="C27">
        <v>2.3799999999999999E-5</v>
      </c>
      <c r="D27">
        <v>0</v>
      </c>
      <c r="E27">
        <v>0</v>
      </c>
      <c r="F27">
        <v>0</v>
      </c>
    </row>
    <row r="28" spans="1:6" x14ac:dyDescent="0.2">
      <c r="A28">
        <v>13</v>
      </c>
      <c r="B28" t="s">
        <v>239</v>
      </c>
      <c r="C28" s="555">
        <v>22446.511699999999</v>
      </c>
      <c r="D28">
        <v>0</v>
      </c>
      <c r="E28">
        <v>0</v>
      </c>
      <c r="F28">
        <v>0</v>
      </c>
    </row>
    <row r="29" spans="1:6" x14ac:dyDescent="0.2">
      <c r="A29">
        <v>14</v>
      </c>
      <c r="B29" t="s">
        <v>240</v>
      </c>
      <c r="C29">
        <v>0</v>
      </c>
      <c r="D29">
        <v>0</v>
      </c>
      <c r="E29">
        <v>0</v>
      </c>
      <c r="F29">
        <v>0</v>
      </c>
    </row>
    <row r="30" spans="1:6" x14ac:dyDescent="0.2">
      <c r="A30">
        <v>15</v>
      </c>
      <c r="B30" t="s">
        <v>241</v>
      </c>
      <c r="C30">
        <v>0</v>
      </c>
      <c r="D30">
        <v>0</v>
      </c>
      <c r="E30">
        <v>0</v>
      </c>
      <c r="F30">
        <v>0</v>
      </c>
    </row>
    <row r="31" spans="1:6" x14ac:dyDescent="0.2">
      <c r="A31">
        <v>16</v>
      </c>
      <c r="B31" t="s">
        <v>242</v>
      </c>
      <c r="C31" s="555">
        <v>22446.511699999999</v>
      </c>
      <c r="D31">
        <v>0</v>
      </c>
      <c r="E31">
        <v>0</v>
      </c>
      <c r="F31">
        <v>0</v>
      </c>
    </row>
    <row r="32" spans="1:6" x14ac:dyDescent="0.2">
      <c r="A32">
        <v>17</v>
      </c>
      <c r="B32" t="s">
        <v>500</v>
      </c>
      <c r="C32" s="555">
        <v>-27.9283</v>
      </c>
      <c r="D32">
        <v>0</v>
      </c>
      <c r="E32">
        <v>0</v>
      </c>
      <c r="F32">
        <v>0</v>
      </c>
    </row>
    <row r="33" spans="1:6" x14ac:dyDescent="0.2">
      <c r="A33">
        <v>18</v>
      </c>
      <c r="B33" t="s">
        <v>243</v>
      </c>
      <c r="C33">
        <v>22446.53</v>
      </c>
      <c r="D33">
        <v>0</v>
      </c>
      <c r="E33">
        <v>0</v>
      </c>
      <c r="F33">
        <v>0</v>
      </c>
    </row>
    <row r="34" spans="1:6" x14ac:dyDescent="0.2">
      <c r="A34">
        <v>19</v>
      </c>
      <c r="B34" t="s">
        <v>244</v>
      </c>
      <c r="C34"/>
      <c r="D34"/>
      <c r="E34"/>
      <c r="F34"/>
    </row>
    <row r="35" spans="1:6" x14ac:dyDescent="0.2">
      <c r="A35">
        <v>20</v>
      </c>
      <c r="B35" t="s">
        <v>245</v>
      </c>
      <c r="C35"/>
      <c r="D35"/>
      <c r="E35"/>
      <c r="F35"/>
    </row>
    <row r="36" spans="1:6" x14ac:dyDescent="0.2">
      <c r="A36">
        <v>21</v>
      </c>
      <c r="B36" t="s">
        <v>246</v>
      </c>
      <c r="C36">
        <v>22446.53</v>
      </c>
      <c r="D36">
        <v>0</v>
      </c>
      <c r="E36">
        <v>0</v>
      </c>
      <c r="F36">
        <v>0</v>
      </c>
    </row>
    <row r="37" spans="1:6" x14ac:dyDescent="0.2">
      <c r="A37">
        <v>22</v>
      </c>
      <c r="B37" t="s">
        <v>247</v>
      </c>
      <c r="C37" s="555">
        <v>1.83E-2</v>
      </c>
      <c r="D37">
        <v>0</v>
      </c>
      <c r="E37">
        <v>0</v>
      </c>
      <c r="F37">
        <v>0</v>
      </c>
    </row>
    <row r="38" spans="1:6" x14ac:dyDescent="0.2">
      <c r="A38">
        <v>23</v>
      </c>
      <c r="B38" t="s">
        <v>248</v>
      </c>
      <c r="C38">
        <v>0</v>
      </c>
      <c r="D38">
        <v>0</v>
      </c>
      <c r="E38">
        <v>0</v>
      </c>
      <c r="F38">
        <v>0</v>
      </c>
    </row>
    <row r="39" spans="1:6" x14ac:dyDescent="0.2">
      <c r="A39">
        <v>24</v>
      </c>
      <c r="B39" t="s">
        <v>249</v>
      </c>
      <c r="C39">
        <v>0</v>
      </c>
      <c r="D39">
        <v>0</v>
      </c>
      <c r="E39">
        <v>0</v>
      </c>
      <c r="F39">
        <v>0</v>
      </c>
    </row>
    <row r="40" spans="1:6" x14ac:dyDescent="0.2">
      <c r="A40">
        <v>25</v>
      </c>
      <c r="B40" t="s">
        <v>250</v>
      </c>
      <c r="C40" s="555">
        <v>1.83E-2</v>
      </c>
      <c r="D40">
        <v>0</v>
      </c>
      <c r="E40">
        <v>0</v>
      </c>
      <c r="F40">
        <v>0</v>
      </c>
    </row>
    <row r="41" spans="1:6" x14ac:dyDescent="0.2">
      <c r="A41">
        <v>26</v>
      </c>
      <c r="B41" t="s">
        <v>266</v>
      </c>
      <c r="C41" s="555">
        <v>-0.2</v>
      </c>
      <c r="D41">
        <v>0</v>
      </c>
      <c r="E41">
        <v>0</v>
      </c>
      <c r="F41">
        <v>0</v>
      </c>
    </row>
    <row r="42" spans="1:6" x14ac:dyDescent="0.2">
      <c r="A42">
        <v>27</v>
      </c>
      <c r="B42" t="s">
        <v>267</v>
      </c>
      <c r="C42"/>
      <c r="D42"/>
      <c r="E42"/>
      <c r="F42"/>
    </row>
    <row r="43" spans="1:6" x14ac:dyDescent="0.2">
      <c r="A43">
        <v>28</v>
      </c>
      <c r="B43" t="s">
        <v>268</v>
      </c>
      <c r="C43"/>
      <c r="D43"/>
      <c r="E43"/>
      <c r="F43"/>
    </row>
    <row r="44" spans="1:6" x14ac:dyDescent="0.2">
      <c r="A44">
        <v>29</v>
      </c>
      <c r="B44" t="s">
        <v>501</v>
      </c>
      <c r="C44" s="555">
        <v>-0.2</v>
      </c>
      <c r="D44">
        <v>0</v>
      </c>
      <c r="E44">
        <v>0</v>
      </c>
      <c r="F44">
        <v>0</v>
      </c>
    </row>
    <row r="45" spans="1:6" x14ac:dyDescent="0.2">
      <c r="A45">
        <v>30</v>
      </c>
      <c r="B45" t="s">
        <v>251</v>
      </c>
      <c r="C45">
        <v>22446.33</v>
      </c>
      <c r="D45">
        <v>0</v>
      </c>
      <c r="E45">
        <v>0</v>
      </c>
      <c r="F45">
        <v>0</v>
      </c>
    </row>
    <row r="46" spans="1:6" x14ac:dyDescent="0.2">
      <c r="A46">
        <v>31</v>
      </c>
      <c r="B46" t="s">
        <v>252</v>
      </c>
      <c r="C46"/>
      <c r="D46"/>
      <c r="E46"/>
      <c r="F46"/>
    </row>
    <row r="47" spans="1:6" x14ac:dyDescent="0.2">
      <c r="A47">
        <v>32</v>
      </c>
      <c r="B47" t="s">
        <v>253</v>
      </c>
      <c r="C47"/>
      <c r="D47"/>
      <c r="E47"/>
      <c r="F47"/>
    </row>
    <row r="48" spans="1:6" x14ac:dyDescent="0.2">
      <c r="A48">
        <v>33</v>
      </c>
      <c r="B48" t="s">
        <v>254</v>
      </c>
      <c r="C48">
        <v>22446.33</v>
      </c>
      <c r="D48">
        <v>0</v>
      </c>
      <c r="E48">
        <v>0</v>
      </c>
      <c r="F48">
        <v>0</v>
      </c>
    </row>
    <row r="49" spans="1:6" x14ac:dyDescent="0.2">
      <c r="A49"/>
      <c r="B49"/>
      <c r="C49"/>
      <c r="D49"/>
      <c r="E49"/>
      <c r="F49"/>
    </row>
    <row r="50" spans="1:6" x14ac:dyDescent="0.2">
      <c r="A50" t="s">
        <v>502</v>
      </c>
      <c r="B50"/>
      <c r="C50"/>
      <c r="D50"/>
      <c r="E50"/>
      <c r="F50"/>
    </row>
    <row r="51" spans="1:6" x14ac:dyDescent="0.2">
      <c r="A51" t="s">
        <v>503</v>
      </c>
      <c r="B51"/>
      <c r="C51"/>
      <c r="D51"/>
      <c r="E51"/>
      <c r="F51"/>
    </row>
    <row r="52" spans="1:6" x14ac:dyDescent="0.2">
      <c r="A52"/>
      <c r="B52"/>
      <c r="C52"/>
      <c r="D52"/>
      <c r="E52"/>
      <c r="F52"/>
    </row>
    <row r="53" spans="1:6" x14ac:dyDescent="0.2">
      <c r="A53"/>
      <c r="B53"/>
      <c r="C53"/>
      <c r="D53"/>
      <c r="E53"/>
      <c r="F53"/>
    </row>
    <row r="54" spans="1:6" x14ac:dyDescent="0.2">
      <c r="A54" t="s">
        <v>491</v>
      </c>
      <c r="B54"/>
      <c r="C54"/>
      <c r="D54"/>
      <c r="E54"/>
      <c r="F54"/>
    </row>
    <row r="55" spans="1:6" x14ac:dyDescent="0.2">
      <c r="A55" t="s">
        <v>652</v>
      </c>
      <c r="B55"/>
      <c r="C55"/>
      <c r="D55"/>
      <c r="E55"/>
      <c r="F55"/>
    </row>
    <row r="56" spans="1:6" x14ac:dyDescent="0.2">
      <c r="A56"/>
      <c r="B56"/>
      <c r="C56"/>
      <c r="D56"/>
      <c r="E56"/>
      <c r="F56"/>
    </row>
    <row r="57" spans="1:6" x14ac:dyDescent="0.2">
      <c r="A57"/>
      <c r="B57" t="s">
        <v>1</v>
      </c>
      <c r="C57" t="s">
        <v>492</v>
      </c>
      <c r="D57"/>
      <c r="E57"/>
      <c r="F57"/>
    </row>
    <row r="58" spans="1:6" x14ac:dyDescent="0.2">
      <c r="A58"/>
      <c r="B58"/>
      <c r="C58"/>
      <c r="D58"/>
      <c r="E58"/>
      <c r="F58"/>
    </row>
    <row r="59" spans="1:6" x14ac:dyDescent="0.2">
      <c r="A59"/>
      <c r="B59" t="s">
        <v>234</v>
      </c>
      <c r="C59" t="s">
        <v>488</v>
      </c>
      <c r="D59"/>
      <c r="E59"/>
      <c r="F59"/>
    </row>
    <row r="60" spans="1:6" x14ac:dyDescent="0.2">
      <c r="A60"/>
      <c r="B60"/>
      <c r="C60"/>
      <c r="D60"/>
      <c r="E60"/>
      <c r="F60"/>
    </row>
    <row r="61" spans="1:6" x14ac:dyDescent="0.2">
      <c r="A61"/>
      <c r="B61"/>
      <c r="C61"/>
      <c r="D61"/>
      <c r="E61"/>
      <c r="F61" t="s">
        <v>493</v>
      </c>
    </row>
    <row r="62" spans="1:6" x14ac:dyDescent="0.2">
      <c r="A62">
        <v>1</v>
      </c>
      <c r="B62" t="s">
        <v>361</v>
      </c>
      <c r="C62" t="s">
        <v>424</v>
      </c>
      <c r="D62"/>
      <c r="E62"/>
      <c r="F62">
        <v>270008855</v>
      </c>
    </row>
    <row r="63" spans="1:6" x14ac:dyDescent="0.2">
      <c r="A63">
        <v>2</v>
      </c>
      <c r="B63" t="s">
        <v>175</v>
      </c>
      <c r="C63" t="s">
        <v>417</v>
      </c>
      <c r="D63"/>
      <c r="E63"/>
      <c r="F63"/>
    </row>
    <row r="64" spans="1:6" x14ac:dyDescent="0.2">
      <c r="A64">
        <v>3</v>
      </c>
      <c r="B64" t="s">
        <v>256</v>
      </c>
      <c r="C64">
        <v>270603000</v>
      </c>
      <c r="D64"/>
      <c r="E64"/>
      <c r="F64"/>
    </row>
    <row r="65" spans="1:6" x14ac:dyDescent="0.2">
      <c r="A65">
        <v>4</v>
      </c>
      <c r="B65" t="s">
        <v>235</v>
      </c>
      <c r="C65" t="s">
        <v>492</v>
      </c>
      <c r="D65"/>
      <c r="E65"/>
      <c r="F65"/>
    </row>
    <row r="66" spans="1:6" x14ac:dyDescent="0.2">
      <c r="A66"/>
      <c r="B66"/>
      <c r="C66" t="s">
        <v>257</v>
      </c>
      <c r="D66" t="s">
        <v>257</v>
      </c>
      <c r="E66" t="s">
        <v>257</v>
      </c>
      <c r="F66" t="s">
        <v>257</v>
      </c>
    </row>
    <row r="67" spans="1:6" x14ac:dyDescent="0.2">
      <c r="A67"/>
      <c r="B67"/>
      <c r="C67" t="s">
        <v>494</v>
      </c>
      <c r="D67" t="s">
        <v>495</v>
      </c>
      <c r="E67" t="s">
        <v>495</v>
      </c>
      <c r="F67" t="s">
        <v>185</v>
      </c>
    </row>
    <row r="68" spans="1:6" x14ac:dyDescent="0.2">
      <c r="A68">
        <v>5</v>
      </c>
      <c r="B68" t="s">
        <v>257</v>
      </c>
      <c r="C68" s="412">
        <v>943130744</v>
      </c>
      <c r="D68" s="412">
        <v>0</v>
      </c>
      <c r="E68" s="412">
        <v>0</v>
      </c>
      <c r="F68" s="412">
        <v>943130744</v>
      </c>
    </row>
    <row r="69" spans="1:6" x14ac:dyDescent="0.2">
      <c r="A69">
        <v>6</v>
      </c>
      <c r="B69" t="s">
        <v>236</v>
      </c>
      <c r="C69" s="555">
        <v>1</v>
      </c>
      <c r="D69">
        <v>0</v>
      </c>
      <c r="E69">
        <v>0</v>
      </c>
      <c r="F69" s="555">
        <v>1</v>
      </c>
    </row>
    <row r="70" spans="1:6" x14ac:dyDescent="0.2">
      <c r="A70"/>
      <c r="B70"/>
      <c r="C70"/>
      <c r="D70"/>
      <c r="E70"/>
      <c r="F70"/>
    </row>
    <row r="71" spans="1:6" x14ac:dyDescent="0.2">
      <c r="A71"/>
      <c r="B71" t="s">
        <v>496</v>
      </c>
      <c r="C71"/>
      <c r="D71"/>
      <c r="E71"/>
      <c r="F71"/>
    </row>
    <row r="72" spans="1:6" x14ac:dyDescent="0.2">
      <c r="A72">
        <v>7</v>
      </c>
      <c r="B72" t="s">
        <v>497</v>
      </c>
      <c r="C72" s="412">
        <v>38234457</v>
      </c>
      <c r="D72"/>
      <c r="E72"/>
      <c r="F72"/>
    </row>
    <row r="73" spans="1:6" x14ac:dyDescent="0.2">
      <c r="A73">
        <v>8</v>
      </c>
      <c r="B73" t="s">
        <v>258</v>
      </c>
      <c r="C73" s="412">
        <v>25137464</v>
      </c>
      <c r="D73"/>
      <c r="E73"/>
      <c r="F73"/>
    </row>
    <row r="74" spans="1:6" x14ac:dyDescent="0.2">
      <c r="A74">
        <v>9</v>
      </c>
      <c r="B74" t="s">
        <v>259</v>
      </c>
      <c r="C74" s="412">
        <v>13096993</v>
      </c>
      <c r="D74"/>
      <c r="E74"/>
      <c r="F74"/>
    </row>
    <row r="75" spans="1:6" x14ac:dyDescent="0.2">
      <c r="A75"/>
      <c r="B75"/>
      <c r="C75"/>
      <c r="D75"/>
      <c r="E75"/>
      <c r="F75"/>
    </row>
    <row r="76" spans="1:6" x14ac:dyDescent="0.2">
      <c r="A76"/>
      <c r="B76"/>
      <c r="C76" t="s">
        <v>167</v>
      </c>
      <c r="D76" t="s">
        <v>260</v>
      </c>
      <c r="E76" t="s">
        <v>498</v>
      </c>
      <c r="F76" t="s">
        <v>261</v>
      </c>
    </row>
    <row r="77" spans="1:6" x14ac:dyDescent="0.2">
      <c r="A77"/>
      <c r="B77"/>
      <c r="C77" t="s">
        <v>262</v>
      </c>
      <c r="D77" t="s">
        <v>263</v>
      </c>
      <c r="E77" t="s">
        <v>264</v>
      </c>
      <c r="F77" t="s">
        <v>265</v>
      </c>
    </row>
    <row r="78" spans="1:6" x14ac:dyDescent="0.2">
      <c r="A78">
        <v>10</v>
      </c>
      <c r="B78" t="s">
        <v>499</v>
      </c>
      <c r="C78">
        <v>6.2589999999999998E-4</v>
      </c>
      <c r="D78">
        <v>0</v>
      </c>
      <c r="E78">
        <v>0</v>
      </c>
      <c r="F78">
        <v>0</v>
      </c>
    </row>
    <row r="79" spans="1:6" x14ac:dyDescent="0.2">
      <c r="A79">
        <v>11</v>
      </c>
      <c r="B79" t="s">
        <v>237</v>
      </c>
      <c r="C79" s="555">
        <v>8197.41</v>
      </c>
      <c r="D79">
        <v>0</v>
      </c>
      <c r="E79">
        <v>0</v>
      </c>
      <c r="F79">
        <v>0</v>
      </c>
    </row>
    <row r="80" spans="1:6" x14ac:dyDescent="0.2">
      <c r="A80">
        <v>12</v>
      </c>
      <c r="B80" t="s">
        <v>238</v>
      </c>
      <c r="C80">
        <v>8.6000000000000007E-6</v>
      </c>
      <c r="D80">
        <v>0</v>
      </c>
      <c r="E80">
        <v>0</v>
      </c>
      <c r="F80">
        <v>0</v>
      </c>
    </row>
    <row r="81" spans="1:6" x14ac:dyDescent="0.2">
      <c r="A81">
        <v>13</v>
      </c>
      <c r="B81" t="s">
        <v>239</v>
      </c>
      <c r="C81" s="555">
        <v>8110.9243999999999</v>
      </c>
      <c r="D81">
        <v>0</v>
      </c>
      <c r="E81">
        <v>0</v>
      </c>
      <c r="F81">
        <v>0</v>
      </c>
    </row>
    <row r="82" spans="1:6" x14ac:dyDescent="0.2">
      <c r="A82">
        <v>14</v>
      </c>
      <c r="B82" t="s">
        <v>240</v>
      </c>
      <c r="C82">
        <v>0</v>
      </c>
      <c r="D82">
        <v>0</v>
      </c>
      <c r="E82">
        <v>0</v>
      </c>
      <c r="F82">
        <v>0</v>
      </c>
    </row>
    <row r="83" spans="1:6" x14ac:dyDescent="0.2">
      <c r="A83">
        <v>15</v>
      </c>
      <c r="B83" t="s">
        <v>241</v>
      </c>
      <c r="C83">
        <v>0</v>
      </c>
      <c r="D83">
        <v>0</v>
      </c>
      <c r="E83">
        <v>0</v>
      </c>
      <c r="F83">
        <v>0</v>
      </c>
    </row>
    <row r="84" spans="1:6" x14ac:dyDescent="0.2">
      <c r="A84">
        <v>16</v>
      </c>
      <c r="B84" t="s">
        <v>242</v>
      </c>
      <c r="C84" s="555">
        <v>8110.9243999999999</v>
      </c>
      <c r="D84">
        <v>0</v>
      </c>
      <c r="E84">
        <v>0</v>
      </c>
      <c r="F84">
        <v>0</v>
      </c>
    </row>
    <row r="85" spans="1:6" x14ac:dyDescent="0.2">
      <c r="A85">
        <v>17</v>
      </c>
      <c r="B85" t="s">
        <v>500</v>
      </c>
      <c r="C85" s="555">
        <v>-86.49</v>
      </c>
      <c r="D85">
        <v>0</v>
      </c>
      <c r="E85">
        <v>0</v>
      </c>
      <c r="F85">
        <v>0</v>
      </c>
    </row>
    <row r="86" spans="1:6" x14ac:dyDescent="0.2">
      <c r="A86">
        <v>18</v>
      </c>
      <c r="B86" t="s">
        <v>243</v>
      </c>
      <c r="C86">
        <v>8110.93</v>
      </c>
      <c r="D86">
        <v>0</v>
      </c>
      <c r="E86">
        <v>0</v>
      </c>
      <c r="F86">
        <v>0</v>
      </c>
    </row>
    <row r="87" spans="1:6" x14ac:dyDescent="0.2">
      <c r="A87">
        <v>19</v>
      </c>
      <c r="B87" t="s">
        <v>244</v>
      </c>
      <c r="C87"/>
      <c r="D87"/>
      <c r="E87"/>
      <c r="F87"/>
    </row>
    <row r="88" spans="1:6" x14ac:dyDescent="0.2">
      <c r="A88">
        <v>20</v>
      </c>
      <c r="B88" t="s">
        <v>245</v>
      </c>
      <c r="C88"/>
      <c r="D88"/>
      <c r="E88"/>
      <c r="F88"/>
    </row>
    <row r="89" spans="1:6" x14ac:dyDescent="0.2">
      <c r="A89">
        <v>21</v>
      </c>
      <c r="B89" t="s">
        <v>246</v>
      </c>
      <c r="C89">
        <v>8110.93</v>
      </c>
      <c r="D89">
        <v>0</v>
      </c>
      <c r="E89">
        <v>0</v>
      </c>
      <c r="F89">
        <v>0</v>
      </c>
    </row>
    <row r="90" spans="1:6" x14ac:dyDescent="0.2">
      <c r="A90">
        <v>22</v>
      </c>
      <c r="B90" t="s">
        <v>247</v>
      </c>
      <c r="C90" s="555">
        <v>5.5999999999999999E-3</v>
      </c>
      <c r="D90">
        <v>0</v>
      </c>
      <c r="E90">
        <v>0</v>
      </c>
      <c r="F90">
        <v>0</v>
      </c>
    </row>
    <row r="91" spans="1:6" x14ac:dyDescent="0.2">
      <c r="A91">
        <v>23</v>
      </c>
      <c r="B91" t="s">
        <v>248</v>
      </c>
      <c r="C91" s="555">
        <v>0</v>
      </c>
      <c r="D91">
        <v>0</v>
      </c>
      <c r="E91">
        <v>0</v>
      </c>
      <c r="F91">
        <v>0</v>
      </c>
    </row>
    <row r="92" spans="1:6" x14ac:dyDescent="0.2">
      <c r="A92">
        <v>24</v>
      </c>
      <c r="B92" t="s">
        <v>249</v>
      </c>
      <c r="C92" s="555">
        <v>0</v>
      </c>
      <c r="D92">
        <v>0</v>
      </c>
      <c r="E92">
        <v>0</v>
      </c>
      <c r="F92">
        <v>0</v>
      </c>
    </row>
    <row r="93" spans="1:6" x14ac:dyDescent="0.2">
      <c r="A93">
        <v>25</v>
      </c>
      <c r="B93" t="s">
        <v>250</v>
      </c>
      <c r="C93" s="555">
        <v>5.5999999999999999E-3</v>
      </c>
      <c r="D93">
        <v>0</v>
      </c>
      <c r="E93">
        <v>0</v>
      </c>
      <c r="F93">
        <v>0</v>
      </c>
    </row>
    <row r="94" spans="1:6" x14ac:dyDescent="0.2">
      <c r="A94">
        <v>26</v>
      </c>
      <c r="B94" t="s">
        <v>266</v>
      </c>
      <c r="C94" s="555">
        <v>-7.0000000000000007E-2</v>
      </c>
      <c r="D94">
        <v>0</v>
      </c>
      <c r="E94">
        <v>0</v>
      </c>
      <c r="F94">
        <v>0</v>
      </c>
    </row>
    <row r="95" spans="1:6" x14ac:dyDescent="0.2">
      <c r="A95">
        <v>27</v>
      </c>
      <c r="B95" t="s">
        <v>267</v>
      </c>
      <c r="C95"/>
      <c r="D95"/>
      <c r="E95"/>
      <c r="F95"/>
    </row>
    <row r="96" spans="1:6" x14ac:dyDescent="0.2">
      <c r="A96">
        <v>28</v>
      </c>
      <c r="B96" t="s">
        <v>268</v>
      </c>
      <c r="C96"/>
      <c r="D96"/>
      <c r="E96"/>
      <c r="F96"/>
    </row>
    <row r="97" spans="1:6" x14ac:dyDescent="0.2">
      <c r="A97">
        <v>29</v>
      </c>
      <c r="B97" t="s">
        <v>501</v>
      </c>
      <c r="C97">
        <v>-7.0000000000000007E-2</v>
      </c>
      <c r="D97">
        <v>0</v>
      </c>
      <c r="E97">
        <v>0</v>
      </c>
      <c r="F97">
        <v>0</v>
      </c>
    </row>
    <row r="98" spans="1:6" x14ac:dyDescent="0.2">
      <c r="A98">
        <v>30</v>
      </c>
      <c r="B98" t="s">
        <v>251</v>
      </c>
      <c r="C98">
        <v>8110.86</v>
      </c>
      <c r="D98">
        <v>0</v>
      </c>
      <c r="E98">
        <v>0</v>
      </c>
      <c r="F98">
        <v>0</v>
      </c>
    </row>
    <row r="99" spans="1:6" x14ac:dyDescent="0.2">
      <c r="A99">
        <v>31</v>
      </c>
      <c r="B99" t="s">
        <v>252</v>
      </c>
      <c r="C99"/>
      <c r="D99"/>
      <c r="E99"/>
      <c r="F99"/>
    </row>
    <row r="100" spans="1:6" x14ac:dyDescent="0.2">
      <c r="A100">
        <v>32</v>
      </c>
      <c r="B100" t="s">
        <v>253</v>
      </c>
      <c r="C100"/>
      <c r="D100"/>
      <c r="E100"/>
      <c r="F100"/>
    </row>
    <row r="101" spans="1:6" x14ac:dyDescent="0.2">
      <c r="A101">
        <v>33</v>
      </c>
      <c r="B101" t="s">
        <v>254</v>
      </c>
      <c r="C101">
        <v>8110.86</v>
      </c>
      <c r="D101">
        <v>0</v>
      </c>
      <c r="E101">
        <v>0</v>
      </c>
      <c r="F101">
        <v>0</v>
      </c>
    </row>
    <row r="102" spans="1:6" x14ac:dyDescent="0.2">
      <c r="A102"/>
      <c r="B102"/>
      <c r="C102"/>
      <c r="D102"/>
      <c r="E102"/>
      <c r="F102"/>
    </row>
    <row r="103" spans="1:6" x14ac:dyDescent="0.2">
      <c r="A103" t="s">
        <v>502</v>
      </c>
      <c r="B103"/>
      <c r="C103"/>
      <c r="D103"/>
      <c r="E103"/>
      <c r="F103"/>
    </row>
    <row r="104" spans="1:6" x14ac:dyDescent="0.2">
      <c r="A104" t="s">
        <v>503</v>
      </c>
      <c r="B104"/>
      <c r="C104"/>
      <c r="D104"/>
      <c r="E104"/>
      <c r="F104"/>
    </row>
    <row r="105" spans="1:6" x14ac:dyDescent="0.2">
      <c r="A105" s="314"/>
      <c r="B105" s="314"/>
      <c r="C105" s="314"/>
      <c r="D105" s="314"/>
      <c r="E105" s="314"/>
      <c r="F105" s="314"/>
    </row>
    <row r="106" spans="1:6" x14ac:dyDescent="0.2">
      <c r="A106"/>
      <c r="B106"/>
      <c r="C106"/>
      <c r="D106"/>
      <c r="E106"/>
      <c r="F106"/>
    </row>
    <row r="107" spans="1:6" x14ac:dyDescent="0.2">
      <c r="A107" t="s">
        <v>491</v>
      </c>
      <c r="B107"/>
      <c r="C107"/>
      <c r="D107"/>
      <c r="E107"/>
      <c r="F107"/>
    </row>
    <row r="108" spans="1:6" x14ac:dyDescent="0.2">
      <c r="A108" t="s">
        <v>652</v>
      </c>
      <c r="B108"/>
      <c r="C108"/>
      <c r="D108"/>
      <c r="E108"/>
      <c r="F108"/>
    </row>
    <row r="109" spans="1:6" x14ac:dyDescent="0.2">
      <c r="A109"/>
      <c r="B109"/>
      <c r="C109"/>
      <c r="D109"/>
      <c r="E109"/>
      <c r="F109"/>
    </row>
    <row r="110" spans="1:6" x14ac:dyDescent="0.2">
      <c r="A110"/>
      <c r="B110" t="s">
        <v>1</v>
      </c>
      <c r="C110" t="s">
        <v>492</v>
      </c>
      <c r="D110"/>
      <c r="E110"/>
      <c r="F110"/>
    </row>
    <row r="111" spans="1:6" x14ac:dyDescent="0.2">
      <c r="A111"/>
      <c r="B111"/>
      <c r="C111"/>
      <c r="D111"/>
      <c r="E111"/>
      <c r="F111"/>
    </row>
    <row r="112" spans="1:6" x14ac:dyDescent="0.2">
      <c r="A112"/>
      <c r="B112" t="s">
        <v>234</v>
      </c>
      <c r="C112" t="s">
        <v>488</v>
      </c>
      <c r="D112"/>
      <c r="E112"/>
      <c r="F112"/>
    </row>
    <row r="113" spans="1:6" x14ac:dyDescent="0.2">
      <c r="A113"/>
      <c r="B113"/>
      <c r="C113"/>
      <c r="D113"/>
      <c r="E113"/>
      <c r="F113"/>
    </row>
    <row r="114" spans="1:6" x14ac:dyDescent="0.2">
      <c r="A114"/>
      <c r="B114"/>
      <c r="C114"/>
      <c r="D114"/>
      <c r="E114"/>
      <c r="F114" t="s">
        <v>493</v>
      </c>
    </row>
    <row r="115" spans="1:6" x14ac:dyDescent="0.2">
      <c r="A115">
        <v>1</v>
      </c>
      <c r="B115" t="s">
        <v>361</v>
      </c>
      <c r="C115" t="s">
        <v>424</v>
      </c>
      <c r="D115"/>
      <c r="E115"/>
      <c r="F115">
        <v>270008855</v>
      </c>
    </row>
    <row r="116" spans="1:6" x14ac:dyDescent="0.2">
      <c r="A116">
        <v>2</v>
      </c>
      <c r="B116" t="s">
        <v>175</v>
      </c>
      <c r="C116" t="s">
        <v>418</v>
      </c>
      <c r="D116"/>
      <c r="E116"/>
      <c r="F116"/>
    </row>
    <row r="117" spans="1:6" x14ac:dyDescent="0.2">
      <c r="A117">
        <v>3</v>
      </c>
      <c r="B117" t="s">
        <v>256</v>
      </c>
      <c r="C117">
        <v>270009235</v>
      </c>
      <c r="D117"/>
      <c r="E117"/>
      <c r="F117"/>
    </row>
    <row r="118" spans="1:6" x14ac:dyDescent="0.2">
      <c r="A118">
        <v>4</v>
      </c>
      <c r="B118" t="s">
        <v>235</v>
      </c>
      <c r="C118" t="s">
        <v>492</v>
      </c>
      <c r="D118"/>
      <c r="E118"/>
      <c r="F118"/>
    </row>
    <row r="119" spans="1:6" x14ac:dyDescent="0.2">
      <c r="A119"/>
      <c r="B119"/>
      <c r="C119" t="s">
        <v>257</v>
      </c>
      <c r="D119" t="s">
        <v>257</v>
      </c>
      <c r="E119" t="s">
        <v>257</v>
      </c>
      <c r="F119" t="s">
        <v>257</v>
      </c>
    </row>
    <row r="120" spans="1:6" x14ac:dyDescent="0.2">
      <c r="A120"/>
      <c r="B120"/>
      <c r="C120" s="435" t="s">
        <v>494</v>
      </c>
      <c r="D120" s="435" t="s">
        <v>495</v>
      </c>
      <c r="E120" s="435" t="s">
        <v>495</v>
      </c>
      <c r="F120" s="435" t="s">
        <v>185</v>
      </c>
    </row>
    <row r="121" spans="1:6" x14ac:dyDescent="0.2">
      <c r="A121">
        <v>5</v>
      </c>
      <c r="B121" t="s">
        <v>257</v>
      </c>
      <c r="C121" s="477">
        <v>943130744</v>
      </c>
      <c r="D121" s="477">
        <v>0</v>
      </c>
      <c r="E121" s="477">
        <v>0</v>
      </c>
      <c r="F121" s="477">
        <v>943130744</v>
      </c>
    </row>
    <row r="122" spans="1:6" x14ac:dyDescent="0.2">
      <c r="A122">
        <v>6</v>
      </c>
      <c r="B122" t="s">
        <v>236</v>
      </c>
      <c r="C122" s="477">
        <v>1</v>
      </c>
      <c r="D122" s="477">
        <v>0</v>
      </c>
      <c r="E122" s="477">
        <v>0</v>
      </c>
      <c r="F122" s="477">
        <v>1</v>
      </c>
    </row>
    <row r="123" spans="1:6" x14ac:dyDescent="0.2">
      <c r="A123"/>
      <c r="B123"/>
      <c r="C123" s="477"/>
      <c r="D123" s="477"/>
      <c r="E123" s="477"/>
      <c r="F123" s="477"/>
    </row>
    <row r="124" spans="1:6" x14ac:dyDescent="0.2">
      <c r="A124"/>
      <c r="B124" t="s">
        <v>496</v>
      </c>
      <c r="C124" s="435"/>
      <c r="D124" s="477"/>
      <c r="E124" s="477"/>
      <c r="F124" s="477"/>
    </row>
    <row r="125" spans="1:6" x14ac:dyDescent="0.2">
      <c r="A125">
        <v>7</v>
      </c>
      <c r="B125" t="s">
        <v>497</v>
      </c>
      <c r="C125" s="435">
        <v>38234457</v>
      </c>
      <c r="D125" s="477"/>
      <c r="E125" s="477"/>
      <c r="F125" s="477"/>
    </row>
    <row r="126" spans="1:6" x14ac:dyDescent="0.2">
      <c r="A126">
        <v>8</v>
      </c>
      <c r="B126" t="s">
        <v>258</v>
      </c>
      <c r="C126" s="435">
        <v>25137464</v>
      </c>
      <c r="D126" s="477"/>
      <c r="E126" s="477"/>
      <c r="F126" s="477"/>
    </row>
    <row r="127" spans="1:6" x14ac:dyDescent="0.2">
      <c r="A127">
        <v>9</v>
      </c>
      <c r="B127" t="s">
        <v>259</v>
      </c>
      <c r="C127" s="412">
        <v>13096993</v>
      </c>
      <c r="D127"/>
      <c r="E127"/>
      <c r="F127"/>
    </row>
    <row r="128" spans="1:6" x14ac:dyDescent="0.2">
      <c r="A128"/>
      <c r="B128"/>
      <c r="C128"/>
      <c r="D128"/>
      <c r="E128"/>
      <c r="F128"/>
    </row>
    <row r="129" spans="1:6" x14ac:dyDescent="0.2">
      <c r="A129"/>
      <c r="B129"/>
      <c r="C129" t="s">
        <v>167</v>
      </c>
      <c r="D129" t="s">
        <v>260</v>
      </c>
      <c r="E129" t="s">
        <v>498</v>
      </c>
      <c r="F129" t="s">
        <v>261</v>
      </c>
    </row>
    <row r="130" spans="1:6" x14ac:dyDescent="0.2">
      <c r="A130"/>
      <c r="B130"/>
      <c r="C130" t="s">
        <v>262</v>
      </c>
      <c r="D130" t="s">
        <v>263</v>
      </c>
      <c r="E130" t="s">
        <v>264</v>
      </c>
      <c r="F130" t="s">
        <v>265</v>
      </c>
    </row>
    <row r="131" spans="1:6" x14ac:dyDescent="0.2">
      <c r="A131">
        <v>10</v>
      </c>
      <c r="B131" t="s">
        <v>499</v>
      </c>
      <c r="C131">
        <v>8.1799999999999996E-5</v>
      </c>
      <c r="D131">
        <v>0</v>
      </c>
      <c r="E131">
        <v>0</v>
      </c>
      <c r="F131">
        <v>0</v>
      </c>
    </row>
    <row r="132" spans="1:6" x14ac:dyDescent="0.2">
      <c r="A132">
        <v>11</v>
      </c>
      <c r="B132" t="s">
        <v>237</v>
      </c>
      <c r="C132" s="555">
        <v>1071.33</v>
      </c>
      <c r="D132">
        <v>0</v>
      </c>
      <c r="E132">
        <v>0</v>
      </c>
      <c r="F132">
        <v>0</v>
      </c>
    </row>
    <row r="133" spans="1:6" x14ac:dyDescent="0.2">
      <c r="A133">
        <v>12</v>
      </c>
      <c r="B133" t="s">
        <v>238</v>
      </c>
      <c r="C133" s="631">
        <v>1.1000000000000001E-6</v>
      </c>
      <c r="D133">
        <v>0</v>
      </c>
      <c r="E133">
        <v>0</v>
      </c>
      <c r="F133">
        <v>0</v>
      </c>
    </row>
    <row r="134" spans="1:6" x14ac:dyDescent="0.2">
      <c r="A134">
        <v>13</v>
      </c>
      <c r="B134" t="s">
        <v>239</v>
      </c>
      <c r="C134" s="555">
        <v>1037.4438</v>
      </c>
      <c r="D134">
        <v>0</v>
      </c>
      <c r="E134">
        <v>0</v>
      </c>
      <c r="F134">
        <v>0</v>
      </c>
    </row>
    <row r="135" spans="1:6" x14ac:dyDescent="0.2">
      <c r="A135">
        <v>14</v>
      </c>
      <c r="B135" t="s">
        <v>240</v>
      </c>
      <c r="C135" s="555">
        <v>0</v>
      </c>
      <c r="D135">
        <v>0</v>
      </c>
      <c r="E135">
        <v>0</v>
      </c>
      <c r="F135">
        <v>0</v>
      </c>
    </row>
    <row r="136" spans="1:6" x14ac:dyDescent="0.2">
      <c r="A136">
        <v>15</v>
      </c>
      <c r="B136" t="s">
        <v>241</v>
      </c>
      <c r="C136" s="555">
        <v>0</v>
      </c>
      <c r="D136">
        <v>0</v>
      </c>
      <c r="E136">
        <v>0</v>
      </c>
      <c r="F136">
        <v>0</v>
      </c>
    </row>
    <row r="137" spans="1:6" x14ac:dyDescent="0.2">
      <c r="A137">
        <v>16</v>
      </c>
      <c r="B137" t="s">
        <v>242</v>
      </c>
      <c r="C137" s="555">
        <v>1037.4438</v>
      </c>
      <c r="D137">
        <v>0</v>
      </c>
      <c r="E137">
        <v>0</v>
      </c>
      <c r="F137">
        <v>0</v>
      </c>
    </row>
    <row r="138" spans="1:6" x14ac:dyDescent="0.2">
      <c r="A138">
        <v>17</v>
      </c>
      <c r="B138" t="s">
        <v>500</v>
      </c>
      <c r="C138" s="555">
        <v>-33.8902</v>
      </c>
      <c r="D138">
        <v>0</v>
      </c>
      <c r="E138">
        <v>0</v>
      </c>
      <c r="F138">
        <v>0</v>
      </c>
    </row>
    <row r="139" spans="1:6" x14ac:dyDescent="0.2">
      <c r="A139">
        <v>18</v>
      </c>
      <c r="B139" t="s">
        <v>243</v>
      </c>
      <c r="C139" s="555">
        <v>1037.44</v>
      </c>
      <c r="D139">
        <v>0</v>
      </c>
      <c r="E139">
        <v>0</v>
      </c>
      <c r="F139">
        <v>0</v>
      </c>
    </row>
    <row r="140" spans="1:6" x14ac:dyDescent="0.2">
      <c r="A140">
        <v>19</v>
      </c>
      <c r="B140" t="s">
        <v>244</v>
      </c>
      <c r="C140" s="555"/>
      <c r="D140"/>
      <c r="E140"/>
      <c r="F140"/>
    </row>
    <row r="141" spans="1:6" x14ac:dyDescent="0.2">
      <c r="A141">
        <v>20</v>
      </c>
      <c r="B141" t="s">
        <v>245</v>
      </c>
      <c r="C141" s="555"/>
      <c r="D141"/>
      <c r="E141"/>
      <c r="F141"/>
    </row>
    <row r="142" spans="1:6" x14ac:dyDescent="0.2">
      <c r="A142">
        <v>21</v>
      </c>
      <c r="B142" t="s">
        <v>246</v>
      </c>
      <c r="C142" s="555">
        <v>1037.44</v>
      </c>
      <c r="D142">
        <v>0</v>
      </c>
      <c r="E142">
        <v>0</v>
      </c>
      <c r="F142">
        <v>0</v>
      </c>
    </row>
    <row r="143" spans="1:6" x14ac:dyDescent="0.2">
      <c r="A143">
        <v>22</v>
      </c>
      <c r="B143" t="s">
        <v>247</v>
      </c>
      <c r="C143" s="555">
        <v>-3.8E-3</v>
      </c>
      <c r="D143">
        <v>0</v>
      </c>
      <c r="E143">
        <v>0</v>
      </c>
      <c r="F143">
        <v>0</v>
      </c>
    </row>
    <row r="144" spans="1:6" x14ac:dyDescent="0.2">
      <c r="A144">
        <v>23</v>
      </c>
      <c r="B144" t="s">
        <v>248</v>
      </c>
      <c r="C144" s="555">
        <v>0</v>
      </c>
      <c r="D144">
        <v>0</v>
      </c>
      <c r="E144">
        <v>0</v>
      </c>
      <c r="F144">
        <v>0</v>
      </c>
    </row>
    <row r="145" spans="1:6" x14ac:dyDescent="0.2">
      <c r="A145">
        <v>24</v>
      </c>
      <c r="B145" t="s">
        <v>249</v>
      </c>
      <c r="C145" s="555">
        <v>0</v>
      </c>
      <c r="D145">
        <v>0</v>
      </c>
      <c r="E145">
        <v>0</v>
      </c>
      <c r="F145">
        <v>0</v>
      </c>
    </row>
    <row r="146" spans="1:6" x14ac:dyDescent="0.2">
      <c r="A146">
        <v>25</v>
      </c>
      <c r="B146" t="s">
        <v>250</v>
      </c>
      <c r="C146" s="555">
        <v>-3.8E-3</v>
      </c>
      <c r="D146">
        <v>0</v>
      </c>
      <c r="E146">
        <v>0</v>
      </c>
      <c r="F146">
        <v>0</v>
      </c>
    </row>
    <row r="147" spans="1:6" x14ac:dyDescent="0.2">
      <c r="A147">
        <v>26</v>
      </c>
      <c r="B147" t="s">
        <v>266</v>
      </c>
      <c r="C147" s="555">
        <v>-0.01</v>
      </c>
      <c r="D147">
        <v>0</v>
      </c>
      <c r="E147">
        <v>0</v>
      </c>
      <c r="F147">
        <v>0</v>
      </c>
    </row>
    <row r="148" spans="1:6" x14ac:dyDescent="0.2">
      <c r="A148">
        <v>27</v>
      </c>
      <c r="B148" t="s">
        <v>267</v>
      </c>
      <c r="C148"/>
      <c r="D148"/>
      <c r="E148"/>
      <c r="F148"/>
    </row>
    <row r="149" spans="1:6" x14ac:dyDescent="0.2">
      <c r="A149">
        <v>28</v>
      </c>
      <c r="B149" t="s">
        <v>268</v>
      </c>
      <c r="C149" s="555"/>
      <c r="D149"/>
      <c r="E149"/>
      <c r="F149"/>
    </row>
    <row r="150" spans="1:6" x14ac:dyDescent="0.2">
      <c r="A150">
        <v>29</v>
      </c>
      <c r="B150" t="s">
        <v>501</v>
      </c>
      <c r="C150" s="555">
        <v>-0.01</v>
      </c>
      <c r="D150">
        <v>0</v>
      </c>
      <c r="E150">
        <v>0</v>
      </c>
      <c r="F150">
        <v>0</v>
      </c>
    </row>
    <row r="151" spans="1:6" x14ac:dyDescent="0.2">
      <c r="A151">
        <v>30</v>
      </c>
      <c r="B151" t="s">
        <v>251</v>
      </c>
      <c r="C151" s="555">
        <v>1037.43</v>
      </c>
      <c r="D151">
        <v>0</v>
      </c>
      <c r="E151">
        <v>0</v>
      </c>
      <c r="F151">
        <v>0</v>
      </c>
    </row>
    <row r="152" spans="1:6" x14ac:dyDescent="0.2">
      <c r="A152">
        <v>31</v>
      </c>
      <c r="B152" t="s">
        <v>252</v>
      </c>
      <c r="C152"/>
      <c r="D152"/>
      <c r="E152"/>
      <c r="F152"/>
    </row>
    <row r="153" spans="1:6" x14ac:dyDescent="0.2">
      <c r="A153">
        <v>32</v>
      </c>
      <c r="B153" t="s">
        <v>253</v>
      </c>
      <c r="C153" s="555"/>
      <c r="D153"/>
      <c r="E153"/>
      <c r="F153"/>
    </row>
    <row r="154" spans="1:6" x14ac:dyDescent="0.2">
      <c r="A154">
        <v>33</v>
      </c>
      <c r="B154" t="s">
        <v>254</v>
      </c>
      <c r="C154" s="555">
        <v>1037.43</v>
      </c>
      <c r="D154">
        <v>0</v>
      </c>
      <c r="E154">
        <v>0</v>
      </c>
      <c r="F154">
        <v>0</v>
      </c>
    </row>
    <row r="155" spans="1:6" x14ac:dyDescent="0.2">
      <c r="A155"/>
      <c r="B155"/>
      <c r="C155"/>
      <c r="D155"/>
      <c r="E155"/>
      <c r="F155"/>
    </row>
    <row r="156" spans="1:6" x14ac:dyDescent="0.2">
      <c r="A156" t="s">
        <v>502</v>
      </c>
      <c r="B156"/>
      <c r="C156"/>
      <c r="D156"/>
      <c r="E156"/>
      <c r="F156"/>
    </row>
    <row r="157" spans="1:6" x14ac:dyDescent="0.2">
      <c r="A157" s="314" t="s">
        <v>503</v>
      </c>
      <c r="B157" s="314"/>
      <c r="C157" s="314"/>
      <c r="D157" s="314"/>
      <c r="E157" s="314"/>
      <c r="F157" s="314"/>
    </row>
    <row r="158" spans="1:6" x14ac:dyDescent="0.2">
      <c r="A158" s="314"/>
      <c r="B158" s="314"/>
      <c r="C158" s="314"/>
      <c r="D158" s="314"/>
      <c r="E158" s="314"/>
      <c r="F158" s="314"/>
    </row>
    <row r="159" spans="1:6" x14ac:dyDescent="0.2">
      <c r="A159"/>
      <c r="B159"/>
      <c r="C159"/>
      <c r="D159"/>
      <c r="E159"/>
      <c r="F159"/>
    </row>
    <row r="160" spans="1:6" x14ac:dyDescent="0.2">
      <c r="A160" t="s">
        <v>491</v>
      </c>
      <c r="B160"/>
      <c r="C160"/>
      <c r="D160"/>
      <c r="E160"/>
      <c r="F160"/>
    </row>
    <row r="161" spans="1:6" x14ac:dyDescent="0.2">
      <c r="A161" t="s">
        <v>652</v>
      </c>
      <c r="B161"/>
      <c r="C161"/>
      <c r="D161"/>
      <c r="E161"/>
      <c r="F161"/>
    </row>
    <row r="162" spans="1:6" x14ac:dyDescent="0.2">
      <c r="A162"/>
      <c r="B162"/>
      <c r="C162"/>
      <c r="D162"/>
      <c r="E162"/>
      <c r="F162"/>
    </row>
    <row r="163" spans="1:6" x14ac:dyDescent="0.2">
      <c r="A163"/>
      <c r="B163" t="s">
        <v>1</v>
      </c>
      <c r="C163" t="s">
        <v>492</v>
      </c>
      <c r="D163"/>
      <c r="E163"/>
      <c r="F163"/>
    </row>
    <row r="164" spans="1:6" x14ac:dyDescent="0.2">
      <c r="A164"/>
      <c r="B164"/>
      <c r="C164"/>
      <c r="D164"/>
      <c r="E164"/>
      <c r="F164"/>
    </row>
    <row r="165" spans="1:6" x14ac:dyDescent="0.2">
      <c r="A165"/>
      <c r="B165" t="s">
        <v>234</v>
      </c>
      <c r="C165" t="s">
        <v>488</v>
      </c>
      <c r="D165"/>
      <c r="E165"/>
      <c r="F165"/>
    </row>
    <row r="166" spans="1:6" x14ac:dyDescent="0.2">
      <c r="A166"/>
      <c r="B166"/>
      <c r="C166"/>
      <c r="D166"/>
      <c r="E166"/>
      <c r="F166"/>
    </row>
    <row r="167" spans="1:6" x14ac:dyDescent="0.2">
      <c r="A167"/>
      <c r="B167"/>
      <c r="C167"/>
      <c r="D167"/>
      <c r="E167"/>
      <c r="F167" t="s">
        <v>493</v>
      </c>
    </row>
    <row r="168" spans="1:6" x14ac:dyDescent="0.2">
      <c r="A168">
        <v>1</v>
      </c>
      <c r="B168" t="s">
        <v>361</v>
      </c>
      <c r="C168" t="s">
        <v>424</v>
      </c>
      <c r="D168"/>
      <c r="E168"/>
      <c r="F168">
        <v>270008855</v>
      </c>
    </row>
    <row r="169" spans="1:6" x14ac:dyDescent="0.2">
      <c r="A169">
        <v>2</v>
      </c>
      <c r="B169" t="s">
        <v>175</v>
      </c>
      <c r="C169" t="s">
        <v>465</v>
      </c>
      <c r="D169"/>
      <c r="E169"/>
      <c r="F169"/>
    </row>
    <row r="170" spans="1:6" x14ac:dyDescent="0.2">
      <c r="A170">
        <v>3</v>
      </c>
      <c r="B170" t="s">
        <v>256</v>
      </c>
      <c r="C170">
        <v>270527000</v>
      </c>
      <c r="D170"/>
      <c r="E170"/>
      <c r="F170"/>
    </row>
    <row r="171" spans="1:6" x14ac:dyDescent="0.2">
      <c r="A171">
        <v>4</v>
      </c>
      <c r="B171" t="s">
        <v>235</v>
      </c>
      <c r="C171" t="s">
        <v>492</v>
      </c>
      <c r="D171"/>
      <c r="E171"/>
      <c r="F171"/>
    </row>
    <row r="172" spans="1:6" x14ac:dyDescent="0.2">
      <c r="A172"/>
      <c r="B172"/>
      <c r="C172" s="435" t="s">
        <v>257</v>
      </c>
      <c r="D172" s="435" t="s">
        <v>257</v>
      </c>
      <c r="E172" s="435" t="s">
        <v>257</v>
      </c>
      <c r="F172" s="435" t="s">
        <v>257</v>
      </c>
    </row>
    <row r="173" spans="1:6" x14ac:dyDescent="0.2">
      <c r="A173"/>
      <c r="B173"/>
      <c r="C173" s="477" t="s">
        <v>494</v>
      </c>
      <c r="D173" s="477" t="s">
        <v>495</v>
      </c>
      <c r="E173" s="477" t="s">
        <v>495</v>
      </c>
      <c r="F173" s="477" t="s">
        <v>185</v>
      </c>
    </row>
    <row r="174" spans="1:6" x14ac:dyDescent="0.2">
      <c r="A174">
        <v>5</v>
      </c>
      <c r="B174" t="s">
        <v>257</v>
      </c>
      <c r="C174" s="477">
        <v>943130744</v>
      </c>
      <c r="D174" s="477">
        <v>0</v>
      </c>
      <c r="E174" s="477">
        <v>0</v>
      </c>
      <c r="F174" s="477">
        <v>943130744</v>
      </c>
    </row>
    <row r="175" spans="1:6" x14ac:dyDescent="0.2">
      <c r="A175">
        <v>6</v>
      </c>
      <c r="B175" t="s">
        <v>236</v>
      </c>
      <c r="C175" s="477">
        <v>1</v>
      </c>
      <c r="D175" s="477">
        <v>0</v>
      </c>
      <c r="E175" s="477">
        <v>0</v>
      </c>
      <c r="F175" s="477">
        <v>1</v>
      </c>
    </row>
    <row r="176" spans="1:6" x14ac:dyDescent="0.2">
      <c r="A176"/>
      <c r="B176"/>
      <c r="C176" s="435"/>
      <c r="D176" s="477"/>
      <c r="E176" s="477"/>
      <c r="F176" s="477"/>
    </row>
    <row r="177" spans="1:6" x14ac:dyDescent="0.2">
      <c r="A177"/>
      <c r="B177" t="s">
        <v>496</v>
      </c>
      <c r="C177" s="435"/>
      <c r="D177" s="477"/>
      <c r="E177" s="477"/>
      <c r="F177" s="477"/>
    </row>
    <row r="178" spans="1:6" x14ac:dyDescent="0.2">
      <c r="A178">
        <v>7</v>
      </c>
      <c r="B178" t="s">
        <v>497</v>
      </c>
      <c r="C178" s="435">
        <v>38234457</v>
      </c>
      <c r="D178" s="477"/>
      <c r="E178" s="477"/>
      <c r="F178" s="477"/>
    </row>
    <row r="179" spans="1:6" x14ac:dyDescent="0.2">
      <c r="A179">
        <v>8</v>
      </c>
      <c r="B179" t="s">
        <v>258</v>
      </c>
      <c r="C179" s="412">
        <v>25137464</v>
      </c>
      <c r="D179"/>
      <c r="E179"/>
      <c r="F179"/>
    </row>
    <row r="180" spans="1:6" x14ac:dyDescent="0.2">
      <c r="A180">
        <v>9</v>
      </c>
      <c r="B180" t="s">
        <v>259</v>
      </c>
      <c r="C180" s="412">
        <v>13096993</v>
      </c>
      <c r="D180"/>
      <c r="E180"/>
      <c r="F180"/>
    </row>
    <row r="181" spans="1:6" x14ac:dyDescent="0.2">
      <c r="A181"/>
      <c r="B181"/>
      <c r="C181"/>
      <c r="D181"/>
      <c r="E181"/>
      <c r="F181"/>
    </row>
    <row r="182" spans="1:6" x14ac:dyDescent="0.2">
      <c r="A182"/>
      <c r="B182"/>
      <c r="C182" t="s">
        <v>167</v>
      </c>
      <c r="D182" t="s">
        <v>260</v>
      </c>
      <c r="E182" t="s">
        <v>498</v>
      </c>
      <c r="F182" t="s">
        <v>261</v>
      </c>
    </row>
    <row r="183" spans="1:6" x14ac:dyDescent="0.2">
      <c r="A183"/>
      <c r="B183"/>
      <c r="C183" t="s">
        <v>262</v>
      </c>
      <c r="D183" t="s">
        <v>263</v>
      </c>
      <c r="E183" t="s">
        <v>264</v>
      </c>
      <c r="F183" t="s">
        <v>265</v>
      </c>
    </row>
    <row r="184" spans="1:6" x14ac:dyDescent="0.2">
      <c r="A184">
        <v>10</v>
      </c>
      <c r="B184" t="s">
        <v>499</v>
      </c>
      <c r="C184">
        <v>2.967E-4</v>
      </c>
      <c r="D184">
        <v>0</v>
      </c>
      <c r="E184">
        <v>0</v>
      </c>
      <c r="F184">
        <v>0</v>
      </c>
    </row>
    <row r="185" spans="1:6" x14ac:dyDescent="0.2">
      <c r="A185">
        <v>11</v>
      </c>
      <c r="B185" t="s">
        <v>237</v>
      </c>
      <c r="C185" s="555">
        <v>3885.88</v>
      </c>
      <c r="D185">
        <v>0</v>
      </c>
      <c r="E185">
        <v>0</v>
      </c>
      <c r="F185">
        <v>0</v>
      </c>
    </row>
    <row r="186" spans="1:6" x14ac:dyDescent="0.2">
      <c r="A186">
        <v>12</v>
      </c>
      <c r="B186" t="s">
        <v>238</v>
      </c>
      <c r="C186">
        <v>4.0999999999999997E-6</v>
      </c>
      <c r="D186">
        <v>0</v>
      </c>
      <c r="E186">
        <v>0</v>
      </c>
      <c r="F186">
        <v>0</v>
      </c>
    </row>
    <row r="187" spans="1:6" x14ac:dyDescent="0.2">
      <c r="A187">
        <v>13</v>
      </c>
      <c r="B187" t="s">
        <v>239</v>
      </c>
      <c r="C187" s="555">
        <v>3866.8361</v>
      </c>
      <c r="D187">
        <v>0</v>
      </c>
      <c r="E187">
        <v>0</v>
      </c>
      <c r="F187">
        <v>0</v>
      </c>
    </row>
    <row r="188" spans="1:6" x14ac:dyDescent="0.2">
      <c r="A188">
        <v>14</v>
      </c>
      <c r="B188" t="s">
        <v>240</v>
      </c>
      <c r="C188" s="555">
        <v>0</v>
      </c>
      <c r="D188">
        <v>0</v>
      </c>
      <c r="E188">
        <v>0</v>
      </c>
      <c r="F188">
        <v>0</v>
      </c>
    </row>
    <row r="189" spans="1:6" x14ac:dyDescent="0.2">
      <c r="A189">
        <v>15</v>
      </c>
      <c r="B189" t="s">
        <v>241</v>
      </c>
      <c r="C189" s="555">
        <v>0</v>
      </c>
      <c r="D189">
        <v>0</v>
      </c>
      <c r="E189">
        <v>0</v>
      </c>
      <c r="F189">
        <v>0</v>
      </c>
    </row>
    <row r="190" spans="1:6" x14ac:dyDescent="0.2">
      <c r="A190">
        <v>16</v>
      </c>
      <c r="B190" t="s">
        <v>242</v>
      </c>
      <c r="C190" s="555">
        <v>3866.8361</v>
      </c>
      <c r="D190">
        <v>0</v>
      </c>
      <c r="E190">
        <v>0</v>
      </c>
      <c r="F190">
        <v>0</v>
      </c>
    </row>
    <row r="191" spans="1:6" x14ac:dyDescent="0.2">
      <c r="A191">
        <v>17</v>
      </c>
      <c r="B191" t="s">
        <v>500</v>
      </c>
      <c r="C191" s="555">
        <v>-19.041799999999999</v>
      </c>
      <c r="D191">
        <v>0</v>
      </c>
      <c r="E191">
        <v>0</v>
      </c>
      <c r="F191">
        <v>0</v>
      </c>
    </row>
    <row r="192" spans="1:6" x14ac:dyDescent="0.2">
      <c r="A192">
        <v>18</v>
      </c>
      <c r="B192" t="s">
        <v>243</v>
      </c>
      <c r="C192">
        <v>3866.84</v>
      </c>
      <c r="D192">
        <v>0</v>
      </c>
      <c r="E192">
        <v>0</v>
      </c>
      <c r="F192">
        <v>0</v>
      </c>
    </row>
    <row r="193" spans="1:6" x14ac:dyDescent="0.2">
      <c r="A193">
        <v>19</v>
      </c>
      <c r="B193" t="s">
        <v>244</v>
      </c>
      <c r="C193"/>
      <c r="D193"/>
      <c r="E193"/>
      <c r="F193"/>
    </row>
    <row r="194" spans="1:6" x14ac:dyDescent="0.2">
      <c r="A194">
        <v>20</v>
      </c>
      <c r="B194" t="s">
        <v>245</v>
      </c>
      <c r="C194" s="555"/>
      <c r="D194"/>
      <c r="E194"/>
      <c r="F194"/>
    </row>
    <row r="195" spans="1:6" x14ac:dyDescent="0.2">
      <c r="A195">
        <v>21</v>
      </c>
      <c r="B195" t="s">
        <v>246</v>
      </c>
      <c r="C195">
        <v>3866.84</v>
      </c>
      <c r="D195">
        <v>0</v>
      </c>
      <c r="E195">
        <v>0</v>
      </c>
      <c r="F195">
        <v>0</v>
      </c>
    </row>
    <row r="196" spans="1:6" x14ac:dyDescent="0.2">
      <c r="A196">
        <v>22</v>
      </c>
      <c r="B196" t="s">
        <v>247</v>
      </c>
      <c r="C196" s="555">
        <v>3.8999999999999998E-3</v>
      </c>
      <c r="D196">
        <v>0</v>
      </c>
      <c r="E196">
        <v>0</v>
      </c>
      <c r="F196">
        <v>0</v>
      </c>
    </row>
    <row r="197" spans="1:6" x14ac:dyDescent="0.2">
      <c r="A197">
        <v>23</v>
      </c>
      <c r="B197" t="s">
        <v>248</v>
      </c>
      <c r="C197" s="555">
        <v>0</v>
      </c>
      <c r="D197">
        <v>0</v>
      </c>
      <c r="E197">
        <v>0</v>
      </c>
      <c r="F197">
        <v>0</v>
      </c>
    </row>
    <row r="198" spans="1:6" x14ac:dyDescent="0.2">
      <c r="A198">
        <v>24</v>
      </c>
      <c r="B198" t="s">
        <v>249</v>
      </c>
      <c r="C198" s="555">
        <v>0</v>
      </c>
      <c r="D198">
        <v>0</v>
      </c>
      <c r="E198">
        <v>0</v>
      </c>
      <c r="F198">
        <v>0</v>
      </c>
    </row>
    <row r="199" spans="1:6" x14ac:dyDescent="0.2">
      <c r="A199">
        <v>25</v>
      </c>
      <c r="B199" t="s">
        <v>250</v>
      </c>
      <c r="C199" s="555">
        <v>3.8999999999999998E-3</v>
      </c>
      <c r="D199">
        <v>0</v>
      </c>
      <c r="E199">
        <v>0</v>
      </c>
      <c r="F199">
        <v>0</v>
      </c>
    </row>
    <row r="200" spans="1:6" x14ac:dyDescent="0.2">
      <c r="A200">
        <v>26</v>
      </c>
      <c r="B200" t="s">
        <v>266</v>
      </c>
      <c r="C200">
        <v>-0.03</v>
      </c>
      <c r="D200">
        <v>0</v>
      </c>
      <c r="E200">
        <v>0</v>
      </c>
      <c r="F200">
        <v>0</v>
      </c>
    </row>
    <row r="201" spans="1:6" x14ac:dyDescent="0.2">
      <c r="A201">
        <v>27</v>
      </c>
      <c r="B201" t="s">
        <v>267</v>
      </c>
      <c r="C201"/>
      <c r="D201"/>
      <c r="E201"/>
      <c r="F201"/>
    </row>
    <row r="202" spans="1:6" x14ac:dyDescent="0.2">
      <c r="A202">
        <v>28</v>
      </c>
      <c r="B202" t="s">
        <v>268</v>
      </c>
      <c r="C202"/>
      <c r="D202"/>
      <c r="E202"/>
      <c r="F202"/>
    </row>
    <row r="203" spans="1:6" x14ac:dyDescent="0.2">
      <c r="A203">
        <v>29</v>
      </c>
      <c r="B203" t="s">
        <v>501</v>
      </c>
      <c r="C203">
        <v>-0.03</v>
      </c>
      <c r="D203">
        <v>0</v>
      </c>
      <c r="E203">
        <v>0</v>
      </c>
      <c r="F203">
        <v>0</v>
      </c>
    </row>
    <row r="204" spans="1:6" x14ac:dyDescent="0.2">
      <c r="A204">
        <v>30</v>
      </c>
      <c r="B204" t="s">
        <v>251</v>
      </c>
      <c r="C204">
        <v>3866.81</v>
      </c>
      <c r="D204">
        <v>0</v>
      </c>
      <c r="E204">
        <v>0</v>
      </c>
      <c r="F204">
        <v>0</v>
      </c>
    </row>
    <row r="205" spans="1:6" x14ac:dyDescent="0.2">
      <c r="A205">
        <v>31</v>
      </c>
      <c r="B205" t="s">
        <v>252</v>
      </c>
      <c r="C205"/>
      <c r="D205"/>
      <c r="E205"/>
      <c r="F205"/>
    </row>
    <row r="206" spans="1:6" x14ac:dyDescent="0.2">
      <c r="A206">
        <v>32</v>
      </c>
      <c r="B206" t="s">
        <v>253</v>
      </c>
      <c r="C206"/>
      <c r="D206"/>
      <c r="E206"/>
      <c r="F206"/>
    </row>
    <row r="207" spans="1:6" x14ac:dyDescent="0.2">
      <c r="A207">
        <v>33</v>
      </c>
      <c r="B207" t="s">
        <v>254</v>
      </c>
      <c r="C207">
        <v>3866.81</v>
      </c>
      <c r="D207">
        <v>0</v>
      </c>
      <c r="E207">
        <v>0</v>
      </c>
      <c r="F207">
        <v>0</v>
      </c>
    </row>
    <row r="208" spans="1:6" x14ac:dyDescent="0.2">
      <c r="A208"/>
      <c r="B208"/>
      <c r="C208"/>
      <c r="D208"/>
      <c r="E208"/>
      <c r="F208"/>
    </row>
    <row r="209" spans="1:6" x14ac:dyDescent="0.2">
      <c r="A209" t="s">
        <v>502</v>
      </c>
      <c r="B209"/>
      <c r="C209"/>
      <c r="D209"/>
      <c r="E209"/>
      <c r="F209"/>
    </row>
    <row r="210" spans="1:6" x14ac:dyDescent="0.2">
      <c r="A210" t="s">
        <v>503</v>
      </c>
      <c r="B210"/>
      <c r="C210"/>
      <c r="D210"/>
      <c r="E210"/>
      <c r="F210"/>
    </row>
    <row r="211" spans="1:6" x14ac:dyDescent="0.2">
      <c r="A211"/>
      <c r="B211"/>
      <c r="C211"/>
      <c r="D211"/>
      <c r="E211"/>
      <c r="F211"/>
    </row>
    <row r="212" spans="1:6" x14ac:dyDescent="0.2">
      <c r="A212"/>
      <c r="B212"/>
      <c r="C212"/>
      <c r="D212"/>
      <c r="E212"/>
      <c r="F212"/>
    </row>
    <row r="213" spans="1:6" x14ac:dyDescent="0.2">
      <c r="A213" t="s">
        <v>491</v>
      </c>
      <c r="B213"/>
      <c r="C213"/>
      <c r="D213"/>
      <c r="E213"/>
      <c r="F213"/>
    </row>
    <row r="214" spans="1:6" x14ac:dyDescent="0.2">
      <c r="A214" t="s">
        <v>652</v>
      </c>
      <c r="B214"/>
      <c r="C214"/>
      <c r="D214"/>
      <c r="E214"/>
      <c r="F214"/>
    </row>
    <row r="215" spans="1:6" x14ac:dyDescent="0.2">
      <c r="A215"/>
      <c r="B215"/>
      <c r="C215"/>
      <c r="D215"/>
      <c r="E215"/>
      <c r="F215"/>
    </row>
    <row r="216" spans="1:6" x14ac:dyDescent="0.2">
      <c r="A216"/>
      <c r="B216" t="s">
        <v>1</v>
      </c>
      <c r="C216" t="s">
        <v>492</v>
      </c>
      <c r="D216"/>
      <c r="E216"/>
      <c r="F216"/>
    </row>
    <row r="217" spans="1:6" x14ac:dyDescent="0.2">
      <c r="A217"/>
      <c r="B217"/>
      <c r="C217"/>
      <c r="D217"/>
      <c r="E217"/>
      <c r="F217"/>
    </row>
    <row r="218" spans="1:6" x14ac:dyDescent="0.2">
      <c r="A218"/>
      <c r="B218" t="s">
        <v>234</v>
      </c>
      <c r="C218" t="s">
        <v>488</v>
      </c>
      <c r="D218"/>
      <c r="E218"/>
      <c r="F218"/>
    </row>
    <row r="219" spans="1:6" x14ac:dyDescent="0.2">
      <c r="A219"/>
      <c r="B219"/>
      <c r="C219"/>
      <c r="D219"/>
      <c r="E219"/>
      <c r="F219"/>
    </row>
    <row r="220" spans="1:6" x14ac:dyDescent="0.2">
      <c r="A220"/>
      <c r="B220"/>
      <c r="C220"/>
      <c r="D220"/>
      <c r="E220"/>
      <c r="F220" t="s">
        <v>493</v>
      </c>
    </row>
    <row r="221" spans="1:6" x14ac:dyDescent="0.2">
      <c r="A221">
        <v>1</v>
      </c>
      <c r="B221" t="s">
        <v>361</v>
      </c>
      <c r="C221" t="s">
        <v>424</v>
      </c>
      <c r="D221"/>
      <c r="E221"/>
      <c r="F221">
        <v>270008855</v>
      </c>
    </row>
    <row r="222" spans="1:6" x14ac:dyDescent="0.2">
      <c r="A222">
        <v>2</v>
      </c>
      <c r="B222" t="s">
        <v>175</v>
      </c>
      <c r="C222" t="s">
        <v>420</v>
      </c>
      <c r="D222"/>
      <c r="E222"/>
      <c r="F222"/>
    </row>
    <row r="223" spans="1:6" x14ac:dyDescent="0.2">
      <c r="A223">
        <v>3</v>
      </c>
      <c r="B223" t="s">
        <v>256</v>
      </c>
      <c r="C223">
        <v>271470000</v>
      </c>
      <c r="D223"/>
      <c r="E223"/>
      <c r="F223"/>
    </row>
    <row r="224" spans="1:6" x14ac:dyDescent="0.2">
      <c r="A224">
        <v>4</v>
      </c>
      <c r="B224" t="s">
        <v>235</v>
      </c>
      <c r="C224" s="435" t="s">
        <v>492</v>
      </c>
      <c r="D224" s="435"/>
      <c r="E224" s="435"/>
      <c r="F224" s="435"/>
    </row>
    <row r="225" spans="1:6" x14ac:dyDescent="0.2">
      <c r="A225"/>
      <c r="B225"/>
      <c r="C225" s="477" t="s">
        <v>257</v>
      </c>
      <c r="D225" s="477" t="s">
        <v>257</v>
      </c>
      <c r="E225" s="477" t="s">
        <v>257</v>
      </c>
      <c r="F225" s="477" t="s">
        <v>257</v>
      </c>
    </row>
    <row r="226" spans="1:6" x14ac:dyDescent="0.2">
      <c r="A226"/>
      <c r="B226"/>
      <c r="C226" s="477" t="s">
        <v>494</v>
      </c>
      <c r="D226" s="477" t="s">
        <v>495</v>
      </c>
      <c r="E226" s="477" t="s">
        <v>495</v>
      </c>
      <c r="F226" s="477" t="s">
        <v>185</v>
      </c>
    </row>
    <row r="227" spans="1:6" x14ac:dyDescent="0.2">
      <c r="A227">
        <v>5</v>
      </c>
      <c r="B227" t="s">
        <v>257</v>
      </c>
      <c r="C227" s="477">
        <v>943130744</v>
      </c>
      <c r="D227" s="477">
        <v>0</v>
      </c>
      <c r="E227" s="477">
        <v>0</v>
      </c>
      <c r="F227" s="477">
        <v>943130744</v>
      </c>
    </row>
    <row r="228" spans="1:6" x14ac:dyDescent="0.2">
      <c r="A228">
        <v>6</v>
      </c>
      <c r="B228" t="s">
        <v>236</v>
      </c>
      <c r="C228" s="435">
        <v>1</v>
      </c>
      <c r="D228" s="477">
        <v>0</v>
      </c>
      <c r="E228" s="477">
        <v>0</v>
      </c>
      <c r="F228" s="477">
        <v>1</v>
      </c>
    </row>
    <row r="229" spans="1:6" x14ac:dyDescent="0.2">
      <c r="A229"/>
      <c r="B229"/>
      <c r="C229" s="435"/>
      <c r="D229" s="477"/>
      <c r="E229" s="477"/>
      <c r="F229" s="477"/>
    </row>
    <row r="230" spans="1:6" x14ac:dyDescent="0.2">
      <c r="A230"/>
      <c r="B230" t="s">
        <v>496</v>
      </c>
      <c r="C230" s="435"/>
      <c r="D230" s="477"/>
      <c r="E230" s="477"/>
      <c r="F230" s="477"/>
    </row>
    <row r="231" spans="1:6" x14ac:dyDescent="0.2">
      <c r="A231">
        <v>7</v>
      </c>
      <c r="B231" t="s">
        <v>497</v>
      </c>
      <c r="C231" s="477">
        <v>38234457</v>
      </c>
      <c r="D231" s="477"/>
      <c r="E231" s="477"/>
      <c r="F231" s="477"/>
    </row>
    <row r="232" spans="1:6" x14ac:dyDescent="0.2">
      <c r="A232">
        <v>8</v>
      </c>
      <c r="B232" t="s">
        <v>258</v>
      </c>
      <c r="C232" s="412">
        <v>25137464</v>
      </c>
      <c r="D232"/>
      <c r="E232"/>
      <c r="F232"/>
    </row>
    <row r="233" spans="1:6" x14ac:dyDescent="0.2">
      <c r="A233">
        <v>9</v>
      </c>
      <c r="B233" t="s">
        <v>259</v>
      </c>
      <c r="C233" s="412">
        <v>13096993</v>
      </c>
      <c r="D233"/>
      <c r="E233"/>
      <c r="F233"/>
    </row>
    <row r="234" spans="1:6" x14ac:dyDescent="0.2">
      <c r="A234"/>
      <c r="B234"/>
      <c r="C234"/>
      <c r="D234"/>
      <c r="E234"/>
      <c r="F234"/>
    </row>
    <row r="235" spans="1:6" x14ac:dyDescent="0.2">
      <c r="A235"/>
      <c r="B235"/>
      <c r="C235" t="s">
        <v>167</v>
      </c>
      <c r="D235" t="s">
        <v>260</v>
      </c>
      <c r="E235" t="s">
        <v>498</v>
      </c>
      <c r="F235" t="s">
        <v>261</v>
      </c>
    </row>
    <row r="236" spans="1:6" x14ac:dyDescent="0.2">
      <c r="A236"/>
      <c r="B236"/>
      <c r="C236" t="s">
        <v>262</v>
      </c>
      <c r="D236" t="s">
        <v>263</v>
      </c>
      <c r="E236" t="s">
        <v>264</v>
      </c>
      <c r="F236" t="s">
        <v>265</v>
      </c>
    </row>
    <row r="237" spans="1:6" x14ac:dyDescent="0.2">
      <c r="A237">
        <v>10</v>
      </c>
      <c r="B237" t="s">
        <v>499</v>
      </c>
      <c r="C237" s="631">
        <v>4.1954000000000002E-3</v>
      </c>
      <c r="D237">
        <v>0</v>
      </c>
      <c r="E237">
        <v>0</v>
      </c>
      <c r="F237">
        <v>0</v>
      </c>
    </row>
    <row r="238" spans="1:6" x14ac:dyDescent="0.2">
      <c r="A238">
        <v>11</v>
      </c>
      <c r="B238" t="s">
        <v>237</v>
      </c>
      <c r="C238">
        <v>54947.12</v>
      </c>
      <c r="D238">
        <v>0</v>
      </c>
      <c r="E238">
        <v>0</v>
      </c>
      <c r="F238">
        <v>0</v>
      </c>
    </row>
    <row r="239" spans="1:6" x14ac:dyDescent="0.2">
      <c r="A239">
        <v>12</v>
      </c>
      <c r="B239" t="s">
        <v>238</v>
      </c>
      <c r="C239">
        <v>5.8199999999999998E-5</v>
      </c>
      <c r="D239">
        <v>0</v>
      </c>
      <c r="E239">
        <v>0</v>
      </c>
      <c r="F239">
        <v>0</v>
      </c>
    </row>
    <row r="240" spans="1:6" x14ac:dyDescent="0.2">
      <c r="A240">
        <v>13</v>
      </c>
      <c r="B240" t="s">
        <v>239</v>
      </c>
      <c r="C240" s="555">
        <v>54890.209300000002</v>
      </c>
      <c r="D240">
        <v>0</v>
      </c>
      <c r="E240">
        <v>0</v>
      </c>
      <c r="F240">
        <v>0</v>
      </c>
    </row>
    <row r="241" spans="1:6" x14ac:dyDescent="0.2">
      <c r="A241">
        <v>14</v>
      </c>
      <c r="B241" t="s">
        <v>240</v>
      </c>
      <c r="C241" s="555">
        <v>0</v>
      </c>
      <c r="D241">
        <v>0</v>
      </c>
      <c r="E241">
        <v>0</v>
      </c>
      <c r="F241">
        <v>0</v>
      </c>
    </row>
    <row r="242" spans="1:6" x14ac:dyDescent="0.2">
      <c r="A242">
        <v>15</v>
      </c>
      <c r="B242" t="s">
        <v>241</v>
      </c>
      <c r="C242">
        <v>0</v>
      </c>
      <c r="D242">
        <v>0</v>
      </c>
      <c r="E242">
        <v>0</v>
      </c>
      <c r="F242">
        <v>0</v>
      </c>
    </row>
    <row r="243" spans="1:6" x14ac:dyDescent="0.2">
      <c r="A243">
        <v>16</v>
      </c>
      <c r="B243" t="s">
        <v>242</v>
      </c>
      <c r="C243" s="555">
        <v>54890.209300000002</v>
      </c>
      <c r="D243">
        <v>0</v>
      </c>
      <c r="E243">
        <v>0</v>
      </c>
      <c r="F243">
        <v>0</v>
      </c>
    </row>
    <row r="244" spans="1:6" x14ac:dyDescent="0.2">
      <c r="A244">
        <v>17</v>
      </c>
      <c r="B244" t="s">
        <v>500</v>
      </c>
      <c r="C244" s="555">
        <v>-56.91</v>
      </c>
      <c r="D244">
        <v>0</v>
      </c>
      <c r="E244">
        <v>0</v>
      </c>
      <c r="F244">
        <v>0</v>
      </c>
    </row>
    <row r="245" spans="1:6" x14ac:dyDescent="0.2">
      <c r="A245">
        <v>18</v>
      </c>
      <c r="B245" t="s">
        <v>243</v>
      </c>
      <c r="C245">
        <v>54890.26</v>
      </c>
      <c r="D245">
        <v>0</v>
      </c>
      <c r="E245">
        <v>0</v>
      </c>
      <c r="F245">
        <v>0</v>
      </c>
    </row>
    <row r="246" spans="1:6" x14ac:dyDescent="0.2">
      <c r="A246">
        <v>19</v>
      </c>
      <c r="B246" t="s">
        <v>244</v>
      </c>
      <c r="C246" s="555"/>
      <c r="D246"/>
      <c r="E246"/>
      <c r="F246"/>
    </row>
    <row r="247" spans="1:6" x14ac:dyDescent="0.2">
      <c r="A247">
        <v>20</v>
      </c>
      <c r="B247" t="s">
        <v>245</v>
      </c>
      <c r="C247" s="555"/>
      <c r="D247"/>
      <c r="E247"/>
      <c r="F247"/>
    </row>
    <row r="248" spans="1:6" x14ac:dyDescent="0.2">
      <c r="A248">
        <v>21</v>
      </c>
      <c r="B248" t="s">
        <v>246</v>
      </c>
      <c r="C248" s="555">
        <v>54890.26</v>
      </c>
      <c r="D248">
        <v>0</v>
      </c>
      <c r="E248">
        <v>0</v>
      </c>
      <c r="F248">
        <v>0</v>
      </c>
    </row>
    <row r="249" spans="1:6" x14ac:dyDescent="0.2">
      <c r="A249">
        <v>22</v>
      </c>
      <c r="B249" t="s">
        <v>247</v>
      </c>
      <c r="C249" s="555">
        <v>5.0700000000000002E-2</v>
      </c>
      <c r="D249">
        <v>0</v>
      </c>
      <c r="E249">
        <v>0</v>
      </c>
      <c r="F249">
        <v>0</v>
      </c>
    </row>
    <row r="250" spans="1:6" x14ac:dyDescent="0.2">
      <c r="A250">
        <v>23</v>
      </c>
      <c r="B250" t="s">
        <v>248</v>
      </c>
      <c r="C250" s="555">
        <v>0</v>
      </c>
      <c r="D250">
        <v>0</v>
      </c>
      <c r="E250">
        <v>0</v>
      </c>
      <c r="F250">
        <v>0</v>
      </c>
    </row>
    <row r="251" spans="1:6" x14ac:dyDescent="0.2">
      <c r="A251">
        <v>24</v>
      </c>
      <c r="B251" t="s">
        <v>249</v>
      </c>
      <c r="C251">
        <v>0</v>
      </c>
      <c r="D251">
        <v>0</v>
      </c>
      <c r="E251">
        <v>0</v>
      </c>
      <c r="F251">
        <v>0</v>
      </c>
    </row>
    <row r="252" spans="1:6" x14ac:dyDescent="0.2">
      <c r="A252">
        <v>25</v>
      </c>
      <c r="B252" t="s">
        <v>250</v>
      </c>
      <c r="C252" s="555">
        <v>5.0700000000000002E-2</v>
      </c>
      <c r="D252">
        <v>0</v>
      </c>
      <c r="E252">
        <v>0</v>
      </c>
      <c r="F252">
        <v>0</v>
      </c>
    </row>
    <row r="253" spans="1:6" x14ac:dyDescent="0.2">
      <c r="A253">
        <v>26</v>
      </c>
      <c r="B253" t="s">
        <v>266</v>
      </c>
      <c r="C253" s="555">
        <v>-0.48</v>
      </c>
      <c r="D253">
        <v>0</v>
      </c>
      <c r="E253">
        <v>0</v>
      </c>
      <c r="F253">
        <v>0</v>
      </c>
    </row>
    <row r="254" spans="1:6" x14ac:dyDescent="0.2">
      <c r="A254">
        <v>27</v>
      </c>
      <c r="B254" t="s">
        <v>267</v>
      </c>
      <c r="C254"/>
      <c r="D254"/>
      <c r="E254"/>
      <c r="F254"/>
    </row>
    <row r="255" spans="1:6" x14ac:dyDescent="0.2">
      <c r="A255">
        <v>28</v>
      </c>
      <c r="B255" t="s">
        <v>268</v>
      </c>
      <c r="C255"/>
      <c r="D255"/>
      <c r="E255"/>
      <c r="F255"/>
    </row>
    <row r="256" spans="1:6" x14ac:dyDescent="0.2">
      <c r="A256">
        <v>29</v>
      </c>
      <c r="B256" t="s">
        <v>501</v>
      </c>
      <c r="C256">
        <v>-0.48</v>
      </c>
      <c r="D256">
        <v>0</v>
      </c>
      <c r="E256">
        <v>0</v>
      </c>
      <c r="F256">
        <v>0</v>
      </c>
    </row>
    <row r="257" spans="1:6" x14ac:dyDescent="0.2">
      <c r="A257">
        <v>30</v>
      </c>
      <c r="B257" t="s">
        <v>251</v>
      </c>
      <c r="C257">
        <v>54889.78</v>
      </c>
      <c r="D257">
        <v>0</v>
      </c>
      <c r="E257">
        <v>0</v>
      </c>
      <c r="F257">
        <v>0</v>
      </c>
    </row>
    <row r="258" spans="1:6" x14ac:dyDescent="0.2">
      <c r="A258">
        <v>31</v>
      </c>
      <c r="B258" t="s">
        <v>252</v>
      </c>
      <c r="C258"/>
      <c r="D258"/>
      <c r="E258"/>
      <c r="F258"/>
    </row>
    <row r="259" spans="1:6" x14ac:dyDescent="0.2">
      <c r="A259">
        <v>32</v>
      </c>
      <c r="B259" t="s">
        <v>253</v>
      </c>
      <c r="C259"/>
      <c r="D259"/>
      <c r="E259"/>
      <c r="F259"/>
    </row>
    <row r="260" spans="1:6" x14ac:dyDescent="0.2">
      <c r="A260">
        <v>33</v>
      </c>
      <c r="B260" t="s">
        <v>254</v>
      </c>
      <c r="C260">
        <v>54889.78</v>
      </c>
      <c r="D260">
        <v>0</v>
      </c>
      <c r="E260">
        <v>0</v>
      </c>
      <c r="F260">
        <v>0</v>
      </c>
    </row>
    <row r="261" spans="1:6" x14ac:dyDescent="0.2">
      <c r="A261"/>
      <c r="B261"/>
      <c r="C261"/>
      <c r="D261"/>
      <c r="E261"/>
      <c r="F261"/>
    </row>
    <row r="262" spans="1:6" x14ac:dyDescent="0.2">
      <c r="A262" t="s">
        <v>502</v>
      </c>
      <c r="B262"/>
      <c r="C262"/>
      <c r="D262"/>
      <c r="E262"/>
      <c r="F262"/>
    </row>
    <row r="263" spans="1:6" x14ac:dyDescent="0.2">
      <c r="A263" t="s">
        <v>503</v>
      </c>
      <c r="B263"/>
      <c r="C263"/>
      <c r="D263"/>
      <c r="E263"/>
      <c r="F263"/>
    </row>
    <row r="264" spans="1:6" x14ac:dyDescent="0.2">
      <c r="A264"/>
      <c r="B264"/>
      <c r="C264"/>
      <c r="D264"/>
      <c r="E264"/>
      <c r="F264"/>
    </row>
    <row r="265" spans="1:6" x14ac:dyDescent="0.2">
      <c r="A265"/>
      <c r="B265"/>
      <c r="C265"/>
      <c r="D265"/>
      <c r="E265"/>
      <c r="F265"/>
    </row>
    <row r="266" spans="1:6" x14ac:dyDescent="0.2">
      <c r="A266" t="s">
        <v>491</v>
      </c>
      <c r="B266"/>
      <c r="C266"/>
      <c r="D266"/>
      <c r="E266"/>
      <c r="F266"/>
    </row>
    <row r="267" spans="1:6" x14ac:dyDescent="0.2">
      <c r="A267" t="s">
        <v>652</v>
      </c>
      <c r="B267"/>
      <c r="C267"/>
      <c r="D267"/>
      <c r="E267"/>
      <c r="F267"/>
    </row>
    <row r="268" spans="1:6" x14ac:dyDescent="0.2">
      <c r="A268"/>
      <c r="B268"/>
      <c r="C268"/>
      <c r="D268"/>
      <c r="E268"/>
      <c r="F268"/>
    </row>
    <row r="269" spans="1:6" x14ac:dyDescent="0.2">
      <c r="A269"/>
      <c r="B269" t="s">
        <v>1</v>
      </c>
      <c r="C269" t="s">
        <v>492</v>
      </c>
      <c r="D269"/>
      <c r="E269"/>
      <c r="F269"/>
    </row>
    <row r="270" spans="1:6" x14ac:dyDescent="0.2">
      <c r="A270"/>
      <c r="B270"/>
      <c r="C270"/>
      <c r="D270"/>
      <c r="E270"/>
      <c r="F270"/>
    </row>
    <row r="271" spans="1:6" x14ac:dyDescent="0.2">
      <c r="A271"/>
      <c r="B271" t="s">
        <v>234</v>
      </c>
      <c r="C271" t="s">
        <v>488</v>
      </c>
      <c r="D271"/>
      <c r="E271"/>
      <c r="F271"/>
    </row>
    <row r="272" spans="1:6" x14ac:dyDescent="0.2">
      <c r="A272"/>
      <c r="B272"/>
      <c r="C272"/>
      <c r="D272"/>
      <c r="E272"/>
      <c r="F272"/>
    </row>
    <row r="273" spans="1:6" x14ac:dyDescent="0.2">
      <c r="A273"/>
      <c r="B273"/>
      <c r="C273"/>
      <c r="D273"/>
      <c r="E273"/>
      <c r="F273" t="s">
        <v>493</v>
      </c>
    </row>
    <row r="274" spans="1:6" x14ac:dyDescent="0.2">
      <c r="A274">
        <v>1</v>
      </c>
      <c r="B274" t="s">
        <v>361</v>
      </c>
      <c r="C274" t="s">
        <v>424</v>
      </c>
      <c r="D274"/>
      <c r="E274"/>
      <c r="F274">
        <v>270008855</v>
      </c>
    </row>
    <row r="275" spans="1:6" x14ac:dyDescent="0.2">
      <c r="A275">
        <v>2</v>
      </c>
      <c r="B275" t="s">
        <v>175</v>
      </c>
      <c r="C275" t="s">
        <v>422</v>
      </c>
      <c r="D275"/>
      <c r="E275"/>
      <c r="F275"/>
    </row>
    <row r="276" spans="1:6" x14ac:dyDescent="0.2">
      <c r="A276">
        <v>3</v>
      </c>
      <c r="B276" t="s">
        <v>256</v>
      </c>
      <c r="C276" s="436">
        <v>271471000</v>
      </c>
      <c r="D276" s="435"/>
      <c r="E276" s="435"/>
      <c r="F276" s="435"/>
    </row>
    <row r="277" spans="1:6" x14ac:dyDescent="0.2">
      <c r="A277">
        <v>4</v>
      </c>
      <c r="B277" t="s">
        <v>235</v>
      </c>
      <c r="C277" s="477" t="s">
        <v>492</v>
      </c>
      <c r="D277" s="477"/>
      <c r="E277" s="477"/>
      <c r="F277" s="477"/>
    </row>
    <row r="278" spans="1:6" x14ac:dyDescent="0.2">
      <c r="A278"/>
      <c r="B278"/>
      <c r="C278" s="477" t="s">
        <v>257</v>
      </c>
      <c r="D278" s="477" t="s">
        <v>257</v>
      </c>
      <c r="E278" s="477" t="s">
        <v>257</v>
      </c>
      <c r="F278" s="477" t="s">
        <v>257</v>
      </c>
    </row>
    <row r="279" spans="1:6" x14ac:dyDescent="0.2">
      <c r="A279"/>
      <c r="B279"/>
      <c r="C279" s="477" t="s">
        <v>494</v>
      </c>
      <c r="D279" s="477" t="s">
        <v>495</v>
      </c>
      <c r="E279" s="477" t="s">
        <v>495</v>
      </c>
      <c r="F279" s="477" t="s">
        <v>185</v>
      </c>
    </row>
    <row r="280" spans="1:6" x14ac:dyDescent="0.2">
      <c r="A280">
        <v>5</v>
      </c>
      <c r="B280" t="s">
        <v>257</v>
      </c>
      <c r="C280" s="435">
        <v>943130744</v>
      </c>
      <c r="D280" s="477">
        <v>0</v>
      </c>
      <c r="E280" s="477">
        <v>0</v>
      </c>
      <c r="F280" s="477">
        <v>943130744</v>
      </c>
    </row>
    <row r="281" spans="1:6" x14ac:dyDescent="0.2">
      <c r="A281">
        <v>6</v>
      </c>
      <c r="B281" t="s">
        <v>236</v>
      </c>
      <c r="C281" s="435">
        <v>1</v>
      </c>
      <c r="D281" s="477">
        <v>0</v>
      </c>
      <c r="E281" s="477">
        <v>0</v>
      </c>
      <c r="F281" s="477">
        <v>1</v>
      </c>
    </row>
    <row r="282" spans="1:6" x14ac:dyDescent="0.2">
      <c r="A282"/>
      <c r="B282"/>
      <c r="C282" s="435"/>
      <c r="D282" s="477"/>
      <c r="E282" s="477"/>
      <c r="F282" s="477"/>
    </row>
    <row r="283" spans="1:6" x14ac:dyDescent="0.2">
      <c r="A283"/>
      <c r="B283" t="s">
        <v>496</v>
      </c>
      <c r="C283"/>
      <c r="D283"/>
      <c r="E283"/>
      <c r="F283"/>
    </row>
    <row r="284" spans="1:6" x14ac:dyDescent="0.2">
      <c r="A284">
        <v>7</v>
      </c>
      <c r="B284" t="s">
        <v>497</v>
      </c>
      <c r="C284" s="412">
        <v>38234457</v>
      </c>
      <c r="D284"/>
      <c r="E284"/>
      <c r="F284"/>
    </row>
    <row r="285" spans="1:6" x14ac:dyDescent="0.2">
      <c r="A285">
        <v>8</v>
      </c>
      <c r="B285" t="s">
        <v>258</v>
      </c>
      <c r="C285" s="412">
        <v>25137464</v>
      </c>
      <c r="D285"/>
      <c r="E285"/>
      <c r="F285"/>
    </row>
    <row r="286" spans="1:6" x14ac:dyDescent="0.2">
      <c r="A286">
        <v>9</v>
      </c>
      <c r="B286" t="s">
        <v>259</v>
      </c>
      <c r="C286" s="412">
        <v>13096993</v>
      </c>
      <c r="D286"/>
      <c r="E286"/>
      <c r="F286"/>
    </row>
    <row r="287" spans="1:6" x14ac:dyDescent="0.2">
      <c r="A287"/>
      <c r="B287"/>
      <c r="C287"/>
      <c r="D287"/>
      <c r="E287"/>
      <c r="F287"/>
    </row>
    <row r="288" spans="1:6" x14ac:dyDescent="0.2">
      <c r="A288"/>
      <c r="B288"/>
      <c r="C288" t="s">
        <v>167</v>
      </c>
      <c r="D288" t="s">
        <v>260</v>
      </c>
      <c r="E288" t="s">
        <v>498</v>
      </c>
      <c r="F288" t="s">
        <v>261</v>
      </c>
    </row>
    <row r="289" spans="1:6" x14ac:dyDescent="0.2">
      <c r="A289"/>
      <c r="B289"/>
      <c r="C289" t="s">
        <v>262</v>
      </c>
      <c r="D289" t="s">
        <v>263</v>
      </c>
      <c r="E289" t="s">
        <v>264</v>
      </c>
      <c r="F289" s="555" t="s">
        <v>265</v>
      </c>
    </row>
    <row r="290" spans="1:6" x14ac:dyDescent="0.2">
      <c r="A290">
        <v>10</v>
      </c>
      <c r="B290" t="s">
        <v>499</v>
      </c>
      <c r="C290">
        <v>0</v>
      </c>
      <c r="D290">
        <v>0</v>
      </c>
      <c r="E290">
        <v>0</v>
      </c>
      <c r="F290" s="631">
        <v>4.66E-4</v>
      </c>
    </row>
    <row r="291" spans="1:6" x14ac:dyDescent="0.2">
      <c r="A291">
        <v>11</v>
      </c>
      <c r="B291" t="s">
        <v>237</v>
      </c>
      <c r="C291">
        <v>0</v>
      </c>
      <c r="D291">
        <v>0</v>
      </c>
      <c r="E291">
        <v>0</v>
      </c>
      <c r="F291" s="555">
        <v>6103.2</v>
      </c>
    </row>
    <row r="292" spans="1:6" x14ac:dyDescent="0.2">
      <c r="A292">
        <v>12</v>
      </c>
      <c r="B292" t="s">
        <v>238</v>
      </c>
      <c r="C292">
        <v>0</v>
      </c>
      <c r="D292">
        <v>0</v>
      </c>
      <c r="E292">
        <v>0</v>
      </c>
      <c r="F292" s="631">
        <v>6.3999999999999997E-6</v>
      </c>
    </row>
    <row r="293" spans="1:6" x14ac:dyDescent="0.2">
      <c r="A293">
        <v>13</v>
      </c>
      <c r="B293" t="s">
        <v>239</v>
      </c>
      <c r="C293">
        <v>0</v>
      </c>
      <c r="D293">
        <v>0</v>
      </c>
      <c r="E293">
        <v>0</v>
      </c>
      <c r="F293" s="555">
        <v>6036.0367999999999</v>
      </c>
    </row>
    <row r="294" spans="1:6" x14ac:dyDescent="0.2">
      <c r="A294">
        <v>14</v>
      </c>
      <c r="B294" t="s">
        <v>240</v>
      </c>
      <c r="C294">
        <v>0</v>
      </c>
      <c r="D294">
        <v>0</v>
      </c>
      <c r="E294">
        <v>0</v>
      </c>
      <c r="F294">
        <v>0</v>
      </c>
    </row>
    <row r="295" spans="1:6" x14ac:dyDescent="0.2">
      <c r="A295">
        <v>15</v>
      </c>
      <c r="B295" t="s">
        <v>241</v>
      </c>
      <c r="C295">
        <v>0</v>
      </c>
      <c r="D295">
        <v>0</v>
      </c>
      <c r="E295">
        <v>0</v>
      </c>
      <c r="F295">
        <v>0</v>
      </c>
    </row>
    <row r="296" spans="1:6" x14ac:dyDescent="0.2">
      <c r="A296">
        <v>16</v>
      </c>
      <c r="B296" t="s">
        <v>242</v>
      </c>
      <c r="C296">
        <v>0</v>
      </c>
      <c r="D296">
        <v>0</v>
      </c>
      <c r="E296">
        <v>0</v>
      </c>
      <c r="F296" s="555">
        <v>6036.0367999999999</v>
      </c>
    </row>
    <row r="297" spans="1:6" x14ac:dyDescent="0.2">
      <c r="A297">
        <v>17</v>
      </c>
      <c r="B297" t="s">
        <v>500</v>
      </c>
      <c r="C297">
        <v>0</v>
      </c>
      <c r="D297">
        <v>0</v>
      </c>
      <c r="E297">
        <v>0</v>
      </c>
      <c r="F297" s="555">
        <v>-67.162000000000006</v>
      </c>
    </row>
    <row r="298" spans="1:6" x14ac:dyDescent="0.2">
      <c r="A298">
        <v>18</v>
      </c>
      <c r="B298" t="s">
        <v>243</v>
      </c>
      <c r="C298">
        <v>0</v>
      </c>
      <c r="D298">
        <v>0</v>
      </c>
      <c r="E298">
        <v>0</v>
      </c>
      <c r="F298" s="555">
        <v>6036.05</v>
      </c>
    </row>
    <row r="299" spans="1:6" x14ac:dyDescent="0.2">
      <c r="A299">
        <v>19</v>
      </c>
      <c r="B299" t="s">
        <v>244</v>
      </c>
      <c r="C299"/>
      <c r="D299"/>
      <c r="E299"/>
      <c r="F299" s="555"/>
    </row>
    <row r="300" spans="1:6" x14ac:dyDescent="0.2">
      <c r="A300">
        <v>20</v>
      </c>
      <c r="B300" t="s">
        <v>245</v>
      </c>
      <c r="C300"/>
      <c r="D300"/>
      <c r="E300"/>
      <c r="F300" s="555"/>
    </row>
    <row r="301" spans="1:6" x14ac:dyDescent="0.2">
      <c r="A301">
        <v>21</v>
      </c>
      <c r="B301" t="s">
        <v>246</v>
      </c>
      <c r="C301">
        <v>0</v>
      </c>
      <c r="D301">
        <v>0</v>
      </c>
      <c r="E301">
        <v>0</v>
      </c>
      <c r="F301" s="555">
        <v>6036.05</v>
      </c>
    </row>
    <row r="302" spans="1:6" x14ac:dyDescent="0.2">
      <c r="A302">
        <v>22</v>
      </c>
      <c r="B302" t="s">
        <v>247</v>
      </c>
      <c r="C302">
        <v>0</v>
      </c>
      <c r="D302">
        <v>0</v>
      </c>
      <c r="E302">
        <v>0</v>
      </c>
      <c r="F302" s="555">
        <v>1.32E-2</v>
      </c>
    </row>
    <row r="303" spans="1:6" x14ac:dyDescent="0.2">
      <c r="A303">
        <v>23</v>
      </c>
      <c r="B303" t="s">
        <v>248</v>
      </c>
      <c r="C303">
        <v>0</v>
      </c>
      <c r="D303">
        <v>0</v>
      </c>
      <c r="E303">
        <v>0</v>
      </c>
      <c r="F303">
        <v>0</v>
      </c>
    </row>
    <row r="304" spans="1:6" x14ac:dyDescent="0.2">
      <c r="A304">
        <v>24</v>
      </c>
      <c r="B304" t="s">
        <v>249</v>
      </c>
      <c r="C304">
        <v>0</v>
      </c>
      <c r="D304">
        <v>0</v>
      </c>
      <c r="E304">
        <v>0</v>
      </c>
      <c r="F304">
        <v>0</v>
      </c>
    </row>
    <row r="305" spans="1:6" x14ac:dyDescent="0.2">
      <c r="A305">
        <v>25</v>
      </c>
      <c r="B305" t="s">
        <v>250</v>
      </c>
      <c r="C305">
        <v>0</v>
      </c>
      <c r="D305">
        <v>0</v>
      </c>
      <c r="E305">
        <v>0</v>
      </c>
      <c r="F305" s="555">
        <v>1.32E-2</v>
      </c>
    </row>
    <row r="306" spans="1:6" x14ac:dyDescent="0.2">
      <c r="A306">
        <v>26</v>
      </c>
      <c r="B306" t="s">
        <v>266</v>
      </c>
      <c r="C306">
        <v>0</v>
      </c>
      <c r="D306">
        <v>0</v>
      </c>
      <c r="E306">
        <v>0</v>
      </c>
      <c r="F306">
        <v>-0.06</v>
      </c>
    </row>
    <row r="307" spans="1:6" x14ac:dyDescent="0.2">
      <c r="A307">
        <v>27</v>
      </c>
      <c r="B307" t="s">
        <v>267</v>
      </c>
      <c r="C307"/>
      <c r="D307"/>
      <c r="E307"/>
      <c r="F307"/>
    </row>
    <row r="308" spans="1:6" x14ac:dyDescent="0.2">
      <c r="A308">
        <v>28</v>
      </c>
      <c r="B308" t="s">
        <v>268</v>
      </c>
      <c r="C308"/>
      <c r="D308"/>
      <c r="E308"/>
      <c r="F308"/>
    </row>
    <row r="309" spans="1:6" x14ac:dyDescent="0.2">
      <c r="A309">
        <v>29</v>
      </c>
      <c r="B309" t="s">
        <v>501</v>
      </c>
      <c r="C309">
        <v>0</v>
      </c>
      <c r="D309">
        <v>0</v>
      </c>
      <c r="E309">
        <v>0</v>
      </c>
      <c r="F309">
        <v>-0.06</v>
      </c>
    </row>
    <row r="310" spans="1:6" x14ac:dyDescent="0.2">
      <c r="A310">
        <v>30</v>
      </c>
      <c r="B310" t="s">
        <v>251</v>
      </c>
      <c r="C310">
        <v>0</v>
      </c>
      <c r="D310">
        <v>0</v>
      </c>
      <c r="E310">
        <v>0</v>
      </c>
      <c r="F310">
        <v>6035.99</v>
      </c>
    </row>
    <row r="311" spans="1:6" x14ac:dyDescent="0.2">
      <c r="A311">
        <v>31</v>
      </c>
      <c r="B311" t="s">
        <v>252</v>
      </c>
      <c r="C311"/>
      <c r="D311"/>
      <c r="E311"/>
      <c r="F311"/>
    </row>
    <row r="312" spans="1:6" x14ac:dyDescent="0.2">
      <c r="A312">
        <v>32</v>
      </c>
      <c r="B312" t="s">
        <v>253</v>
      </c>
      <c r="C312"/>
      <c r="D312"/>
      <c r="E312"/>
      <c r="F312"/>
    </row>
    <row r="313" spans="1:6" x14ac:dyDescent="0.2">
      <c r="A313">
        <v>33</v>
      </c>
      <c r="B313" t="s">
        <v>254</v>
      </c>
      <c r="C313">
        <v>0</v>
      </c>
      <c r="D313">
        <v>0</v>
      </c>
      <c r="E313">
        <v>0</v>
      </c>
      <c r="F313">
        <v>6035.99</v>
      </c>
    </row>
    <row r="314" spans="1:6" x14ac:dyDescent="0.2">
      <c r="A314"/>
      <c r="B314"/>
      <c r="C314"/>
      <c r="D314"/>
      <c r="E314"/>
      <c r="F314"/>
    </row>
    <row r="315" spans="1:6" x14ac:dyDescent="0.2">
      <c r="A315" t="s">
        <v>502</v>
      </c>
      <c r="B315"/>
      <c r="C315"/>
      <c r="D315"/>
      <c r="E315"/>
      <c r="F315"/>
    </row>
    <row r="316" spans="1:6" x14ac:dyDescent="0.2">
      <c r="A316" t="s">
        <v>503</v>
      </c>
      <c r="B316"/>
      <c r="C316"/>
      <c r="D316"/>
      <c r="E316"/>
      <c r="F316"/>
    </row>
    <row r="317" spans="1:6" x14ac:dyDescent="0.2">
      <c r="A317"/>
      <c r="B317"/>
      <c r="C317"/>
      <c r="D317"/>
      <c r="E317"/>
      <c r="F317"/>
    </row>
    <row r="318" spans="1:6" x14ac:dyDescent="0.2">
      <c r="A318"/>
      <c r="B318"/>
      <c r="C318"/>
      <c r="D318"/>
      <c r="E318"/>
      <c r="F318"/>
    </row>
    <row r="319" spans="1:6" x14ac:dyDescent="0.2">
      <c r="A319" t="s">
        <v>491</v>
      </c>
      <c r="B319"/>
      <c r="C319"/>
      <c r="D319"/>
      <c r="E319"/>
      <c r="F319"/>
    </row>
    <row r="320" spans="1:6" x14ac:dyDescent="0.2">
      <c r="A320" t="s">
        <v>652</v>
      </c>
      <c r="B320"/>
      <c r="C320"/>
      <c r="D320"/>
      <c r="E320"/>
      <c r="F320"/>
    </row>
    <row r="321" spans="1:6" x14ac:dyDescent="0.2">
      <c r="A321"/>
      <c r="B321"/>
      <c r="C321"/>
      <c r="D321"/>
      <c r="E321"/>
      <c r="F321"/>
    </row>
    <row r="322" spans="1:6" x14ac:dyDescent="0.2">
      <c r="A322"/>
      <c r="B322" t="s">
        <v>1</v>
      </c>
      <c r="C322" t="s">
        <v>492</v>
      </c>
      <c r="D322"/>
      <c r="E322"/>
      <c r="F322"/>
    </row>
    <row r="323" spans="1:6" x14ac:dyDescent="0.2">
      <c r="A323"/>
      <c r="B323"/>
      <c r="C323"/>
      <c r="D323"/>
      <c r="E323"/>
      <c r="F323"/>
    </row>
    <row r="324" spans="1:6" x14ac:dyDescent="0.2">
      <c r="A324"/>
      <c r="B324" t="s">
        <v>234</v>
      </c>
      <c r="C324" t="s">
        <v>488</v>
      </c>
      <c r="D324"/>
      <c r="E324"/>
      <c r="F324"/>
    </row>
    <row r="325" spans="1:6" x14ac:dyDescent="0.2">
      <c r="A325"/>
      <c r="B325"/>
      <c r="C325"/>
      <c r="D325"/>
      <c r="E325"/>
      <c r="F325"/>
    </row>
    <row r="326" spans="1:6" x14ac:dyDescent="0.2">
      <c r="A326"/>
      <c r="B326"/>
      <c r="C326"/>
      <c r="D326"/>
      <c r="E326"/>
      <c r="F326" t="s">
        <v>493</v>
      </c>
    </row>
    <row r="327" spans="1:6" x14ac:dyDescent="0.2">
      <c r="A327">
        <v>1</v>
      </c>
      <c r="B327" t="s">
        <v>361</v>
      </c>
      <c r="C327" t="s">
        <v>424</v>
      </c>
      <c r="D327"/>
      <c r="E327"/>
      <c r="F327">
        <v>270008855</v>
      </c>
    </row>
    <row r="328" spans="1:6" x14ac:dyDescent="0.2">
      <c r="A328">
        <v>2</v>
      </c>
      <c r="B328" t="s">
        <v>175</v>
      </c>
      <c r="C328" s="412" t="s">
        <v>419</v>
      </c>
      <c r="D328" s="412"/>
      <c r="E328" s="412"/>
      <c r="F328" s="412"/>
    </row>
    <row r="329" spans="1:6" x14ac:dyDescent="0.2">
      <c r="A329">
        <v>3</v>
      </c>
      <c r="B329" t="s">
        <v>256</v>
      </c>
      <c r="C329" s="728">
        <v>270013500</v>
      </c>
      <c r="D329"/>
      <c r="E329"/>
      <c r="F329" s="555"/>
    </row>
    <row r="330" spans="1:6" x14ac:dyDescent="0.2">
      <c r="A330">
        <v>4</v>
      </c>
      <c r="B330" t="s">
        <v>235</v>
      </c>
      <c r="C330" t="s">
        <v>492</v>
      </c>
      <c r="D330"/>
      <c r="E330"/>
      <c r="F330"/>
    </row>
    <row r="331" spans="1:6" x14ac:dyDescent="0.2">
      <c r="A331"/>
      <c r="B331"/>
      <c r="C331" t="s">
        <v>257</v>
      </c>
      <c r="D331" t="s">
        <v>257</v>
      </c>
      <c r="E331" t="s">
        <v>257</v>
      </c>
      <c r="F331" t="s">
        <v>257</v>
      </c>
    </row>
    <row r="332" spans="1:6" x14ac:dyDescent="0.2">
      <c r="A332"/>
      <c r="B332"/>
      <c r="C332" s="412" t="s">
        <v>494</v>
      </c>
      <c r="D332" t="s">
        <v>495</v>
      </c>
      <c r="E332" t="s">
        <v>495</v>
      </c>
      <c r="F332" t="s">
        <v>185</v>
      </c>
    </row>
    <row r="333" spans="1:6" x14ac:dyDescent="0.2">
      <c r="A333">
        <v>5</v>
      </c>
      <c r="B333" t="s">
        <v>257</v>
      </c>
      <c r="C333" s="412">
        <v>943130744</v>
      </c>
      <c r="D333">
        <v>0</v>
      </c>
      <c r="E333">
        <v>0</v>
      </c>
      <c r="F333">
        <v>943130744</v>
      </c>
    </row>
    <row r="334" spans="1:6" x14ac:dyDescent="0.2">
      <c r="A334">
        <v>6</v>
      </c>
      <c r="B334" t="s">
        <v>236</v>
      </c>
      <c r="C334" s="412">
        <v>1</v>
      </c>
      <c r="D334">
        <v>0</v>
      </c>
      <c r="E334">
        <v>0</v>
      </c>
      <c r="F334">
        <v>1</v>
      </c>
    </row>
    <row r="335" spans="1:6" x14ac:dyDescent="0.2">
      <c r="A335"/>
      <c r="B335"/>
      <c r="C335"/>
      <c r="D335"/>
      <c r="E335"/>
      <c r="F335"/>
    </row>
    <row r="336" spans="1:6" x14ac:dyDescent="0.2">
      <c r="A336"/>
      <c r="B336" t="s">
        <v>496</v>
      </c>
      <c r="C336"/>
      <c r="D336"/>
      <c r="E336"/>
      <c r="F336"/>
    </row>
    <row r="337" spans="1:6" x14ac:dyDescent="0.2">
      <c r="A337">
        <v>7</v>
      </c>
      <c r="B337" t="s">
        <v>497</v>
      </c>
      <c r="C337" s="412">
        <v>38234457</v>
      </c>
      <c r="D337"/>
      <c r="E337"/>
      <c r="F337"/>
    </row>
    <row r="338" spans="1:6" x14ac:dyDescent="0.2">
      <c r="A338">
        <v>8</v>
      </c>
      <c r="B338" t="s">
        <v>258</v>
      </c>
      <c r="C338" s="412">
        <v>25137464</v>
      </c>
      <c r="D338"/>
      <c r="E338"/>
      <c r="F338"/>
    </row>
    <row r="339" spans="1:6" x14ac:dyDescent="0.2">
      <c r="A339">
        <v>9</v>
      </c>
      <c r="B339" t="s">
        <v>259</v>
      </c>
      <c r="C339" s="412">
        <v>13096993</v>
      </c>
      <c r="D339"/>
      <c r="E339"/>
      <c r="F339"/>
    </row>
    <row r="340" spans="1:6" x14ac:dyDescent="0.2">
      <c r="A340"/>
      <c r="B340"/>
      <c r="C340"/>
      <c r="D340"/>
      <c r="E340"/>
      <c r="F340"/>
    </row>
    <row r="341" spans="1:6" x14ac:dyDescent="0.2">
      <c r="A341"/>
      <c r="B341"/>
      <c r="C341" s="555" t="s">
        <v>167</v>
      </c>
      <c r="D341" t="s">
        <v>260</v>
      </c>
      <c r="E341" t="s">
        <v>498</v>
      </c>
      <c r="F341" t="s">
        <v>261</v>
      </c>
    </row>
    <row r="342" spans="1:6" x14ac:dyDescent="0.2">
      <c r="A342"/>
      <c r="B342"/>
      <c r="C342" t="s">
        <v>262</v>
      </c>
      <c r="D342" t="s">
        <v>263</v>
      </c>
      <c r="E342" t="s">
        <v>264</v>
      </c>
      <c r="F342" t="s">
        <v>265</v>
      </c>
    </row>
    <row r="343" spans="1:6" x14ac:dyDescent="0.2">
      <c r="A343">
        <v>10</v>
      </c>
      <c r="B343" t="s">
        <v>499</v>
      </c>
      <c r="C343">
        <v>5.4700000000000001E-5</v>
      </c>
      <c r="D343">
        <v>0</v>
      </c>
      <c r="E343">
        <v>0</v>
      </c>
      <c r="F343">
        <v>0</v>
      </c>
    </row>
    <row r="344" spans="1:6" x14ac:dyDescent="0.2">
      <c r="A344">
        <v>11</v>
      </c>
      <c r="B344" t="s">
        <v>237</v>
      </c>
      <c r="C344" s="555">
        <v>716.41</v>
      </c>
      <c r="D344">
        <v>0</v>
      </c>
      <c r="E344">
        <v>0</v>
      </c>
      <c r="F344">
        <v>0</v>
      </c>
    </row>
    <row r="345" spans="1:6" x14ac:dyDescent="0.2">
      <c r="A345">
        <v>12</v>
      </c>
      <c r="B345" t="s">
        <v>238</v>
      </c>
      <c r="C345" s="631">
        <v>6.9999999999999997E-7</v>
      </c>
      <c r="D345">
        <v>0</v>
      </c>
      <c r="E345">
        <v>0</v>
      </c>
      <c r="F345">
        <v>0</v>
      </c>
    </row>
    <row r="346" spans="1:6" x14ac:dyDescent="0.2">
      <c r="A346">
        <v>13</v>
      </c>
      <c r="B346" t="s">
        <v>239</v>
      </c>
      <c r="C346" s="555">
        <v>660.19150000000002</v>
      </c>
      <c r="D346">
        <v>0</v>
      </c>
      <c r="E346">
        <v>0</v>
      </c>
      <c r="F346">
        <v>0</v>
      </c>
    </row>
    <row r="347" spans="1:6" x14ac:dyDescent="0.2">
      <c r="A347">
        <v>14</v>
      </c>
      <c r="B347" t="s">
        <v>240</v>
      </c>
      <c r="C347">
        <v>0</v>
      </c>
      <c r="D347">
        <v>0</v>
      </c>
      <c r="E347">
        <v>0</v>
      </c>
      <c r="F347">
        <v>0</v>
      </c>
    </row>
    <row r="348" spans="1:6" x14ac:dyDescent="0.2">
      <c r="A348">
        <v>15</v>
      </c>
      <c r="B348" t="s">
        <v>241</v>
      </c>
      <c r="C348">
        <v>0</v>
      </c>
      <c r="D348">
        <v>0</v>
      </c>
      <c r="E348">
        <v>0</v>
      </c>
      <c r="F348">
        <v>0</v>
      </c>
    </row>
    <row r="349" spans="1:6" x14ac:dyDescent="0.2">
      <c r="A349">
        <v>16</v>
      </c>
      <c r="B349" t="s">
        <v>242</v>
      </c>
      <c r="C349" s="555">
        <v>660.19150000000002</v>
      </c>
      <c r="D349">
        <v>0</v>
      </c>
      <c r="E349">
        <v>0</v>
      </c>
      <c r="F349">
        <v>0</v>
      </c>
    </row>
    <row r="350" spans="1:6" x14ac:dyDescent="0.2">
      <c r="A350">
        <v>17</v>
      </c>
      <c r="B350" t="s">
        <v>500</v>
      </c>
      <c r="C350" s="555">
        <v>-56.22</v>
      </c>
      <c r="D350">
        <v>0</v>
      </c>
      <c r="E350">
        <v>0</v>
      </c>
      <c r="F350">
        <v>0</v>
      </c>
    </row>
    <row r="351" spans="1:6" x14ac:dyDescent="0.2">
      <c r="A351">
        <v>18</v>
      </c>
      <c r="B351" t="s">
        <v>243</v>
      </c>
      <c r="C351" s="555">
        <v>660.19</v>
      </c>
      <c r="D351">
        <v>0</v>
      </c>
      <c r="E351">
        <v>0</v>
      </c>
      <c r="F351">
        <v>0</v>
      </c>
    </row>
    <row r="352" spans="1:6" x14ac:dyDescent="0.2">
      <c r="A352">
        <v>19</v>
      </c>
      <c r="B352" t="s">
        <v>244</v>
      </c>
      <c r="C352" s="555"/>
      <c r="D352"/>
      <c r="E352"/>
      <c r="F352"/>
    </row>
    <row r="353" spans="1:6" x14ac:dyDescent="0.2">
      <c r="A353">
        <v>20</v>
      </c>
      <c r="B353" t="s">
        <v>245</v>
      </c>
      <c r="C353" s="555"/>
      <c r="D353"/>
      <c r="E353"/>
      <c r="F353"/>
    </row>
    <row r="354" spans="1:6" x14ac:dyDescent="0.2">
      <c r="A354">
        <v>21</v>
      </c>
      <c r="B354" t="s">
        <v>246</v>
      </c>
      <c r="C354" s="555">
        <v>660.19</v>
      </c>
      <c r="D354">
        <v>0</v>
      </c>
      <c r="E354">
        <v>0</v>
      </c>
      <c r="F354">
        <v>0</v>
      </c>
    </row>
    <row r="355" spans="1:6" x14ac:dyDescent="0.2">
      <c r="A355">
        <v>22</v>
      </c>
      <c r="B355" t="s">
        <v>247</v>
      </c>
      <c r="C355" s="555">
        <v>-1.5E-3</v>
      </c>
      <c r="D355">
        <v>0</v>
      </c>
      <c r="E355">
        <v>0</v>
      </c>
      <c r="F355">
        <v>0</v>
      </c>
    </row>
    <row r="356" spans="1:6" x14ac:dyDescent="0.2">
      <c r="A356">
        <v>23</v>
      </c>
      <c r="B356" t="s">
        <v>248</v>
      </c>
      <c r="C356" s="555">
        <v>0</v>
      </c>
      <c r="D356">
        <v>0</v>
      </c>
      <c r="E356">
        <v>0</v>
      </c>
      <c r="F356">
        <v>0</v>
      </c>
    </row>
    <row r="357" spans="1:6" x14ac:dyDescent="0.2">
      <c r="A357">
        <v>24</v>
      </c>
      <c r="B357" t="s">
        <v>249</v>
      </c>
      <c r="C357" s="555">
        <v>0</v>
      </c>
      <c r="D357">
        <v>0</v>
      </c>
      <c r="E357">
        <v>0</v>
      </c>
      <c r="F357">
        <v>0</v>
      </c>
    </row>
    <row r="358" spans="1:6" x14ac:dyDescent="0.2">
      <c r="A358">
        <v>25</v>
      </c>
      <c r="B358" t="s">
        <v>250</v>
      </c>
      <c r="C358" s="555">
        <v>-1.5E-3</v>
      </c>
      <c r="D358">
        <v>0</v>
      </c>
      <c r="E358">
        <v>0</v>
      </c>
      <c r="F358">
        <v>0</v>
      </c>
    </row>
    <row r="359" spans="1:6" x14ac:dyDescent="0.2">
      <c r="A359">
        <v>26</v>
      </c>
      <c r="B359" t="s">
        <v>266</v>
      </c>
      <c r="C359" s="555">
        <v>-0.01</v>
      </c>
      <c r="D359">
        <v>0</v>
      </c>
      <c r="E359">
        <v>0</v>
      </c>
      <c r="F359">
        <v>0</v>
      </c>
    </row>
    <row r="360" spans="1:6" x14ac:dyDescent="0.2">
      <c r="A360">
        <v>27</v>
      </c>
      <c r="B360" t="s">
        <v>267</v>
      </c>
      <c r="C360" s="555"/>
      <c r="D360"/>
      <c r="E360"/>
      <c r="F360"/>
    </row>
    <row r="361" spans="1:6" x14ac:dyDescent="0.2">
      <c r="A361">
        <v>28</v>
      </c>
      <c r="B361" t="s">
        <v>268</v>
      </c>
      <c r="C361" s="555"/>
      <c r="D361"/>
      <c r="E361"/>
      <c r="F361"/>
    </row>
    <row r="362" spans="1:6" x14ac:dyDescent="0.2">
      <c r="A362">
        <v>29</v>
      </c>
      <c r="B362" t="s">
        <v>501</v>
      </c>
      <c r="C362">
        <v>-0.01</v>
      </c>
      <c r="D362">
        <v>0</v>
      </c>
      <c r="E362">
        <v>0</v>
      </c>
      <c r="F362">
        <v>0</v>
      </c>
    </row>
    <row r="363" spans="1:6" x14ac:dyDescent="0.2">
      <c r="A363">
        <v>30</v>
      </c>
      <c r="B363" t="s">
        <v>251</v>
      </c>
      <c r="C363">
        <v>660.18</v>
      </c>
      <c r="D363">
        <v>0</v>
      </c>
      <c r="E363">
        <v>0</v>
      </c>
      <c r="F363">
        <v>0</v>
      </c>
    </row>
    <row r="364" spans="1:6" x14ac:dyDescent="0.2">
      <c r="A364">
        <v>31</v>
      </c>
      <c r="B364" t="s">
        <v>252</v>
      </c>
      <c r="C364"/>
      <c r="D364"/>
      <c r="E364"/>
      <c r="F364"/>
    </row>
    <row r="365" spans="1:6" x14ac:dyDescent="0.2">
      <c r="A365">
        <v>32</v>
      </c>
      <c r="B365" t="s">
        <v>253</v>
      </c>
      <c r="C365"/>
      <c r="D365"/>
      <c r="E365"/>
      <c r="F365"/>
    </row>
    <row r="366" spans="1:6" x14ac:dyDescent="0.2">
      <c r="A366">
        <v>33</v>
      </c>
      <c r="B366" t="s">
        <v>254</v>
      </c>
      <c r="C366">
        <v>660.18</v>
      </c>
      <c r="D366">
        <v>0</v>
      </c>
      <c r="E366">
        <v>0</v>
      </c>
      <c r="F366">
        <v>0</v>
      </c>
    </row>
    <row r="367" spans="1:6" x14ac:dyDescent="0.2">
      <c r="A367"/>
      <c r="B367"/>
      <c r="C367"/>
      <c r="D367"/>
      <c r="E367"/>
      <c r="F367"/>
    </row>
    <row r="368" spans="1:6" x14ac:dyDescent="0.2">
      <c r="A368" t="s">
        <v>502</v>
      </c>
      <c r="B368"/>
      <c r="C368"/>
      <c r="D368"/>
      <c r="E368"/>
      <c r="F368"/>
    </row>
    <row r="369" spans="1:6" x14ac:dyDescent="0.2">
      <c r="A369" t="s">
        <v>503</v>
      </c>
      <c r="B369"/>
      <c r="C369"/>
      <c r="D369"/>
      <c r="E369"/>
      <c r="F369"/>
    </row>
    <row r="370" spans="1:6" x14ac:dyDescent="0.2">
      <c r="A370"/>
      <c r="B370"/>
      <c r="C370"/>
      <c r="D370"/>
      <c r="E370"/>
      <c r="F370"/>
    </row>
    <row r="371" spans="1:6" x14ac:dyDescent="0.2">
      <c r="A371"/>
      <c r="B371"/>
      <c r="C371"/>
      <c r="D371"/>
      <c r="E371"/>
      <c r="F371"/>
    </row>
    <row r="372" spans="1:6" x14ac:dyDescent="0.2">
      <c r="A372" t="s">
        <v>491</v>
      </c>
      <c r="B372"/>
      <c r="C372"/>
      <c r="D372"/>
      <c r="E372"/>
      <c r="F372"/>
    </row>
    <row r="373" spans="1:6" x14ac:dyDescent="0.2">
      <c r="A373" t="s">
        <v>652</v>
      </c>
      <c r="B373"/>
      <c r="C373"/>
      <c r="D373"/>
      <c r="E373"/>
      <c r="F373"/>
    </row>
    <row r="374" spans="1:6" x14ac:dyDescent="0.2">
      <c r="A374"/>
      <c r="B374"/>
      <c r="C374"/>
      <c r="D374"/>
      <c r="E374"/>
      <c r="F374"/>
    </row>
    <row r="375" spans="1:6" x14ac:dyDescent="0.2">
      <c r="A375"/>
      <c r="B375" t="s">
        <v>1</v>
      </c>
      <c r="C375" t="s">
        <v>492</v>
      </c>
      <c r="D375"/>
      <c r="E375"/>
      <c r="F375"/>
    </row>
    <row r="376" spans="1:6" x14ac:dyDescent="0.2">
      <c r="A376"/>
      <c r="B376"/>
      <c r="C376"/>
      <c r="D376"/>
      <c r="E376"/>
      <c r="F376"/>
    </row>
    <row r="377" spans="1:6" x14ac:dyDescent="0.2">
      <c r="A377"/>
      <c r="B377" t="s">
        <v>234</v>
      </c>
      <c r="C377" t="s">
        <v>488</v>
      </c>
      <c r="D377"/>
      <c r="E377"/>
      <c r="F377"/>
    </row>
    <row r="378" spans="1:6" x14ac:dyDescent="0.2">
      <c r="A378"/>
      <c r="B378"/>
      <c r="C378"/>
      <c r="D378"/>
      <c r="E378"/>
      <c r="F378"/>
    </row>
    <row r="379" spans="1:6" x14ac:dyDescent="0.2">
      <c r="A379"/>
      <c r="B379"/>
      <c r="C379"/>
      <c r="D379"/>
      <c r="E379"/>
      <c r="F379" t="s">
        <v>493</v>
      </c>
    </row>
    <row r="380" spans="1:6" x14ac:dyDescent="0.2">
      <c r="A380">
        <v>1</v>
      </c>
      <c r="B380" t="s">
        <v>361</v>
      </c>
      <c r="C380" s="412" t="s">
        <v>424</v>
      </c>
      <c r="D380" s="412"/>
      <c r="E380" s="412"/>
      <c r="F380">
        <v>270008855</v>
      </c>
    </row>
    <row r="381" spans="1:6" x14ac:dyDescent="0.2">
      <c r="A381">
        <v>2</v>
      </c>
      <c r="B381" t="s">
        <v>175</v>
      </c>
      <c r="C381" s="555" t="s">
        <v>449</v>
      </c>
      <c r="D381"/>
      <c r="E381"/>
      <c r="F381" s="555"/>
    </row>
    <row r="382" spans="1:6" x14ac:dyDescent="0.2">
      <c r="A382">
        <v>3</v>
      </c>
      <c r="B382" t="s">
        <v>256</v>
      </c>
      <c r="C382">
        <v>270007320</v>
      </c>
      <c r="D382"/>
      <c r="E382"/>
      <c r="F382"/>
    </row>
    <row r="383" spans="1:6" x14ac:dyDescent="0.2">
      <c r="A383">
        <v>4</v>
      </c>
      <c r="B383" t="s">
        <v>235</v>
      </c>
      <c r="C383" t="s">
        <v>492</v>
      </c>
      <c r="D383"/>
      <c r="E383"/>
      <c r="F383"/>
    </row>
    <row r="384" spans="1:6" x14ac:dyDescent="0.2">
      <c r="A384"/>
      <c r="B384"/>
      <c r="C384" s="412" t="s">
        <v>257</v>
      </c>
      <c r="D384" t="s">
        <v>257</v>
      </c>
      <c r="E384" t="s">
        <v>257</v>
      </c>
      <c r="F384" t="s">
        <v>257</v>
      </c>
    </row>
    <row r="385" spans="1:6" x14ac:dyDescent="0.2">
      <c r="A385"/>
      <c r="B385"/>
      <c r="C385" s="412" t="s">
        <v>494</v>
      </c>
      <c r="D385" t="s">
        <v>495</v>
      </c>
      <c r="E385" t="s">
        <v>495</v>
      </c>
      <c r="F385" t="s">
        <v>185</v>
      </c>
    </row>
    <row r="386" spans="1:6" x14ac:dyDescent="0.2">
      <c r="A386">
        <v>5</v>
      </c>
      <c r="B386" t="s">
        <v>257</v>
      </c>
      <c r="C386" s="412">
        <v>943130744</v>
      </c>
      <c r="D386">
        <v>0</v>
      </c>
      <c r="E386">
        <v>0</v>
      </c>
      <c r="F386" s="412">
        <v>943130744</v>
      </c>
    </row>
    <row r="387" spans="1:6" x14ac:dyDescent="0.2">
      <c r="A387">
        <v>6</v>
      </c>
      <c r="B387" t="s">
        <v>236</v>
      </c>
      <c r="C387">
        <v>1</v>
      </c>
      <c r="D387">
        <v>0</v>
      </c>
      <c r="E387">
        <v>0</v>
      </c>
      <c r="F387">
        <v>1</v>
      </c>
    </row>
    <row r="388" spans="1:6" x14ac:dyDescent="0.2">
      <c r="A388"/>
      <c r="B388"/>
      <c r="C388"/>
      <c r="D388"/>
      <c r="E388"/>
      <c r="F388"/>
    </row>
    <row r="389" spans="1:6" x14ac:dyDescent="0.2">
      <c r="A389"/>
      <c r="B389" t="s">
        <v>496</v>
      </c>
      <c r="C389"/>
      <c r="D389"/>
      <c r="E389"/>
      <c r="F389"/>
    </row>
    <row r="390" spans="1:6" x14ac:dyDescent="0.2">
      <c r="A390">
        <v>7</v>
      </c>
      <c r="B390" t="s">
        <v>497</v>
      </c>
      <c r="C390" s="412">
        <v>38234457</v>
      </c>
      <c r="D390"/>
      <c r="E390"/>
      <c r="F390"/>
    </row>
    <row r="391" spans="1:6" x14ac:dyDescent="0.2">
      <c r="A391">
        <v>8</v>
      </c>
      <c r="B391" t="s">
        <v>258</v>
      </c>
      <c r="C391" s="412">
        <v>25137464</v>
      </c>
      <c r="D391"/>
      <c r="E391"/>
      <c r="F391"/>
    </row>
    <row r="392" spans="1:6" x14ac:dyDescent="0.2">
      <c r="A392">
        <v>9</v>
      </c>
      <c r="B392" t="s">
        <v>259</v>
      </c>
      <c r="C392" s="412">
        <v>13096993</v>
      </c>
      <c r="D392"/>
      <c r="E392"/>
      <c r="F392"/>
    </row>
    <row r="393" spans="1:6" x14ac:dyDescent="0.2">
      <c r="A393"/>
      <c r="B393"/>
      <c r="C393" s="555"/>
      <c r="D393"/>
      <c r="E393"/>
      <c r="F393"/>
    </row>
    <row r="394" spans="1:6" x14ac:dyDescent="0.2">
      <c r="A394"/>
      <c r="B394"/>
      <c r="C394" t="s">
        <v>167</v>
      </c>
      <c r="D394" t="s">
        <v>260</v>
      </c>
      <c r="E394" t="s">
        <v>498</v>
      </c>
      <c r="F394" t="s">
        <v>261</v>
      </c>
    </row>
    <row r="395" spans="1:6" x14ac:dyDescent="0.2">
      <c r="A395"/>
      <c r="B395"/>
      <c r="C395" t="s">
        <v>262</v>
      </c>
      <c r="D395" t="s">
        <v>263</v>
      </c>
      <c r="E395" t="s">
        <v>264</v>
      </c>
      <c r="F395" t="s">
        <v>265</v>
      </c>
    </row>
    <row r="396" spans="1:6" x14ac:dyDescent="0.2">
      <c r="A396">
        <v>10</v>
      </c>
      <c r="B396" t="s">
        <v>499</v>
      </c>
      <c r="C396" s="631">
        <v>5.0000000000000002E-5</v>
      </c>
      <c r="D396">
        <v>0</v>
      </c>
      <c r="E396">
        <v>0</v>
      </c>
      <c r="F396">
        <v>0</v>
      </c>
    </row>
    <row r="397" spans="1:6" x14ac:dyDescent="0.2">
      <c r="A397">
        <v>11</v>
      </c>
      <c r="B397" t="s">
        <v>237</v>
      </c>
      <c r="C397" s="555">
        <v>654.85</v>
      </c>
      <c r="D397">
        <v>0</v>
      </c>
      <c r="E397">
        <v>0</v>
      </c>
      <c r="F397">
        <v>0</v>
      </c>
    </row>
    <row r="398" spans="1:6" x14ac:dyDescent="0.2">
      <c r="A398">
        <v>12</v>
      </c>
      <c r="B398" t="s">
        <v>238</v>
      </c>
      <c r="C398" s="631">
        <v>5.9999999999999997E-7</v>
      </c>
      <c r="D398">
        <v>0</v>
      </c>
      <c r="E398">
        <v>0</v>
      </c>
      <c r="F398">
        <v>0</v>
      </c>
    </row>
    <row r="399" spans="1:6" x14ac:dyDescent="0.2">
      <c r="A399">
        <v>13</v>
      </c>
      <c r="B399" t="s">
        <v>239</v>
      </c>
      <c r="C399" s="555">
        <v>565.87840000000006</v>
      </c>
      <c r="D399">
        <v>0</v>
      </c>
      <c r="E399">
        <v>0</v>
      </c>
      <c r="F399">
        <v>0</v>
      </c>
    </row>
    <row r="400" spans="1:6" x14ac:dyDescent="0.2">
      <c r="A400">
        <v>14</v>
      </c>
      <c r="B400" t="s">
        <v>240</v>
      </c>
      <c r="C400">
        <v>0</v>
      </c>
      <c r="D400">
        <v>0</v>
      </c>
      <c r="E400">
        <v>0</v>
      </c>
      <c r="F400">
        <v>0</v>
      </c>
    </row>
    <row r="401" spans="1:6" x14ac:dyDescent="0.2">
      <c r="A401">
        <v>15</v>
      </c>
      <c r="B401" t="s">
        <v>241</v>
      </c>
      <c r="C401" s="555">
        <v>0</v>
      </c>
      <c r="D401">
        <v>0</v>
      </c>
      <c r="E401">
        <v>0</v>
      </c>
      <c r="F401">
        <v>0</v>
      </c>
    </row>
    <row r="402" spans="1:6" x14ac:dyDescent="0.2">
      <c r="A402">
        <v>16</v>
      </c>
      <c r="B402" t="s">
        <v>242</v>
      </c>
      <c r="C402" s="555">
        <v>565.87840000000006</v>
      </c>
      <c r="D402">
        <v>0</v>
      </c>
      <c r="E402">
        <v>0</v>
      </c>
      <c r="F402">
        <v>0</v>
      </c>
    </row>
    <row r="403" spans="1:6" x14ac:dyDescent="0.2">
      <c r="A403">
        <v>17</v>
      </c>
      <c r="B403" t="s">
        <v>500</v>
      </c>
      <c r="C403" s="555">
        <v>-88.971199999999996</v>
      </c>
      <c r="D403">
        <v>0</v>
      </c>
      <c r="E403">
        <v>0</v>
      </c>
      <c r="F403">
        <v>0</v>
      </c>
    </row>
    <row r="404" spans="1:6" x14ac:dyDescent="0.2">
      <c r="A404">
        <v>18</v>
      </c>
      <c r="B404" t="s">
        <v>243</v>
      </c>
      <c r="C404" s="555">
        <v>565.88</v>
      </c>
      <c r="D404">
        <v>0</v>
      </c>
      <c r="E404">
        <v>0</v>
      </c>
      <c r="F404">
        <v>0</v>
      </c>
    </row>
    <row r="405" spans="1:6" x14ac:dyDescent="0.2">
      <c r="A405">
        <v>19</v>
      </c>
      <c r="B405" t="s">
        <v>244</v>
      </c>
      <c r="C405" s="555"/>
      <c r="D405"/>
      <c r="E405"/>
      <c r="F405"/>
    </row>
    <row r="406" spans="1:6" x14ac:dyDescent="0.2">
      <c r="A406">
        <v>20</v>
      </c>
      <c r="B406" t="s">
        <v>245</v>
      </c>
      <c r="C406" s="555"/>
      <c r="D406"/>
      <c r="E406"/>
      <c r="F406"/>
    </row>
    <row r="407" spans="1:6" x14ac:dyDescent="0.2">
      <c r="A407">
        <v>21</v>
      </c>
      <c r="B407" t="s">
        <v>246</v>
      </c>
      <c r="C407">
        <v>565.88</v>
      </c>
      <c r="D407">
        <v>0</v>
      </c>
      <c r="E407">
        <v>0</v>
      </c>
      <c r="F407">
        <v>0</v>
      </c>
    </row>
    <row r="408" spans="1:6" x14ac:dyDescent="0.2">
      <c r="A408">
        <v>22</v>
      </c>
      <c r="B408" t="s">
        <v>247</v>
      </c>
      <c r="C408" s="555">
        <v>1.6000000000000001E-3</v>
      </c>
      <c r="D408">
        <v>0</v>
      </c>
      <c r="E408">
        <v>0</v>
      </c>
      <c r="F408">
        <v>0</v>
      </c>
    </row>
    <row r="409" spans="1:6" x14ac:dyDescent="0.2">
      <c r="A409">
        <v>23</v>
      </c>
      <c r="B409" t="s">
        <v>248</v>
      </c>
      <c r="C409" s="555">
        <v>0</v>
      </c>
      <c r="D409">
        <v>0</v>
      </c>
      <c r="E409">
        <v>0</v>
      </c>
      <c r="F409">
        <v>0</v>
      </c>
    </row>
    <row r="410" spans="1:6" x14ac:dyDescent="0.2">
      <c r="A410">
        <v>24</v>
      </c>
      <c r="B410" t="s">
        <v>249</v>
      </c>
      <c r="C410" s="555">
        <v>0</v>
      </c>
      <c r="D410">
        <v>0</v>
      </c>
      <c r="E410">
        <v>0</v>
      </c>
      <c r="F410">
        <v>0</v>
      </c>
    </row>
    <row r="411" spans="1:6" x14ac:dyDescent="0.2">
      <c r="A411">
        <v>25</v>
      </c>
      <c r="B411" t="s">
        <v>250</v>
      </c>
      <c r="C411" s="555">
        <v>1.6000000000000001E-3</v>
      </c>
      <c r="D411">
        <v>0</v>
      </c>
      <c r="E411">
        <v>0</v>
      </c>
      <c r="F411">
        <v>0</v>
      </c>
    </row>
    <row r="412" spans="1:6" x14ac:dyDescent="0.2">
      <c r="A412">
        <v>26</v>
      </c>
      <c r="B412" t="s">
        <v>266</v>
      </c>
      <c r="C412" s="555">
        <v>0</v>
      </c>
      <c r="D412">
        <v>0</v>
      </c>
      <c r="E412">
        <v>0</v>
      </c>
      <c r="F412">
        <v>0</v>
      </c>
    </row>
    <row r="413" spans="1:6" x14ac:dyDescent="0.2">
      <c r="A413">
        <v>27</v>
      </c>
      <c r="B413" t="s">
        <v>267</v>
      </c>
      <c r="C413" s="555"/>
      <c r="D413"/>
      <c r="E413"/>
      <c r="F413"/>
    </row>
    <row r="414" spans="1:6" x14ac:dyDescent="0.2">
      <c r="A414">
        <v>28</v>
      </c>
      <c r="B414" t="s">
        <v>268</v>
      </c>
      <c r="C414"/>
      <c r="D414"/>
      <c r="E414"/>
      <c r="F414"/>
    </row>
    <row r="415" spans="1:6" x14ac:dyDescent="0.2">
      <c r="A415">
        <v>29</v>
      </c>
      <c r="B415" t="s">
        <v>501</v>
      </c>
      <c r="C415">
        <v>0</v>
      </c>
      <c r="D415">
        <v>0</v>
      </c>
      <c r="E415">
        <v>0</v>
      </c>
      <c r="F415">
        <v>0</v>
      </c>
    </row>
    <row r="416" spans="1:6" x14ac:dyDescent="0.2">
      <c r="A416">
        <v>30</v>
      </c>
      <c r="B416" t="s">
        <v>251</v>
      </c>
      <c r="C416">
        <v>565.88</v>
      </c>
      <c r="D416">
        <v>0</v>
      </c>
      <c r="E416">
        <v>0</v>
      </c>
      <c r="F416">
        <v>0</v>
      </c>
    </row>
    <row r="417" spans="1:6" x14ac:dyDescent="0.2">
      <c r="A417">
        <v>31</v>
      </c>
      <c r="B417" t="s">
        <v>252</v>
      </c>
      <c r="C417"/>
      <c r="D417"/>
      <c r="E417"/>
      <c r="F417"/>
    </row>
    <row r="418" spans="1:6" x14ac:dyDescent="0.2">
      <c r="A418">
        <v>32</v>
      </c>
      <c r="B418" t="s">
        <v>253</v>
      </c>
      <c r="C418"/>
      <c r="D418"/>
      <c r="E418"/>
      <c r="F418"/>
    </row>
    <row r="419" spans="1:6" x14ac:dyDescent="0.2">
      <c r="A419">
        <v>33</v>
      </c>
      <c r="B419" t="s">
        <v>254</v>
      </c>
      <c r="C419">
        <v>565.88</v>
      </c>
      <c r="D419">
        <v>0</v>
      </c>
      <c r="E419">
        <v>0</v>
      </c>
      <c r="F419">
        <v>0</v>
      </c>
    </row>
    <row r="420" spans="1:6" x14ac:dyDescent="0.2">
      <c r="A420"/>
      <c r="B420"/>
      <c r="C420"/>
      <c r="D420"/>
      <c r="E420"/>
      <c r="F420"/>
    </row>
    <row r="421" spans="1:6" x14ac:dyDescent="0.2">
      <c r="A421" t="s">
        <v>502</v>
      </c>
      <c r="B421"/>
      <c r="C421"/>
      <c r="D421"/>
      <c r="E421"/>
      <c r="F421"/>
    </row>
    <row r="422" spans="1:6" x14ac:dyDescent="0.2">
      <c r="A422" t="s">
        <v>503</v>
      </c>
      <c r="B422"/>
      <c r="C422"/>
      <c r="D422"/>
      <c r="E422"/>
      <c r="F422"/>
    </row>
    <row r="423" spans="1:6" x14ac:dyDescent="0.2">
      <c r="A423"/>
      <c r="B423"/>
      <c r="C423"/>
      <c r="D423"/>
      <c r="E423"/>
      <c r="F423"/>
    </row>
    <row r="424" spans="1:6" x14ac:dyDescent="0.2">
      <c r="A424"/>
      <c r="B424"/>
      <c r="C424"/>
      <c r="D424"/>
      <c r="E424"/>
      <c r="F424"/>
    </row>
    <row r="425" spans="1:6" x14ac:dyDescent="0.2">
      <c r="A425" t="s">
        <v>491</v>
      </c>
      <c r="B425"/>
      <c r="C425"/>
      <c r="D425"/>
      <c r="E425"/>
      <c r="F425"/>
    </row>
    <row r="426" spans="1:6" x14ac:dyDescent="0.2">
      <c r="A426" t="s">
        <v>652</v>
      </c>
      <c r="B426"/>
      <c r="C426"/>
      <c r="D426"/>
      <c r="E426"/>
      <c r="F426"/>
    </row>
    <row r="427" spans="1:6" x14ac:dyDescent="0.2">
      <c r="A427"/>
      <c r="B427"/>
      <c r="C427"/>
      <c r="D427"/>
      <c r="E427"/>
      <c r="F427"/>
    </row>
    <row r="428" spans="1:6" x14ac:dyDescent="0.2">
      <c r="A428"/>
      <c r="B428" t="s">
        <v>1</v>
      </c>
      <c r="C428" t="s">
        <v>492</v>
      </c>
      <c r="D428"/>
      <c r="E428"/>
      <c r="F428"/>
    </row>
    <row r="429" spans="1:6" x14ac:dyDescent="0.2">
      <c r="A429"/>
      <c r="B429"/>
      <c r="C429"/>
      <c r="D429"/>
      <c r="E429"/>
      <c r="F429"/>
    </row>
    <row r="430" spans="1:6" x14ac:dyDescent="0.2">
      <c r="A430"/>
      <c r="B430" t="s">
        <v>234</v>
      </c>
      <c r="C430" t="s">
        <v>488</v>
      </c>
      <c r="D430"/>
      <c r="E430"/>
      <c r="F430"/>
    </row>
    <row r="431" spans="1:6" x14ac:dyDescent="0.2">
      <c r="A431"/>
      <c r="B431"/>
      <c r="C431"/>
      <c r="D431"/>
      <c r="E431"/>
      <c r="F431"/>
    </row>
    <row r="432" spans="1:6" x14ac:dyDescent="0.2">
      <c r="A432"/>
      <c r="B432"/>
      <c r="C432" s="412"/>
      <c r="D432" s="412"/>
      <c r="E432" s="412"/>
      <c r="F432" s="412" t="s">
        <v>493</v>
      </c>
    </row>
    <row r="433" spans="1:6" x14ac:dyDescent="0.2">
      <c r="A433">
        <v>1</v>
      </c>
      <c r="B433" t="s">
        <v>361</v>
      </c>
      <c r="C433" s="555" t="s">
        <v>424</v>
      </c>
      <c r="D433"/>
      <c r="E433"/>
      <c r="F433">
        <v>270008855</v>
      </c>
    </row>
    <row r="434" spans="1:6" x14ac:dyDescent="0.2">
      <c r="A434">
        <v>2</v>
      </c>
      <c r="B434" t="s">
        <v>175</v>
      </c>
      <c r="C434" t="s">
        <v>423</v>
      </c>
      <c r="D434"/>
      <c r="E434"/>
      <c r="F434"/>
    </row>
    <row r="435" spans="1:6" x14ac:dyDescent="0.2">
      <c r="A435">
        <v>3</v>
      </c>
      <c r="B435" t="s">
        <v>256</v>
      </c>
      <c r="C435">
        <v>270358000</v>
      </c>
      <c r="D435"/>
      <c r="E435"/>
      <c r="F435"/>
    </row>
    <row r="436" spans="1:6" x14ac:dyDescent="0.2">
      <c r="A436">
        <v>4</v>
      </c>
      <c r="B436" t="s">
        <v>235</v>
      </c>
      <c r="C436" s="412" t="s">
        <v>492</v>
      </c>
      <c r="D436"/>
      <c r="E436"/>
      <c r="F436"/>
    </row>
    <row r="437" spans="1:6" x14ac:dyDescent="0.2">
      <c r="A437"/>
      <c r="B437"/>
      <c r="C437" s="412" t="s">
        <v>257</v>
      </c>
      <c r="D437" t="s">
        <v>257</v>
      </c>
      <c r="E437" t="s">
        <v>257</v>
      </c>
      <c r="F437" t="s">
        <v>257</v>
      </c>
    </row>
    <row r="438" spans="1:6" x14ac:dyDescent="0.2">
      <c r="A438"/>
      <c r="B438"/>
      <c r="C438" s="412" t="s">
        <v>494</v>
      </c>
      <c r="D438" t="s">
        <v>495</v>
      </c>
      <c r="E438" t="s">
        <v>495</v>
      </c>
      <c r="F438" t="s">
        <v>185</v>
      </c>
    </row>
    <row r="439" spans="1:6" x14ac:dyDescent="0.2">
      <c r="A439">
        <v>5</v>
      </c>
      <c r="B439" t="s">
        <v>257</v>
      </c>
      <c r="C439" s="412">
        <v>943130744</v>
      </c>
      <c r="D439">
        <v>0</v>
      </c>
      <c r="E439">
        <v>0</v>
      </c>
      <c r="F439" s="412">
        <v>943130744</v>
      </c>
    </row>
    <row r="440" spans="1:6" x14ac:dyDescent="0.2">
      <c r="A440">
        <v>6</v>
      </c>
      <c r="B440" t="s">
        <v>236</v>
      </c>
      <c r="C440">
        <v>1</v>
      </c>
      <c r="D440">
        <v>0</v>
      </c>
      <c r="E440">
        <v>0</v>
      </c>
      <c r="F440">
        <v>1</v>
      </c>
    </row>
    <row r="441" spans="1:6" x14ac:dyDescent="0.2">
      <c r="A441"/>
      <c r="B441"/>
      <c r="C441"/>
      <c r="D441"/>
      <c r="E441"/>
      <c r="F441"/>
    </row>
    <row r="442" spans="1:6" x14ac:dyDescent="0.2">
      <c r="A442"/>
      <c r="B442" t="s">
        <v>496</v>
      </c>
      <c r="C442"/>
      <c r="D442"/>
      <c r="E442"/>
      <c r="F442"/>
    </row>
    <row r="443" spans="1:6" x14ac:dyDescent="0.2">
      <c r="A443">
        <v>7</v>
      </c>
      <c r="B443" t="s">
        <v>497</v>
      </c>
      <c r="C443" s="412">
        <v>38234457</v>
      </c>
      <c r="D443"/>
      <c r="E443"/>
      <c r="F443"/>
    </row>
    <row r="444" spans="1:6" x14ac:dyDescent="0.2">
      <c r="A444">
        <v>8</v>
      </c>
      <c r="B444" t="s">
        <v>258</v>
      </c>
      <c r="C444" s="412">
        <v>25137464</v>
      </c>
      <c r="D444"/>
      <c r="E444"/>
      <c r="F444"/>
    </row>
    <row r="445" spans="1:6" x14ac:dyDescent="0.2">
      <c r="A445">
        <v>9</v>
      </c>
      <c r="B445" t="s">
        <v>259</v>
      </c>
      <c r="C445" s="412">
        <v>13096993</v>
      </c>
      <c r="D445"/>
      <c r="E445"/>
      <c r="F445"/>
    </row>
    <row r="446" spans="1:6" x14ac:dyDescent="0.2">
      <c r="A446"/>
      <c r="B446"/>
      <c r="C446"/>
      <c r="D446"/>
      <c r="E446"/>
      <c r="F446"/>
    </row>
    <row r="447" spans="1:6" x14ac:dyDescent="0.2">
      <c r="A447"/>
      <c r="B447"/>
      <c r="C447" t="s">
        <v>167</v>
      </c>
      <c r="D447" t="s">
        <v>260</v>
      </c>
      <c r="E447" t="s">
        <v>498</v>
      </c>
      <c r="F447" t="s">
        <v>261</v>
      </c>
    </row>
    <row r="448" spans="1:6" x14ac:dyDescent="0.2">
      <c r="A448"/>
      <c r="B448"/>
      <c r="C448" s="555" t="s">
        <v>262</v>
      </c>
      <c r="D448" t="s">
        <v>263</v>
      </c>
      <c r="E448" t="s">
        <v>264</v>
      </c>
      <c r="F448" t="s">
        <v>265</v>
      </c>
    </row>
    <row r="449" spans="1:6" x14ac:dyDescent="0.2">
      <c r="A449">
        <v>10</v>
      </c>
      <c r="B449" t="s">
        <v>499</v>
      </c>
      <c r="C449" s="631">
        <v>4.5526999999999998E-3</v>
      </c>
      <c r="D449">
        <v>0</v>
      </c>
      <c r="E449">
        <v>0</v>
      </c>
      <c r="F449">
        <v>0</v>
      </c>
    </row>
    <row r="450" spans="1:6" x14ac:dyDescent="0.2">
      <c r="A450">
        <v>11</v>
      </c>
      <c r="B450" t="s">
        <v>237</v>
      </c>
      <c r="C450">
        <v>59626.68</v>
      </c>
      <c r="D450">
        <v>0</v>
      </c>
      <c r="E450">
        <v>0</v>
      </c>
      <c r="F450">
        <v>0</v>
      </c>
    </row>
    <row r="451" spans="1:6" x14ac:dyDescent="0.2">
      <c r="A451">
        <v>12</v>
      </c>
      <c r="B451" t="s">
        <v>238</v>
      </c>
      <c r="C451">
        <v>6.3200000000000005E-5</v>
      </c>
      <c r="D451">
        <v>0</v>
      </c>
      <c r="E451">
        <v>0</v>
      </c>
      <c r="F451">
        <v>0</v>
      </c>
    </row>
    <row r="452" spans="1:6" x14ac:dyDescent="0.2">
      <c r="A452">
        <v>13</v>
      </c>
      <c r="B452" t="s">
        <v>239</v>
      </c>
      <c r="C452" s="555">
        <v>59605.862999999998</v>
      </c>
      <c r="D452">
        <v>0</v>
      </c>
      <c r="E452">
        <v>0</v>
      </c>
      <c r="F452">
        <v>0</v>
      </c>
    </row>
    <row r="453" spans="1:6" x14ac:dyDescent="0.2">
      <c r="A453">
        <v>14</v>
      </c>
      <c r="B453" t="s">
        <v>240</v>
      </c>
      <c r="C453" s="555">
        <v>0</v>
      </c>
      <c r="D453">
        <v>0</v>
      </c>
      <c r="E453">
        <v>0</v>
      </c>
      <c r="F453">
        <v>0</v>
      </c>
    </row>
    <row r="454" spans="1:6" x14ac:dyDescent="0.2">
      <c r="A454">
        <v>15</v>
      </c>
      <c r="B454" t="s">
        <v>241</v>
      </c>
      <c r="C454" s="555">
        <v>0</v>
      </c>
      <c r="D454">
        <v>0</v>
      </c>
      <c r="E454">
        <v>0</v>
      </c>
      <c r="F454">
        <v>0</v>
      </c>
    </row>
    <row r="455" spans="1:6" x14ac:dyDescent="0.2">
      <c r="A455">
        <v>16</v>
      </c>
      <c r="B455" t="s">
        <v>242</v>
      </c>
      <c r="C455" s="555">
        <v>59605.862999999998</v>
      </c>
      <c r="D455">
        <v>0</v>
      </c>
      <c r="E455">
        <v>0</v>
      </c>
      <c r="F455">
        <v>0</v>
      </c>
    </row>
    <row r="456" spans="1:6" x14ac:dyDescent="0.2">
      <c r="A456">
        <v>17</v>
      </c>
      <c r="B456" t="s">
        <v>500</v>
      </c>
      <c r="C456" s="555">
        <v>-20.817</v>
      </c>
      <c r="D456">
        <v>0</v>
      </c>
      <c r="E456">
        <v>0</v>
      </c>
      <c r="F456">
        <v>0</v>
      </c>
    </row>
    <row r="457" spans="1:6" x14ac:dyDescent="0.2">
      <c r="A457">
        <v>18</v>
      </c>
      <c r="B457" t="s">
        <v>243</v>
      </c>
      <c r="C457" s="555">
        <v>59605.93</v>
      </c>
      <c r="D457">
        <v>0</v>
      </c>
      <c r="E457">
        <v>0</v>
      </c>
      <c r="F457">
        <v>0</v>
      </c>
    </row>
    <row r="458" spans="1:6" x14ac:dyDescent="0.2">
      <c r="A458">
        <v>19</v>
      </c>
      <c r="B458" t="s">
        <v>244</v>
      </c>
      <c r="C458" s="555"/>
      <c r="D458"/>
      <c r="E458"/>
      <c r="F458"/>
    </row>
    <row r="459" spans="1:6" x14ac:dyDescent="0.2">
      <c r="A459">
        <v>20</v>
      </c>
      <c r="B459" t="s">
        <v>245</v>
      </c>
      <c r="C459"/>
      <c r="D459"/>
      <c r="E459"/>
      <c r="F459"/>
    </row>
    <row r="460" spans="1:6" x14ac:dyDescent="0.2">
      <c r="A460">
        <v>21</v>
      </c>
      <c r="B460" t="s">
        <v>246</v>
      </c>
      <c r="C460">
        <v>59605.93</v>
      </c>
      <c r="D460">
        <v>0</v>
      </c>
      <c r="E460">
        <v>0</v>
      </c>
      <c r="F460">
        <v>0</v>
      </c>
    </row>
    <row r="461" spans="1:6" x14ac:dyDescent="0.2">
      <c r="A461">
        <v>22</v>
      </c>
      <c r="B461" t="s">
        <v>247</v>
      </c>
      <c r="C461" s="555">
        <v>6.7000000000000004E-2</v>
      </c>
      <c r="D461">
        <v>0</v>
      </c>
      <c r="E461">
        <v>0</v>
      </c>
      <c r="F461">
        <v>0</v>
      </c>
    </row>
    <row r="462" spans="1:6" x14ac:dyDescent="0.2">
      <c r="A462">
        <v>23</v>
      </c>
      <c r="B462" t="s">
        <v>248</v>
      </c>
      <c r="C462" s="555">
        <v>0</v>
      </c>
      <c r="D462">
        <v>0</v>
      </c>
      <c r="E462">
        <v>0</v>
      </c>
      <c r="F462">
        <v>0</v>
      </c>
    </row>
    <row r="463" spans="1:6" x14ac:dyDescent="0.2">
      <c r="A463">
        <v>24</v>
      </c>
      <c r="B463" t="s">
        <v>249</v>
      </c>
      <c r="C463" s="555">
        <v>0</v>
      </c>
      <c r="D463">
        <v>0</v>
      </c>
      <c r="E463">
        <v>0</v>
      </c>
      <c r="F463">
        <v>0</v>
      </c>
    </row>
    <row r="464" spans="1:6" x14ac:dyDescent="0.2">
      <c r="A464">
        <v>25</v>
      </c>
      <c r="B464" t="s">
        <v>250</v>
      </c>
      <c r="C464" s="555">
        <v>6.7000000000000004E-2</v>
      </c>
      <c r="D464">
        <v>0</v>
      </c>
      <c r="E464">
        <v>0</v>
      </c>
      <c r="F464">
        <v>0</v>
      </c>
    </row>
    <row r="465" spans="1:6" x14ac:dyDescent="0.2">
      <c r="A465">
        <v>26</v>
      </c>
      <c r="B465" t="s">
        <v>266</v>
      </c>
      <c r="C465">
        <v>-0.53</v>
      </c>
      <c r="D465">
        <v>0</v>
      </c>
      <c r="E465">
        <v>0</v>
      </c>
      <c r="F465">
        <v>0</v>
      </c>
    </row>
    <row r="466" spans="1:6" x14ac:dyDescent="0.2">
      <c r="A466">
        <v>27</v>
      </c>
      <c r="B466" t="s">
        <v>267</v>
      </c>
      <c r="C466"/>
      <c r="D466"/>
      <c r="E466"/>
      <c r="F466"/>
    </row>
    <row r="467" spans="1:6" x14ac:dyDescent="0.2">
      <c r="A467">
        <v>28</v>
      </c>
      <c r="B467" t="s">
        <v>268</v>
      </c>
      <c r="C467"/>
      <c r="D467"/>
      <c r="E467"/>
      <c r="F467"/>
    </row>
    <row r="468" spans="1:6" x14ac:dyDescent="0.2">
      <c r="A468">
        <v>29</v>
      </c>
      <c r="B468" t="s">
        <v>501</v>
      </c>
      <c r="C468">
        <v>-0.53</v>
      </c>
      <c r="D468">
        <v>0</v>
      </c>
      <c r="E468">
        <v>0</v>
      </c>
      <c r="F468">
        <v>0</v>
      </c>
    </row>
    <row r="469" spans="1:6" x14ac:dyDescent="0.2">
      <c r="A469">
        <v>30</v>
      </c>
      <c r="B469" t="s">
        <v>251</v>
      </c>
      <c r="C469" s="555">
        <v>59605.4</v>
      </c>
      <c r="D469">
        <v>0</v>
      </c>
      <c r="E469">
        <v>0</v>
      </c>
      <c r="F469">
        <v>0</v>
      </c>
    </row>
    <row r="470" spans="1:6" x14ac:dyDescent="0.2">
      <c r="A470">
        <v>31</v>
      </c>
      <c r="B470" t="s">
        <v>252</v>
      </c>
      <c r="C470"/>
      <c r="D470"/>
      <c r="E470"/>
      <c r="F470"/>
    </row>
    <row r="471" spans="1:6" x14ac:dyDescent="0.2">
      <c r="A471" s="314">
        <v>32</v>
      </c>
      <c r="B471" s="314" t="s">
        <v>253</v>
      </c>
      <c r="C471" s="314"/>
      <c r="D471" s="314"/>
      <c r="E471" s="314"/>
      <c r="F471" s="314"/>
    </row>
    <row r="472" spans="1:6" x14ac:dyDescent="0.2">
      <c r="A472" s="314">
        <v>33</v>
      </c>
      <c r="B472" s="314" t="s">
        <v>254</v>
      </c>
      <c r="C472" s="435">
        <v>59605.4</v>
      </c>
      <c r="D472" s="314">
        <v>0</v>
      </c>
      <c r="E472" s="314">
        <v>0</v>
      </c>
      <c r="F472" s="314">
        <v>0</v>
      </c>
    </row>
    <row r="473" spans="1:6" x14ac:dyDescent="0.2">
      <c r="A473" s="314"/>
      <c r="B473" s="314"/>
      <c r="C473" s="314"/>
      <c r="D473" s="314"/>
      <c r="E473" s="314"/>
      <c r="F473" s="314"/>
    </row>
    <row r="474" spans="1:6" x14ac:dyDescent="0.2">
      <c r="A474" s="314" t="s">
        <v>502</v>
      </c>
      <c r="B474" s="314"/>
      <c r="C474" s="314"/>
      <c r="D474" s="314"/>
      <c r="E474" s="314"/>
      <c r="F474" s="314"/>
    </row>
    <row r="475" spans="1:6" x14ac:dyDescent="0.2">
      <c r="A475" s="314" t="s">
        <v>503</v>
      </c>
      <c r="B475" s="314"/>
      <c r="C475" s="314"/>
      <c r="D475" s="314"/>
      <c r="E475" s="314"/>
      <c r="F475" s="314"/>
    </row>
    <row r="476" spans="1:6" x14ac:dyDescent="0.2">
      <c r="A476" s="314"/>
      <c r="B476" s="314"/>
      <c r="C476" s="314"/>
      <c r="D476" s="314"/>
      <c r="E476" s="314"/>
      <c r="F476" s="314"/>
    </row>
    <row r="477" spans="1:6" x14ac:dyDescent="0.2">
      <c r="A477" s="314"/>
      <c r="B477" s="314"/>
      <c r="C477" s="314"/>
      <c r="D477" s="314"/>
      <c r="E477" s="314"/>
      <c r="F477" s="314"/>
    </row>
    <row r="478" spans="1:6" x14ac:dyDescent="0.2">
      <c r="A478" s="314" t="s">
        <v>491</v>
      </c>
      <c r="B478" s="314"/>
      <c r="C478" s="314"/>
      <c r="D478" s="314"/>
      <c r="E478" s="314"/>
      <c r="F478"/>
    </row>
    <row r="479" spans="1:6" x14ac:dyDescent="0.2">
      <c r="A479" t="s">
        <v>652</v>
      </c>
      <c r="B479" s="314"/>
      <c r="C479" s="314"/>
      <c r="D479" s="314"/>
      <c r="E479" s="314"/>
      <c r="F479" s="314"/>
    </row>
    <row r="480" spans="1:6" x14ac:dyDescent="0.2">
      <c r="A480" s="314"/>
      <c r="B480" s="314"/>
      <c r="C480" s="436"/>
      <c r="D480" s="314"/>
      <c r="E480" s="314"/>
      <c r="F480" s="314"/>
    </row>
    <row r="481" spans="1:6" x14ac:dyDescent="0.2">
      <c r="A481" s="314"/>
      <c r="B481" s="314" t="s">
        <v>1</v>
      </c>
      <c r="C481" s="314" t="s">
        <v>492</v>
      </c>
      <c r="D481" s="314"/>
      <c r="E481" s="314"/>
      <c r="F481" s="314"/>
    </row>
    <row r="482" spans="1:6" x14ac:dyDescent="0.2">
      <c r="A482" s="314"/>
      <c r="B482" s="314"/>
      <c r="C482" s="314"/>
      <c r="D482" s="314"/>
      <c r="E482" s="314"/>
      <c r="F482" s="314"/>
    </row>
    <row r="483" spans="1:6" x14ac:dyDescent="0.2">
      <c r="A483" s="314"/>
      <c r="B483" s="314" t="s">
        <v>234</v>
      </c>
      <c r="C483" s="314" t="s">
        <v>488</v>
      </c>
      <c r="D483" s="314"/>
      <c r="E483" s="314"/>
      <c r="F483" s="314"/>
    </row>
    <row r="484" spans="1:6" x14ac:dyDescent="0.2">
      <c r="A484" s="314"/>
      <c r="B484" s="314"/>
      <c r="C484" s="314"/>
      <c r="D484" s="314"/>
      <c r="E484" s="314"/>
      <c r="F484" s="314"/>
    </row>
    <row r="485" spans="1:6" x14ac:dyDescent="0.2">
      <c r="A485" s="314"/>
      <c r="B485" s="314"/>
      <c r="C485" s="435"/>
      <c r="D485"/>
      <c r="E485"/>
      <c r="F485" s="435" t="s">
        <v>493</v>
      </c>
    </row>
    <row r="486" spans="1:6" x14ac:dyDescent="0.2">
      <c r="A486" s="314">
        <v>1</v>
      </c>
      <c r="B486" s="314" t="s">
        <v>361</v>
      </c>
      <c r="C486" s="314" t="s">
        <v>424</v>
      </c>
      <c r="D486" s="314"/>
      <c r="E486" s="314"/>
      <c r="F486">
        <v>270008855</v>
      </c>
    </row>
    <row r="487" spans="1:6" x14ac:dyDescent="0.2">
      <c r="A487" s="314">
        <v>2</v>
      </c>
      <c r="B487" s="314" t="s">
        <v>175</v>
      </c>
      <c r="C487" s="314" t="s">
        <v>586</v>
      </c>
      <c r="D487" s="314"/>
      <c r="E487" s="314"/>
      <c r="F487" s="314"/>
    </row>
    <row r="488" spans="1:6" x14ac:dyDescent="0.2">
      <c r="A488" s="314">
        <v>3</v>
      </c>
      <c r="B488" s="314" t="s">
        <v>256</v>
      </c>
      <c r="C488" s="436">
        <v>270008220</v>
      </c>
      <c r="D488" s="314"/>
      <c r="E488" s="314"/>
      <c r="F488" s="314"/>
    </row>
    <row r="489" spans="1:6" x14ac:dyDescent="0.2">
      <c r="A489" s="314">
        <v>4</v>
      </c>
      <c r="B489" s="314" t="s">
        <v>235</v>
      </c>
      <c r="C489" s="314" t="s">
        <v>492</v>
      </c>
      <c r="D489" s="314"/>
      <c r="E489" s="314"/>
      <c r="F489" s="314"/>
    </row>
    <row r="490" spans="1:6" x14ac:dyDescent="0.2">
      <c r="A490" s="314"/>
      <c r="B490" s="314"/>
      <c r="C490" s="314" t="s">
        <v>257</v>
      </c>
      <c r="D490" s="314" t="s">
        <v>257</v>
      </c>
      <c r="E490" s="314" t="s">
        <v>257</v>
      </c>
      <c r="F490" s="314" t="s">
        <v>257</v>
      </c>
    </row>
    <row r="491" spans="1:6" x14ac:dyDescent="0.2">
      <c r="A491" s="314"/>
      <c r="B491" s="314"/>
      <c r="C491" s="314" t="s">
        <v>494</v>
      </c>
      <c r="D491" s="314" t="s">
        <v>495</v>
      </c>
      <c r="E491" s="314" t="s">
        <v>495</v>
      </c>
      <c r="F491" s="314" t="s">
        <v>185</v>
      </c>
    </row>
    <row r="492" spans="1:6" x14ac:dyDescent="0.2">
      <c r="A492" s="314">
        <v>5</v>
      </c>
      <c r="B492" s="314" t="s">
        <v>257</v>
      </c>
      <c r="C492" s="412">
        <v>943130744</v>
      </c>
      <c r="D492" s="314">
        <v>0</v>
      </c>
      <c r="E492" s="314">
        <v>0</v>
      </c>
      <c r="F492" s="412">
        <v>943130744</v>
      </c>
    </row>
    <row r="493" spans="1:6" x14ac:dyDescent="0.2">
      <c r="A493" s="314">
        <v>6</v>
      </c>
      <c r="B493" s="314" t="s">
        <v>236</v>
      </c>
      <c r="C493" s="314">
        <v>1</v>
      </c>
      <c r="D493" s="314">
        <v>0</v>
      </c>
      <c r="E493" s="314">
        <v>0</v>
      </c>
      <c r="F493" s="314">
        <v>1</v>
      </c>
    </row>
    <row r="494" spans="1:6" x14ac:dyDescent="0.2">
      <c r="A494" s="314"/>
      <c r="B494" s="314"/>
      <c r="C494" s="723"/>
      <c r="D494"/>
      <c r="E494"/>
      <c r="F494"/>
    </row>
    <row r="495" spans="1:6" x14ac:dyDescent="0.2">
      <c r="A495" s="314"/>
      <c r="B495" s="314" t="s">
        <v>496</v>
      </c>
      <c r="C495" s="435"/>
      <c r="D495"/>
      <c r="E495"/>
      <c r="F495"/>
    </row>
    <row r="496" spans="1:6" x14ac:dyDescent="0.2">
      <c r="A496" s="314">
        <v>7</v>
      </c>
      <c r="B496" s="314" t="s">
        <v>497</v>
      </c>
      <c r="C496" s="412">
        <v>38234457</v>
      </c>
      <c r="D496"/>
      <c r="E496"/>
      <c r="F496"/>
    </row>
    <row r="497" spans="1:6" x14ac:dyDescent="0.2">
      <c r="A497" s="314">
        <v>8</v>
      </c>
      <c r="B497" s="314" t="s">
        <v>258</v>
      </c>
      <c r="C497" s="412">
        <v>25137464</v>
      </c>
      <c r="D497"/>
      <c r="E497"/>
      <c r="F497"/>
    </row>
    <row r="498" spans="1:6" x14ac:dyDescent="0.2">
      <c r="A498" s="314">
        <v>9</v>
      </c>
      <c r="B498" s="314" t="s">
        <v>259</v>
      </c>
      <c r="C498" s="412">
        <v>13096993</v>
      </c>
      <c r="D498"/>
      <c r="E498"/>
      <c r="F498"/>
    </row>
    <row r="499" spans="1:6" x14ac:dyDescent="0.2">
      <c r="A499" s="314"/>
      <c r="B499" s="314"/>
      <c r="C499"/>
      <c r="D499"/>
      <c r="E499"/>
      <c r="F499"/>
    </row>
    <row r="500" spans="1:6" x14ac:dyDescent="0.2">
      <c r="A500" s="314"/>
      <c r="B500" s="314"/>
      <c r="C500" s="435" t="s">
        <v>167</v>
      </c>
      <c r="D500" t="s">
        <v>260</v>
      </c>
      <c r="E500" t="s">
        <v>498</v>
      </c>
      <c r="F500" t="s">
        <v>261</v>
      </c>
    </row>
    <row r="501" spans="1:6" x14ac:dyDescent="0.2">
      <c r="A501" s="314"/>
      <c r="B501" s="314"/>
      <c r="C501" s="435" t="s">
        <v>262</v>
      </c>
      <c r="D501" t="s">
        <v>263</v>
      </c>
      <c r="E501" t="s">
        <v>264</v>
      </c>
      <c r="F501" t="s">
        <v>265</v>
      </c>
    </row>
    <row r="502" spans="1:6" x14ac:dyDescent="0.2">
      <c r="A502" s="314">
        <v>10</v>
      </c>
      <c r="B502" s="314" t="s">
        <v>499</v>
      </c>
      <c r="C502" s="723">
        <v>7.4999999999999993E-5</v>
      </c>
      <c r="D502">
        <v>0</v>
      </c>
      <c r="E502">
        <v>0</v>
      </c>
      <c r="F502">
        <v>0</v>
      </c>
    </row>
    <row r="503" spans="1:6" x14ac:dyDescent="0.2">
      <c r="A503" s="314">
        <v>11</v>
      </c>
      <c r="B503" s="314" t="s">
        <v>237</v>
      </c>
      <c r="C503" s="435">
        <v>982.27</v>
      </c>
      <c r="D503">
        <v>0</v>
      </c>
      <c r="E503">
        <v>0</v>
      </c>
      <c r="F503">
        <v>0</v>
      </c>
    </row>
    <row r="504" spans="1:6" x14ac:dyDescent="0.2">
      <c r="A504" s="314">
        <v>12</v>
      </c>
      <c r="B504" s="314" t="s">
        <v>238</v>
      </c>
      <c r="C504" s="723">
        <v>9.9999999999999995E-7</v>
      </c>
      <c r="D504">
        <v>0</v>
      </c>
      <c r="E504">
        <v>0</v>
      </c>
      <c r="F504">
        <v>0</v>
      </c>
    </row>
    <row r="505" spans="1:6" x14ac:dyDescent="0.2">
      <c r="A505" s="314">
        <v>13</v>
      </c>
      <c r="B505" s="314" t="s">
        <v>239</v>
      </c>
      <c r="C505" s="435">
        <v>943.13070000000005</v>
      </c>
      <c r="D505">
        <v>0</v>
      </c>
      <c r="E505">
        <v>0</v>
      </c>
      <c r="F505">
        <v>0</v>
      </c>
    </row>
    <row r="506" spans="1:6" x14ac:dyDescent="0.2">
      <c r="A506" s="314">
        <v>14</v>
      </c>
      <c r="B506" s="314" t="s">
        <v>240</v>
      </c>
      <c r="C506" s="731">
        <v>0</v>
      </c>
      <c r="D506">
        <v>0</v>
      </c>
      <c r="E506">
        <v>0</v>
      </c>
      <c r="F506">
        <v>0</v>
      </c>
    </row>
    <row r="507" spans="1:6" x14ac:dyDescent="0.2">
      <c r="A507" s="314">
        <v>15</v>
      </c>
      <c r="B507" s="314" t="s">
        <v>241</v>
      </c>
      <c r="C507" s="314">
        <v>0</v>
      </c>
      <c r="D507">
        <v>0</v>
      </c>
      <c r="E507">
        <v>0</v>
      </c>
      <c r="F507">
        <v>0</v>
      </c>
    </row>
    <row r="508" spans="1:6" x14ac:dyDescent="0.2">
      <c r="A508" s="314">
        <v>16</v>
      </c>
      <c r="B508" s="314" t="s">
        <v>242</v>
      </c>
      <c r="C508" s="435">
        <v>943.13070000000005</v>
      </c>
      <c r="D508">
        <v>0</v>
      </c>
      <c r="E508">
        <v>0</v>
      </c>
      <c r="F508">
        <v>0</v>
      </c>
    </row>
    <row r="509" spans="1:6" x14ac:dyDescent="0.2">
      <c r="A509" s="314">
        <v>17</v>
      </c>
      <c r="B509" s="314" t="s">
        <v>500</v>
      </c>
      <c r="C509" s="435">
        <v>-39.143700000000003</v>
      </c>
      <c r="D509">
        <v>0</v>
      </c>
      <c r="E509">
        <v>0</v>
      </c>
      <c r="F509">
        <v>0</v>
      </c>
    </row>
    <row r="510" spans="1:6" x14ac:dyDescent="0.2">
      <c r="A510" s="314">
        <v>18</v>
      </c>
      <c r="B510" s="314" t="s">
        <v>243</v>
      </c>
      <c r="C510" s="435">
        <v>943.13</v>
      </c>
      <c r="D510">
        <v>0</v>
      </c>
      <c r="E510">
        <v>0</v>
      </c>
      <c r="F510">
        <v>0</v>
      </c>
    </row>
    <row r="511" spans="1:6" x14ac:dyDescent="0.2">
      <c r="A511" s="314">
        <v>19</v>
      </c>
      <c r="B511" s="314" t="s">
        <v>244</v>
      </c>
      <c r="C511" s="435"/>
      <c r="D511"/>
      <c r="E511"/>
      <c r="F511"/>
    </row>
    <row r="512" spans="1:6" x14ac:dyDescent="0.2">
      <c r="A512" s="314">
        <v>20</v>
      </c>
      <c r="B512" s="314" t="s">
        <v>245</v>
      </c>
      <c r="C512" s="314"/>
      <c r="D512"/>
      <c r="E512"/>
      <c r="F512"/>
    </row>
    <row r="513" spans="1:6" x14ac:dyDescent="0.2">
      <c r="A513" s="314">
        <v>21</v>
      </c>
      <c r="B513" s="314" t="s">
        <v>246</v>
      </c>
      <c r="C513" s="435">
        <v>943.13</v>
      </c>
      <c r="D513">
        <v>0</v>
      </c>
      <c r="E513">
        <v>0</v>
      </c>
      <c r="F513">
        <v>0</v>
      </c>
    </row>
    <row r="514" spans="1:6" x14ac:dyDescent="0.2">
      <c r="A514" s="314">
        <v>22</v>
      </c>
      <c r="B514" s="314" t="s">
        <v>247</v>
      </c>
      <c r="C514" s="435">
        <v>-6.9999999999999999E-4</v>
      </c>
      <c r="D514">
        <v>0</v>
      </c>
      <c r="E514">
        <v>0</v>
      </c>
      <c r="F514">
        <v>0</v>
      </c>
    </row>
    <row r="515" spans="1:6" x14ac:dyDescent="0.2">
      <c r="A515" s="314">
        <v>23</v>
      </c>
      <c r="B515" s="314" t="s">
        <v>248</v>
      </c>
      <c r="C515" s="435">
        <v>0</v>
      </c>
      <c r="D515">
        <v>0</v>
      </c>
      <c r="E515">
        <v>0</v>
      </c>
      <c r="F515">
        <v>0</v>
      </c>
    </row>
    <row r="516" spans="1:6" x14ac:dyDescent="0.2">
      <c r="A516" s="314">
        <v>24</v>
      </c>
      <c r="B516" s="314" t="s">
        <v>249</v>
      </c>
      <c r="C516" s="435">
        <v>0</v>
      </c>
      <c r="D516">
        <v>0</v>
      </c>
      <c r="E516">
        <v>0</v>
      </c>
      <c r="F516">
        <v>0</v>
      </c>
    </row>
    <row r="517" spans="1:6" x14ac:dyDescent="0.2">
      <c r="A517" s="314">
        <v>25</v>
      </c>
      <c r="B517" s="314" t="s">
        <v>250</v>
      </c>
      <c r="C517" s="435">
        <v>-6.9999999999999999E-4</v>
      </c>
      <c r="D517">
        <v>0</v>
      </c>
      <c r="E517">
        <v>0</v>
      </c>
      <c r="F517">
        <v>0</v>
      </c>
    </row>
    <row r="518" spans="1:6" x14ac:dyDescent="0.2">
      <c r="A518" s="314">
        <v>26</v>
      </c>
      <c r="B518" s="314" t="s">
        <v>266</v>
      </c>
      <c r="C518" s="435">
        <v>-0.01</v>
      </c>
      <c r="D518" s="435">
        <v>0</v>
      </c>
      <c r="E518" s="314">
        <v>0</v>
      </c>
      <c r="F518" s="314">
        <v>0</v>
      </c>
    </row>
    <row r="519" spans="1:6" x14ac:dyDescent="0.2">
      <c r="A519" s="314">
        <v>27</v>
      </c>
      <c r="B519" s="314" t="s">
        <v>267</v>
      </c>
      <c r="C519" s="435"/>
      <c r="D519" s="314"/>
      <c r="E519" s="314"/>
      <c r="F519" s="314"/>
    </row>
    <row r="520" spans="1:6" x14ac:dyDescent="0.2">
      <c r="A520" s="314">
        <v>28</v>
      </c>
      <c r="B520" s="314" t="s">
        <v>268</v>
      </c>
      <c r="C520" s="435"/>
      <c r="D520" s="314"/>
      <c r="E520" s="314"/>
      <c r="F520" s="314"/>
    </row>
    <row r="521" spans="1:6" x14ac:dyDescent="0.2">
      <c r="A521" s="314">
        <v>29</v>
      </c>
      <c r="B521" s="314" t="s">
        <v>501</v>
      </c>
      <c r="C521" s="435">
        <v>-0.01</v>
      </c>
      <c r="D521" s="314">
        <v>0</v>
      </c>
      <c r="E521" s="314">
        <v>0</v>
      </c>
      <c r="F521" s="314">
        <v>0</v>
      </c>
    </row>
    <row r="522" spans="1:6" x14ac:dyDescent="0.2">
      <c r="A522" s="314">
        <v>30</v>
      </c>
      <c r="B522" s="314" t="s">
        <v>251</v>
      </c>
      <c r="C522" s="435">
        <v>943.12</v>
      </c>
      <c r="D522" s="314">
        <v>0</v>
      </c>
      <c r="E522" s="314">
        <v>0</v>
      </c>
      <c r="F522" s="314">
        <v>0</v>
      </c>
    </row>
    <row r="523" spans="1:6" x14ac:dyDescent="0.2">
      <c r="A523" s="314">
        <v>31</v>
      </c>
      <c r="B523" s="314" t="s">
        <v>252</v>
      </c>
      <c r="C523" s="435"/>
      <c r="D523" s="314"/>
      <c r="E523" s="314"/>
      <c r="F523" s="314"/>
    </row>
    <row r="524" spans="1:6" x14ac:dyDescent="0.2">
      <c r="A524" s="314">
        <v>32</v>
      </c>
      <c r="B524" s="314" t="s">
        <v>253</v>
      </c>
      <c r="C524" s="435"/>
      <c r="D524" s="314"/>
      <c r="E524" s="314"/>
      <c r="F524" s="314"/>
    </row>
    <row r="525" spans="1:6" x14ac:dyDescent="0.2">
      <c r="A525" s="314">
        <v>33</v>
      </c>
      <c r="B525" s="314" t="s">
        <v>254</v>
      </c>
      <c r="C525" s="435">
        <v>943.12</v>
      </c>
      <c r="D525" s="314">
        <v>0</v>
      </c>
      <c r="E525" s="314">
        <v>0</v>
      </c>
      <c r="F525" s="314">
        <v>0</v>
      </c>
    </row>
    <row r="526" spans="1:6" x14ac:dyDescent="0.2">
      <c r="A526" s="314"/>
      <c r="B526" s="314"/>
      <c r="C526" s="314"/>
      <c r="D526" s="314"/>
      <c r="E526" s="314"/>
      <c r="F526" s="314"/>
    </row>
    <row r="527" spans="1:6" x14ac:dyDescent="0.2">
      <c r="A527" s="314" t="s">
        <v>502</v>
      </c>
      <c r="B527" s="314"/>
      <c r="C527" s="314"/>
      <c r="D527" s="314"/>
      <c r="E527" s="314"/>
      <c r="F527" s="314"/>
    </row>
    <row r="528" spans="1:6" x14ac:dyDescent="0.2">
      <c r="A528" s="314" t="s">
        <v>503</v>
      </c>
      <c r="B528" s="314"/>
      <c r="C528" s="314"/>
      <c r="D528" s="314"/>
      <c r="E528" s="314"/>
      <c r="F528" s="314"/>
    </row>
    <row r="529" spans="1:6" x14ac:dyDescent="0.2">
      <c r="A529" s="314"/>
      <c r="B529" s="314"/>
      <c r="C529" s="314"/>
      <c r="D529" s="314"/>
      <c r="E529" s="314"/>
      <c r="F529" s="314"/>
    </row>
    <row r="530" spans="1:6" x14ac:dyDescent="0.2">
      <c r="A530" s="314"/>
      <c r="B530" s="314"/>
      <c r="C530" s="314"/>
      <c r="D530" s="314"/>
      <c r="E530" s="314"/>
      <c r="F530" s="314"/>
    </row>
    <row r="531" spans="1:6" x14ac:dyDescent="0.2">
      <c r="A531" s="314" t="s">
        <v>491</v>
      </c>
      <c r="B531" s="314"/>
      <c r="C531" s="314"/>
      <c r="D531" s="314"/>
      <c r="E531" s="314"/>
      <c r="F531" s="314"/>
    </row>
    <row r="532" spans="1:6" x14ac:dyDescent="0.2">
      <c r="A532" t="s">
        <v>652</v>
      </c>
      <c r="B532" s="314"/>
      <c r="C532" s="314"/>
      <c r="D532" s="314"/>
      <c r="E532" s="314"/>
      <c r="F532" s="314"/>
    </row>
    <row r="533" spans="1:6" x14ac:dyDescent="0.2">
      <c r="A533" s="314"/>
      <c r="B533" s="314"/>
      <c r="C533" s="314"/>
      <c r="D533" s="314"/>
      <c r="E533" s="314"/>
      <c r="F533" s="314"/>
    </row>
    <row r="534" spans="1:6" x14ac:dyDescent="0.2">
      <c r="A534" s="314"/>
      <c r="B534" s="314" t="s">
        <v>1</v>
      </c>
      <c r="C534" s="314" t="s">
        <v>492</v>
      </c>
      <c r="D534" s="314"/>
      <c r="E534" s="314"/>
      <c r="F534" s="314"/>
    </row>
    <row r="535" spans="1:6" x14ac:dyDescent="0.2">
      <c r="A535" s="314"/>
      <c r="B535" s="314"/>
      <c r="C535" s="314"/>
      <c r="D535" s="314"/>
      <c r="E535" s="314"/>
      <c r="F535" s="314"/>
    </row>
    <row r="536" spans="1:6" x14ac:dyDescent="0.2">
      <c r="A536" s="314"/>
      <c r="B536" s="314" t="s">
        <v>234</v>
      </c>
      <c r="C536" s="314" t="s">
        <v>489</v>
      </c>
      <c r="D536" s="314"/>
      <c r="E536" s="314"/>
      <c r="F536" s="314"/>
    </row>
    <row r="537" spans="1:6" x14ac:dyDescent="0.2">
      <c r="A537" s="314"/>
      <c r="B537" s="314"/>
      <c r="C537" s="314"/>
      <c r="D537" s="314"/>
      <c r="E537" s="314"/>
      <c r="F537" s="314"/>
    </row>
    <row r="538" spans="1:6" x14ac:dyDescent="0.2">
      <c r="A538" s="314"/>
      <c r="B538" s="314"/>
      <c r="C538" s="314"/>
      <c r="D538" s="314"/>
      <c r="E538" s="314"/>
      <c r="F538" s="314" t="s">
        <v>493</v>
      </c>
    </row>
    <row r="539" spans="1:6" x14ac:dyDescent="0.2">
      <c r="A539" s="314">
        <v>1</v>
      </c>
      <c r="B539" s="314" t="s">
        <v>361</v>
      </c>
      <c r="C539" s="314" t="s">
        <v>479</v>
      </c>
      <c r="D539" s="314"/>
      <c r="E539" s="314"/>
      <c r="F539">
        <v>270008880</v>
      </c>
    </row>
    <row r="540" spans="1:6" x14ac:dyDescent="0.2">
      <c r="A540" s="314">
        <v>2</v>
      </c>
      <c r="B540" s="314" t="s">
        <v>175</v>
      </c>
      <c r="C540" s="314" t="s">
        <v>445</v>
      </c>
      <c r="D540" s="314"/>
      <c r="E540" s="314"/>
      <c r="F540" s="314"/>
    </row>
    <row r="541" spans="1:6" x14ac:dyDescent="0.2">
      <c r="A541" s="314">
        <v>3</v>
      </c>
      <c r="B541" s="314" t="s">
        <v>256</v>
      </c>
      <c r="C541" s="436">
        <v>270000000</v>
      </c>
      <c r="D541" s="314"/>
      <c r="E541" s="314"/>
      <c r="F541" s="314"/>
    </row>
    <row r="542" spans="1:6" x14ac:dyDescent="0.2">
      <c r="A542" s="314">
        <v>4</v>
      </c>
      <c r="B542" s="314" t="s">
        <v>235</v>
      </c>
      <c r="C542" s="314" t="s">
        <v>492</v>
      </c>
      <c r="D542" s="314"/>
      <c r="E542" s="314"/>
      <c r="F542" s="314"/>
    </row>
    <row r="543" spans="1:6" x14ac:dyDescent="0.2">
      <c r="A543" s="314"/>
      <c r="B543" s="314"/>
      <c r="C543" s="314" t="s">
        <v>257</v>
      </c>
      <c r="D543" s="314" t="s">
        <v>257</v>
      </c>
      <c r="E543" s="314" t="s">
        <v>257</v>
      </c>
      <c r="F543" s="314" t="s">
        <v>257</v>
      </c>
    </row>
    <row r="544" spans="1:6" x14ac:dyDescent="0.2">
      <c r="A544" s="314"/>
      <c r="B544" s="314"/>
      <c r="C544" s="314" t="s">
        <v>494</v>
      </c>
      <c r="D544" s="314" t="s">
        <v>495</v>
      </c>
      <c r="E544" s="314" t="s">
        <v>495</v>
      </c>
      <c r="F544" s="314" t="s">
        <v>185</v>
      </c>
    </row>
    <row r="545" spans="1:6" x14ac:dyDescent="0.2">
      <c r="A545" s="314">
        <v>5</v>
      </c>
      <c r="B545" s="314" t="s">
        <v>257</v>
      </c>
      <c r="C545" s="435">
        <v>442122019</v>
      </c>
      <c r="D545" s="435">
        <v>0</v>
      </c>
      <c r="E545" s="435">
        <v>0</v>
      </c>
      <c r="F545" s="435">
        <v>442122019</v>
      </c>
    </row>
    <row r="546" spans="1:6" x14ac:dyDescent="0.2">
      <c r="A546" s="314">
        <v>6</v>
      </c>
      <c r="B546" s="314" t="s">
        <v>236</v>
      </c>
      <c r="C546" s="435">
        <v>1</v>
      </c>
      <c r="D546" s="435">
        <v>0</v>
      </c>
      <c r="E546" s="435">
        <v>0</v>
      </c>
      <c r="F546" s="435">
        <v>1</v>
      </c>
    </row>
    <row r="547" spans="1:6" x14ac:dyDescent="0.2">
      <c r="A547" s="314"/>
      <c r="B547" s="314"/>
      <c r="C547" s="435"/>
      <c r="D547" s="435"/>
      <c r="E547" s="435"/>
      <c r="F547" s="435"/>
    </row>
    <row r="548" spans="1:6" x14ac:dyDescent="0.2">
      <c r="A548" s="314"/>
      <c r="B548" s="314" t="s">
        <v>496</v>
      </c>
      <c r="C548" s="435"/>
      <c r="D548" s="435"/>
      <c r="E548" s="435"/>
      <c r="F548" s="435"/>
    </row>
    <row r="549" spans="1:6" x14ac:dyDescent="0.2">
      <c r="A549" s="314">
        <v>7</v>
      </c>
      <c r="B549" s="314" t="s">
        <v>497</v>
      </c>
      <c r="C549" s="435">
        <v>66901815</v>
      </c>
      <c r="D549" s="435"/>
      <c r="E549" s="435"/>
      <c r="F549" s="435"/>
    </row>
    <row r="550" spans="1:6" x14ac:dyDescent="0.2">
      <c r="A550" s="314">
        <v>8</v>
      </c>
      <c r="B550" s="314" t="s">
        <v>258</v>
      </c>
      <c r="C550" s="435">
        <v>33349131</v>
      </c>
      <c r="D550" s="435"/>
      <c r="E550" s="435"/>
      <c r="F550" s="435"/>
    </row>
    <row r="551" spans="1:6" x14ac:dyDescent="0.2">
      <c r="A551" s="314">
        <v>9</v>
      </c>
      <c r="B551" s="314" t="s">
        <v>259</v>
      </c>
      <c r="C551" s="435">
        <v>33552684</v>
      </c>
      <c r="D551" s="435"/>
      <c r="E551" s="435"/>
      <c r="F551" s="435"/>
    </row>
    <row r="552" spans="1:6" x14ac:dyDescent="0.2">
      <c r="A552" s="314"/>
      <c r="B552" s="314"/>
      <c r="C552" s="314"/>
      <c r="D552" s="314"/>
      <c r="E552" s="314"/>
      <c r="F552" s="314"/>
    </row>
    <row r="553" spans="1:6" x14ac:dyDescent="0.2">
      <c r="A553" s="314"/>
      <c r="B553" s="314"/>
      <c r="C553" s="314" t="s">
        <v>167</v>
      </c>
      <c r="D553" s="314" t="s">
        <v>260</v>
      </c>
      <c r="E553" s="314" t="s">
        <v>498</v>
      </c>
      <c r="F553" s="314" t="s">
        <v>261</v>
      </c>
    </row>
    <row r="554" spans="1:6" x14ac:dyDescent="0.2">
      <c r="A554" s="314"/>
      <c r="B554" s="314"/>
      <c r="C554" s="314" t="s">
        <v>262</v>
      </c>
      <c r="D554" s="314" t="s">
        <v>263</v>
      </c>
      <c r="E554" s="314" t="s">
        <v>264</v>
      </c>
      <c r="F554" s="314" t="s">
        <v>265</v>
      </c>
    </row>
    <row r="555" spans="1:6" x14ac:dyDescent="0.2">
      <c r="A555" s="314">
        <v>10</v>
      </c>
      <c r="B555" s="314" t="s">
        <v>499</v>
      </c>
      <c r="C555" s="704">
        <v>1.7160000000000001E-3</v>
      </c>
      <c r="D555" s="314">
        <v>0</v>
      </c>
      <c r="E555" s="314">
        <v>0</v>
      </c>
      <c r="F555" s="314">
        <v>0</v>
      </c>
    </row>
    <row r="556" spans="1:6" x14ac:dyDescent="0.2">
      <c r="A556" s="314">
        <v>11</v>
      </c>
      <c r="B556" s="314" t="s">
        <v>237</v>
      </c>
      <c r="C556" s="703">
        <v>57576.41</v>
      </c>
      <c r="D556" s="314">
        <v>0</v>
      </c>
      <c r="E556" s="314">
        <v>0</v>
      </c>
      <c r="F556" s="314">
        <v>0</v>
      </c>
    </row>
    <row r="557" spans="1:6" x14ac:dyDescent="0.2">
      <c r="A557" s="314">
        <v>12</v>
      </c>
      <c r="B557" s="314" t="s">
        <v>238</v>
      </c>
      <c r="C557" s="704">
        <v>1.3019999999999999E-4</v>
      </c>
      <c r="D557" s="314">
        <v>0</v>
      </c>
      <c r="E557" s="314">
        <v>0</v>
      </c>
      <c r="F557" s="314">
        <v>0</v>
      </c>
    </row>
    <row r="558" spans="1:6" x14ac:dyDescent="0.2">
      <c r="A558" s="314">
        <v>13</v>
      </c>
      <c r="B558" s="314" t="s">
        <v>239</v>
      </c>
      <c r="C558" s="703">
        <v>57564.286899999999</v>
      </c>
      <c r="D558" s="314">
        <v>0</v>
      </c>
      <c r="E558" s="314">
        <v>0</v>
      </c>
      <c r="F558" s="314">
        <v>0</v>
      </c>
    </row>
    <row r="559" spans="1:6" x14ac:dyDescent="0.2">
      <c r="A559" s="314">
        <v>14</v>
      </c>
      <c r="B559" s="314" t="s">
        <v>240</v>
      </c>
      <c r="C559" s="703">
        <v>0</v>
      </c>
      <c r="D559" s="314">
        <v>0</v>
      </c>
      <c r="E559" s="314">
        <v>0</v>
      </c>
      <c r="F559" s="314">
        <v>0</v>
      </c>
    </row>
    <row r="560" spans="1:6" x14ac:dyDescent="0.2">
      <c r="A560" s="314">
        <v>15</v>
      </c>
      <c r="B560" s="314" t="s">
        <v>241</v>
      </c>
      <c r="C560" s="703">
        <v>0</v>
      </c>
      <c r="D560" s="314">
        <v>0</v>
      </c>
      <c r="E560" s="314">
        <v>0</v>
      </c>
      <c r="F560" s="314">
        <v>0</v>
      </c>
    </row>
    <row r="561" spans="1:6" x14ac:dyDescent="0.2">
      <c r="A561" s="314">
        <v>16</v>
      </c>
      <c r="B561" s="314" t="s">
        <v>242</v>
      </c>
      <c r="C561" s="703">
        <v>57564.286899999999</v>
      </c>
      <c r="D561" s="314">
        <v>0</v>
      </c>
      <c r="E561" s="314">
        <v>0</v>
      </c>
      <c r="F561" s="314">
        <v>0</v>
      </c>
    </row>
    <row r="562" spans="1:6" x14ac:dyDescent="0.2">
      <c r="A562" s="314">
        <v>17</v>
      </c>
      <c r="B562" s="314" t="s">
        <v>500</v>
      </c>
      <c r="C562" s="703">
        <v>-12.1189</v>
      </c>
      <c r="D562" s="314">
        <v>0</v>
      </c>
      <c r="E562" s="314">
        <v>0</v>
      </c>
      <c r="F562" s="314">
        <v>0</v>
      </c>
    </row>
    <row r="563" spans="1:6" x14ac:dyDescent="0.2">
      <c r="A563" s="314">
        <v>18</v>
      </c>
      <c r="B563" s="314" t="s">
        <v>243</v>
      </c>
      <c r="C563" s="703">
        <v>57564.29</v>
      </c>
      <c r="D563" s="314">
        <v>0</v>
      </c>
      <c r="E563" s="314">
        <v>0</v>
      </c>
      <c r="F563" s="314">
        <v>0</v>
      </c>
    </row>
    <row r="564" spans="1:6" x14ac:dyDescent="0.2">
      <c r="A564" s="314">
        <v>19</v>
      </c>
      <c r="B564" s="314" t="s">
        <v>244</v>
      </c>
      <c r="C564" s="703"/>
      <c r="D564" s="314"/>
      <c r="E564" s="314"/>
      <c r="F564" s="314"/>
    </row>
    <row r="565" spans="1:6" x14ac:dyDescent="0.2">
      <c r="A565" s="314">
        <v>20</v>
      </c>
      <c r="B565" s="314" t="s">
        <v>245</v>
      </c>
      <c r="C565" s="703"/>
      <c r="D565" s="314"/>
      <c r="E565" s="314"/>
      <c r="F565" s="314"/>
    </row>
    <row r="566" spans="1:6" x14ac:dyDescent="0.2">
      <c r="A566" s="314">
        <v>21</v>
      </c>
      <c r="B566" s="314" t="s">
        <v>246</v>
      </c>
      <c r="C566" s="703">
        <v>57564.29</v>
      </c>
      <c r="D566" s="314">
        <v>0</v>
      </c>
      <c r="E566" s="314">
        <v>0</v>
      </c>
      <c r="F566" s="314">
        <v>0</v>
      </c>
    </row>
    <row r="567" spans="1:6" x14ac:dyDescent="0.2">
      <c r="A567" s="314">
        <v>22</v>
      </c>
      <c r="B567" s="314" t="s">
        <v>247</v>
      </c>
      <c r="C567" s="703">
        <v>3.0999999999999999E-3</v>
      </c>
      <c r="D567" s="314">
        <v>0</v>
      </c>
      <c r="E567" s="314">
        <v>0</v>
      </c>
      <c r="F567" s="314">
        <v>0</v>
      </c>
    </row>
    <row r="568" spans="1:6" x14ac:dyDescent="0.2">
      <c r="A568" s="314">
        <v>23</v>
      </c>
      <c r="B568" s="314" t="s">
        <v>248</v>
      </c>
      <c r="C568" s="703">
        <v>0</v>
      </c>
      <c r="D568" s="314">
        <v>0</v>
      </c>
      <c r="E568" s="314">
        <v>0</v>
      </c>
      <c r="F568" s="314">
        <v>0</v>
      </c>
    </row>
    <row r="569" spans="1:6" x14ac:dyDescent="0.2">
      <c r="A569" s="314">
        <v>24</v>
      </c>
      <c r="B569" s="314" t="s">
        <v>249</v>
      </c>
      <c r="C569" s="703">
        <v>0</v>
      </c>
      <c r="D569" s="314">
        <v>0</v>
      </c>
      <c r="E569" s="314">
        <v>0</v>
      </c>
      <c r="F569" s="314">
        <v>0</v>
      </c>
    </row>
    <row r="570" spans="1:6" x14ac:dyDescent="0.2">
      <c r="A570" s="314">
        <v>25</v>
      </c>
      <c r="B570" s="314" t="s">
        <v>250</v>
      </c>
      <c r="C570" s="703">
        <v>3.0999999999999999E-3</v>
      </c>
      <c r="D570" s="314">
        <v>0</v>
      </c>
      <c r="E570" s="314">
        <v>0</v>
      </c>
      <c r="F570" s="314">
        <v>0</v>
      </c>
    </row>
    <row r="571" spans="1:6" x14ac:dyDescent="0.2">
      <c r="A571" s="314">
        <v>26</v>
      </c>
      <c r="B571" s="314" t="s">
        <v>266</v>
      </c>
      <c r="C571" s="703">
        <v>-1.85</v>
      </c>
      <c r="D571" s="314">
        <v>0</v>
      </c>
      <c r="E571" s="314">
        <v>0</v>
      </c>
      <c r="F571" s="314">
        <v>0</v>
      </c>
    </row>
    <row r="572" spans="1:6" x14ac:dyDescent="0.2">
      <c r="A572" s="314">
        <v>27</v>
      </c>
      <c r="B572" s="314" t="s">
        <v>267</v>
      </c>
      <c r="C572" s="703"/>
      <c r="D572" s="314"/>
      <c r="E572" s="314"/>
      <c r="F572" s="314"/>
    </row>
    <row r="573" spans="1:6" x14ac:dyDescent="0.2">
      <c r="A573" s="314">
        <v>28</v>
      </c>
      <c r="B573" s="314" t="s">
        <v>268</v>
      </c>
      <c r="C573" s="703"/>
      <c r="D573" s="314"/>
      <c r="E573" s="314"/>
      <c r="F573" s="314"/>
    </row>
    <row r="574" spans="1:6" x14ac:dyDescent="0.2">
      <c r="A574" s="314">
        <v>29</v>
      </c>
      <c r="B574" s="314" t="s">
        <v>501</v>
      </c>
      <c r="C574" s="703">
        <v>-1.85</v>
      </c>
      <c r="D574" s="314">
        <v>0</v>
      </c>
      <c r="E574" s="314">
        <v>0</v>
      </c>
      <c r="F574" s="314">
        <v>0</v>
      </c>
    </row>
    <row r="575" spans="1:6" x14ac:dyDescent="0.2">
      <c r="A575" s="314">
        <v>30</v>
      </c>
      <c r="B575" s="314" t="s">
        <v>251</v>
      </c>
      <c r="C575" s="703">
        <v>57562.44</v>
      </c>
      <c r="D575" s="314">
        <v>0</v>
      </c>
      <c r="E575" s="314">
        <v>0</v>
      </c>
      <c r="F575" s="314">
        <v>0</v>
      </c>
    </row>
    <row r="576" spans="1:6" x14ac:dyDescent="0.2">
      <c r="A576" s="314">
        <v>31</v>
      </c>
      <c r="B576" s="314" t="s">
        <v>252</v>
      </c>
      <c r="C576" s="703"/>
      <c r="D576" s="314"/>
      <c r="E576" s="314"/>
      <c r="F576" s="314"/>
    </row>
    <row r="577" spans="1:6" x14ac:dyDescent="0.2">
      <c r="A577" s="314">
        <v>32</v>
      </c>
      <c r="B577" s="314" t="s">
        <v>253</v>
      </c>
      <c r="C577" s="703"/>
      <c r="D577" s="314"/>
      <c r="E577" s="314"/>
      <c r="F577" s="314"/>
    </row>
    <row r="578" spans="1:6" x14ac:dyDescent="0.2">
      <c r="A578" s="314">
        <v>33</v>
      </c>
      <c r="B578" s="314" t="s">
        <v>254</v>
      </c>
      <c r="C578" s="703">
        <v>57562.44</v>
      </c>
      <c r="D578" s="314">
        <v>0</v>
      </c>
      <c r="E578" s="314">
        <v>0</v>
      </c>
      <c r="F578" s="314">
        <v>0</v>
      </c>
    </row>
    <row r="579" spans="1:6" x14ac:dyDescent="0.2">
      <c r="A579" s="314"/>
      <c r="B579" s="314"/>
      <c r="C579" s="314"/>
      <c r="D579" s="314"/>
      <c r="E579" s="314"/>
      <c r="F579" s="314"/>
    </row>
    <row r="580" spans="1:6" x14ac:dyDescent="0.2">
      <c r="A580" s="314" t="s">
        <v>502</v>
      </c>
      <c r="B580" s="314"/>
      <c r="C580" s="314"/>
      <c r="D580" s="314"/>
      <c r="E580" s="314"/>
      <c r="F580" s="314"/>
    </row>
    <row r="581" spans="1:6" x14ac:dyDescent="0.2">
      <c r="A581" s="314" t="s">
        <v>503</v>
      </c>
      <c r="B581" s="314"/>
      <c r="C581" s="314"/>
      <c r="D581" s="314"/>
      <c r="E581" s="314"/>
      <c r="F581" s="314"/>
    </row>
    <row r="582" spans="1:6" x14ac:dyDescent="0.2">
      <c r="A582" s="314"/>
      <c r="B582" s="314"/>
      <c r="C582" s="314"/>
      <c r="D582" s="314"/>
      <c r="E582" s="314"/>
      <c r="F582"/>
    </row>
    <row r="583" spans="1:6" ht="13.5" customHeight="1" x14ac:dyDescent="0.2">
      <c r="A583"/>
      <c r="B583"/>
      <c r="C583"/>
      <c r="D583"/>
      <c r="E583"/>
      <c r="F583"/>
    </row>
    <row r="584" spans="1:6" ht="13.5" customHeight="1" x14ac:dyDescent="0.2">
      <c r="A584" t="s">
        <v>491</v>
      </c>
      <c r="B584"/>
      <c r="C584"/>
      <c r="D584"/>
      <c r="E584"/>
      <c r="F584"/>
    </row>
    <row r="585" spans="1:6" ht="13.5" customHeight="1" x14ac:dyDescent="0.2">
      <c r="A585" t="s">
        <v>652</v>
      </c>
      <c r="B585"/>
      <c r="C585"/>
      <c r="D585"/>
      <c r="E585"/>
      <c r="F585"/>
    </row>
    <row r="586" spans="1:6" ht="13.5" customHeight="1" x14ac:dyDescent="0.2">
      <c r="A586"/>
      <c r="B586"/>
      <c r="C586"/>
      <c r="D586"/>
      <c r="E586"/>
      <c r="F586"/>
    </row>
    <row r="587" spans="1:6" ht="13.5" customHeight="1" x14ac:dyDescent="0.2">
      <c r="A587"/>
      <c r="B587" t="s">
        <v>1</v>
      </c>
      <c r="C587" t="s">
        <v>492</v>
      </c>
      <c r="D587"/>
      <c r="E587"/>
      <c r="F587"/>
    </row>
    <row r="588" spans="1:6" ht="13.5" customHeight="1" x14ac:dyDescent="0.2">
      <c r="A588"/>
      <c r="B588"/>
      <c r="C588"/>
      <c r="D588"/>
      <c r="E588"/>
      <c r="F588"/>
    </row>
    <row r="589" spans="1:6" ht="13.5" customHeight="1" x14ac:dyDescent="0.2">
      <c r="A589"/>
      <c r="B589" t="s">
        <v>234</v>
      </c>
      <c r="C589" t="s">
        <v>489</v>
      </c>
      <c r="D589"/>
      <c r="E589"/>
      <c r="F589"/>
    </row>
    <row r="590" spans="1:6" ht="13.5" customHeight="1" x14ac:dyDescent="0.2">
      <c r="A590"/>
      <c r="B590"/>
      <c r="C590"/>
      <c r="D590"/>
      <c r="E590"/>
      <c r="F590"/>
    </row>
    <row r="591" spans="1:6" ht="13.5" customHeight="1" x14ac:dyDescent="0.2">
      <c r="A591"/>
      <c r="B591"/>
      <c r="C591"/>
      <c r="D591"/>
      <c r="E591"/>
      <c r="F591" t="s">
        <v>493</v>
      </c>
    </row>
    <row r="592" spans="1:6" ht="13.5" customHeight="1" x14ac:dyDescent="0.2">
      <c r="A592">
        <v>1</v>
      </c>
      <c r="B592" t="s">
        <v>361</v>
      </c>
      <c r="C592" t="s">
        <v>479</v>
      </c>
      <c r="D592"/>
      <c r="E592"/>
      <c r="F592">
        <v>270008880</v>
      </c>
    </row>
    <row r="593" spans="1:6" ht="13.5" customHeight="1" x14ac:dyDescent="0.2">
      <c r="A593">
        <v>2</v>
      </c>
      <c r="B593" t="s">
        <v>175</v>
      </c>
      <c r="C593" t="s">
        <v>417</v>
      </c>
      <c r="D593"/>
      <c r="E593"/>
      <c r="F593"/>
    </row>
    <row r="594" spans="1:6" ht="13.5" customHeight="1" x14ac:dyDescent="0.2">
      <c r="A594">
        <v>3</v>
      </c>
      <c r="B594" t="s">
        <v>256</v>
      </c>
      <c r="C594">
        <v>270603000</v>
      </c>
      <c r="D594"/>
      <c r="E594"/>
      <c r="F594"/>
    </row>
    <row r="595" spans="1:6" ht="13.5" customHeight="1" x14ac:dyDescent="0.2">
      <c r="A595">
        <v>4</v>
      </c>
      <c r="B595" t="s">
        <v>235</v>
      </c>
      <c r="C595" t="s">
        <v>492</v>
      </c>
      <c r="D595"/>
      <c r="E595"/>
      <c r="F595"/>
    </row>
    <row r="596" spans="1:6" ht="13.5" customHeight="1" x14ac:dyDescent="0.2">
      <c r="A596"/>
      <c r="B596"/>
      <c r="C596" t="s">
        <v>257</v>
      </c>
      <c r="D596" t="s">
        <v>257</v>
      </c>
      <c r="E596" t="s">
        <v>257</v>
      </c>
      <c r="F596" t="s">
        <v>257</v>
      </c>
    </row>
    <row r="597" spans="1:6" ht="13.5" customHeight="1" x14ac:dyDescent="0.2">
      <c r="A597"/>
      <c r="B597"/>
      <c r="C597" t="s">
        <v>494</v>
      </c>
      <c r="D597" t="s">
        <v>495</v>
      </c>
      <c r="E597" t="s">
        <v>495</v>
      </c>
      <c r="F597" t="s">
        <v>185</v>
      </c>
    </row>
    <row r="598" spans="1:6" ht="13.5" customHeight="1" x14ac:dyDescent="0.2">
      <c r="A598">
        <v>5</v>
      </c>
      <c r="B598" t="s">
        <v>257</v>
      </c>
      <c r="C598" s="412">
        <v>442122019</v>
      </c>
      <c r="D598" s="412">
        <v>0</v>
      </c>
      <c r="E598" s="412">
        <v>0</v>
      </c>
      <c r="F598" s="412">
        <v>442122019</v>
      </c>
    </row>
    <row r="599" spans="1:6" ht="13.5" customHeight="1" x14ac:dyDescent="0.2">
      <c r="A599">
        <v>6</v>
      </c>
      <c r="B599" t="s">
        <v>236</v>
      </c>
      <c r="C599" s="555">
        <v>1</v>
      </c>
      <c r="D599">
        <v>0</v>
      </c>
      <c r="E599">
        <v>0</v>
      </c>
      <c r="F599" s="555">
        <v>1</v>
      </c>
    </row>
    <row r="600" spans="1:6" ht="13.5" customHeight="1" x14ac:dyDescent="0.2">
      <c r="A600"/>
      <c r="B600"/>
      <c r="C600"/>
      <c r="D600"/>
      <c r="E600"/>
      <c r="F600"/>
    </row>
    <row r="601" spans="1:6" ht="13.5" customHeight="1" x14ac:dyDescent="0.2">
      <c r="A601"/>
      <c r="B601" t="s">
        <v>496</v>
      </c>
      <c r="C601"/>
      <c r="D601"/>
      <c r="E601"/>
      <c r="F601"/>
    </row>
    <row r="602" spans="1:6" ht="13.5" customHeight="1" x14ac:dyDescent="0.2">
      <c r="A602">
        <v>7</v>
      </c>
      <c r="B602" t="s">
        <v>497</v>
      </c>
      <c r="C602" s="412">
        <v>66901815</v>
      </c>
      <c r="D602"/>
      <c r="E602"/>
      <c r="F602"/>
    </row>
    <row r="603" spans="1:6" ht="13.5" customHeight="1" x14ac:dyDescent="0.2">
      <c r="A603">
        <v>8</v>
      </c>
      <c r="B603" t="s">
        <v>258</v>
      </c>
      <c r="C603" s="412">
        <v>33349131</v>
      </c>
      <c r="D603"/>
      <c r="E603"/>
      <c r="F603"/>
    </row>
    <row r="604" spans="1:6" ht="13.5" customHeight="1" x14ac:dyDescent="0.2">
      <c r="A604">
        <v>9</v>
      </c>
      <c r="B604" t="s">
        <v>259</v>
      </c>
      <c r="C604" s="412">
        <v>33552684</v>
      </c>
      <c r="D604"/>
      <c r="E604"/>
      <c r="F604"/>
    </row>
    <row r="605" spans="1:6" ht="13.5" customHeight="1" x14ac:dyDescent="0.2">
      <c r="A605"/>
      <c r="B605"/>
      <c r="C605"/>
      <c r="D605"/>
      <c r="E605"/>
      <c r="F605"/>
    </row>
    <row r="606" spans="1:6" ht="13.5" customHeight="1" x14ac:dyDescent="0.2">
      <c r="A606"/>
      <c r="B606"/>
      <c r="C606" t="s">
        <v>167</v>
      </c>
      <c r="D606" t="s">
        <v>260</v>
      </c>
      <c r="E606" t="s">
        <v>498</v>
      </c>
      <c r="F606" t="s">
        <v>261</v>
      </c>
    </row>
    <row r="607" spans="1:6" ht="13.5" customHeight="1" x14ac:dyDescent="0.2">
      <c r="A607"/>
      <c r="B607"/>
      <c r="C607" t="s">
        <v>262</v>
      </c>
      <c r="D607" t="s">
        <v>263</v>
      </c>
      <c r="E607" t="s">
        <v>264</v>
      </c>
      <c r="F607" t="s">
        <v>265</v>
      </c>
    </row>
    <row r="608" spans="1:6" ht="13.5" customHeight="1" x14ac:dyDescent="0.2">
      <c r="A608">
        <v>10</v>
      </c>
      <c r="B608" t="s">
        <v>499</v>
      </c>
      <c r="C608">
        <v>6.2589999999999998E-4</v>
      </c>
      <c r="D608">
        <v>0</v>
      </c>
      <c r="E608">
        <v>0</v>
      </c>
      <c r="F608">
        <v>0</v>
      </c>
    </row>
    <row r="609" spans="1:6" ht="13.5" customHeight="1" x14ac:dyDescent="0.2">
      <c r="A609">
        <v>11</v>
      </c>
      <c r="B609" t="s">
        <v>237</v>
      </c>
      <c r="C609">
        <v>21000.62</v>
      </c>
      <c r="D609">
        <v>0</v>
      </c>
      <c r="E609">
        <v>0</v>
      </c>
      <c r="F609">
        <v>0</v>
      </c>
    </row>
    <row r="610" spans="1:6" ht="13.5" customHeight="1" x14ac:dyDescent="0.2">
      <c r="A610">
        <v>12</v>
      </c>
      <c r="B610" t="s">
        <v>238</v>
      </c>
      <c r="C610">
        <v>4.74E-5</v>
      </c>
      <c r="D610">
        <v>0</v>
      </c>
      <c r="E610">
        <v>0</v>
      </c>
      <c r="F610">
        <v>0</v>
      </c>
    </row>
    <row r="611" spans="1:6" ht="13.5" customHeight="1" x14ac:dyDescent="0.2">
      <c r="A611">
        <v>13</v>
      </c>
      <c r="B611" t="s">
        <v>239</v>
      </c>
      <c r="C611" s="555">
        <v>20956.583699999999</v>
      </c>
      <c r="D611">
        <v>0</v>
      </c>
      <c r="E611">
        <v>0</v>
      </c>
      <c r="F611">
        <v>0</v>
      </c>
    </row>
    <row r="612" spans="1:6" ht="13.5" customHeight="1" x14ac:dyDescent="0.2">
      <c r="A612">
        <v>14</v>
      </c>
      <c r="B612" t="s">
        <v>240</v>
      </c>
      <c r="C612" s="555">
        <v>0</v>
      </c>
      <c r="D612">
        <v>0</v>
      </c>
      <c r="E612">
        <v>0</v>
      </c>
      <c r="F612">
        <v>0</v>
      </c>
    </row>
    <row r="613" spans="1:6" ht="13.5" customHeight="1" x14ac:dyDescent="0.2">
      <c r="A613">
        <v>15</v>
      </c>
      <c r="B613" t="s">
        <v>241</v>
      </c>
      <c r="C613" s="555">
        <v>0</v>
      </c>
      <c r="D613">
        <v>0</v>
      </c>
      <c r="E613">
        <v>0</v>
      </c>
      <c r="F613">
        <v>0</v>
      </c>
    </row>
    <row r="614" spans="1:6" ht="13.5" customHeight="1" x14ac:dyDescent="0.2">
      <c r="A614">
        <v>16</v>
      </c>
      <c r="B614" t="s">
        <v>242</v>
      </c>
      <c r="C614" s="555">
        <v>20956.583699999999</v>
      </c>
      <c r="D614">
        <v>0</v>
      </c>
      <c r="E614">
        <v>0</v>
      </c>
      <c r="F614">
        <v>0</v>
      </c>
    </row>
    <row r="615" spans="1:6" ht="13.5" customHeight="1" x14ac:dyDescent="0.2">
      <c r="A615">
        <v>17</v>
      </c>
      <c r="B615" t="s">
        <v>500</v>
      </c>
      <c r="C615" s="555">
        <v>-44.041200000000003</v>
      </c>
      <c r="D615">
        <v>0</v>
      </c>
      <c r="E615">
        <v>0</v>
      </c>
      <c r="F615">
        <v>0</v>
      </c>
    </row>
    <row r="616" spans="1:6" ht="13.5" customHeight="1" x14ac:dyDescent="0.2">
      <c r="A616">
        <v>18</v>
      </c>
      <c r="B616" t="s">
        <v>243</v>
      </c>
      <c r="C616">
        <v>20956.580000000002</v>
      </c>
      <c r="D616">
        <v>0</v>
      </c>
      <c r="E616">
        <v>0</v>
      </c>
      <c r="F616">
        <v>0</v>
      </c>
    </row>
    <row r="617" spans="1:6" ht="13.5" customHeight="1" x14ac:dyDescent="0.2">
      <c r="A617">
        <v>19</v>
      </c>
      <c r="B617" t="s">
        <v>244</v>
      </c>
      <c r="C617"/>
      <c r="D617"/>
      <c r="E617"/>
      <c r="F617"/>
    </row>
    <row r="618" spans="1:6" ht="13.5" customHeight="1" x14ac:dyDescent="0.2">
      <c r="A618">
        <v>20</v>
      </c>
      <c r="B618" t="s">
        <v>245</v>
      </c>
      <c r="C618"/>
      <c r="D618"/>
      <c r="E618"/>
      <c r="F618"/>
    </row>
    <row r="619" spans="1:6" ht="13.5" customHeight="1" x14ac:dyDescent="0.2">
      <c r="A619">
        <v>21</v>
      </c>
      <c r="B619" t="s">
        <v>246</v>
      </c>
      <c r="C619">
        <v>20956.580000000002</v>
      </c>
      <c r="D619">
        <v>0</v>
      </c>
      <c r="E619">
        <v>0</v>
      </c>
      <c r="F619">
        <v>0</v>
      </c>
    </row>
    <row r="620" spans="1:6" ht="13.5" customHeight="1" x14ac:dyDescent="0.2">
      <c r="A620">
        <v>22</v>
      </c>
      <c r="B620" t="s">
        <v>247</v>
      </c>
      <c r="C620" s="555">
        <v>-3.7000000000000002E-3</v>
      </c>
      <c r="D620">
        <v>0</v>
      </c>
      <c r="E620">
        <v>0</v>
      </c>
      <c r="F620">
        <v>0</v>
      </c>
    </row>
    <row r="621" spans="1:6" ht="13.5" customHeight="1" x14ac:dyDescent="0.2">
      <c r="A621">
        <v>23</v>
      </c>
      <c r="B621" t="s">
        <v>248</v>
      </c>
      <c r="C621" s="555">
        <v>0</v>
      </c>
      <c r="D621">
        <v>0</v>
      </c>
      <c r="E621">
        <v>0</v>
      </c>
      <c r="F621">
        <v>0</v>
      </c>
    </row>
    <row r="622" spans="1:6" ht="13.5" customHeight="1" x14ac:dyDescent="0.2">
      <c r="A622">
        <v>24</v>
      </c>
      <c r="B622" t="s">
        <v>249</v>
      </c>
      <c r="C622" s="555">
        <v>0</v>
      </c>
      <c r="D622">
        <v>0</v>
      </c>
      <c r="E622">
        <v>0</v>
      </c>
      <c r="F622">
        <v>0</v>
      </c>
    </row>
    <row r="623" spans="1:6" ht="13.5" customHeight="1" x14ac:dyDescent="0.2">
      <c r="A623">
        <v>25</v>
      </c>
      <c r="B623" t="s">
        <v>250</v>
      </c>
      <c r="C623" s="555">
        <v>-3.7000000000000002E-3</v>
      </c>
      <c r="D623">
        <v>0</v>
      </c>
      <c r="E623">
        <v>0</v>
      </c>
      <c r="F623">
        <v>0</v>
      </c>
    </row>
    <row r="624" spans="1:6" ht="13.5" customHeight="1" x14ac:dyDescent="0.2">
      <c r="A624">
        <v>26</v>
      </c>
      <c r="B624" t="s">
        <v>266</v>
      </c>
      <c r="C624" s="555">
        <v>-0.67</v>
      </c>
      <c r="D624">
        <v>0</v>
      </c>
      <c r="E624">
        <v>0</v>
      </c>
      <c r="F624">
        <v>0</v>
      </c>
    </row>
    <row r="625" spans="1:6" ht="13.5" customHeight="1" x14ac:dyDescent="0.2">
      <c r="A625">
        <v>27</v>
      </c>
      <c r="B625" t="s">
        <v>267</v>
      </c>
      <c r="C625"/>
      <c r="D625"/>
      <c r="E625"/>
      <c r="F625"/>
    </row>
    <row r="626" spans="1:6" ht="13.5" customHeight="1" x14ac:dyDescent="0.2">
      <c r="A626">
        <v>28</v>
      </c>
      <c r="B626" t="s">
        <v>268</v>
      </c>
      <c r="C626"/>
      <c r="D626"/>
      <c r="E626"/>
      <c r="F626"/>
    </row>
    <row r="627" spans="1:6" ht="13.5" customHeight="1" x14ac:dyDescent="0.2">
      <c r="A627">
        <v>29</v>
      </c>
      <c r="B627" t="s">
        <v>501</v>
      </c>
      <c r="C627" s="555">
        <v>-0.67</v>
      </c>
      <c r="D627">
        <v>0</v>
      </c>
      <c r="E627">
        <v>0</v>
      </c>
      <c r="F627">
        <v>0</v>
      </c>
    </row>
    <row r="628" spans="1:6" ht="13.5" customHeight="1" x14ac:dyDescent="0.2">
      <c r="A628">
        <v>30</v>
      </c>
      <c r="B628" t="s">
        <v>251</v>
      </c>
      <c r="C628" s="555">
        <v>20955.91</v>
      </c>
      <c r="D628">
        <v>0</v>
      </c>
      <c r="E628">
        <v>0</v>
      </c>
      <c r="F628">
        <v>0</v>
      </c>
    </row>
    <row r="629" spans="1:6" ht="13.5" customHeight="1" x14ac:dyDescent="0.2">
      <c r="A629">
        <v>31</v>
      </c>
      <c r="B629" t="s">
        <v>252</v>
      </c>
      <c r="C629" s="555"/>
      <c r="D629"/>
      <c r="E629"/>
      <c r="F629"/>
    </row>
    <row r="630" spans="1:6" ht="13.5" customHeight="1" x14ac:dyDescent="0.2">
      <c r="A630">
        <v>32</v>
      </c>
      <c r="B630" t="s">
        <v>253</v>
      </c>
      <c r="C630" s="555"/>
      <c r="D630"/>
      <c r="E630"/>
      <c r="F630"/>
    </row>
    <row r="631" spans="1:6" ht="13.5" customHeight="1" x14ac:dyDescent="0.2">
      <c r="A631">
        <v>33</v>
      </c>
      <c r="B631" t="s">
        <v>254</v>
      </c>
      <c r="C631" s="555">
        <v>20955.91</v>
      </c>
      <c r="D631">
        <v>0</v>
      </c>
      <c r="E631">
        <v>0</v>
      </c>
      <c r="F631">
        <v>0</v>
      </c>
    </row>
    <row r="632" spans="1:6" ht="13.5" customHeight="1" x14ac:dyDescent="0.2">
      <c r="A632"/>
      <c r="B632"/>
      <c r="C632"/>
      <c r="D632"/>
      <c r="E632"/>
      <c r="F632"/>
    </row>
    <row r="633" spans="1:6" ht="13.5" customHeight="1" x14ac:dyDescent="0.2">
      <c r="A633" t="s">
        <v>502</v>
      </c>
      <c r="B633"/>
      <c r="C633"/>
      <c r="D633"/>
      <c r="E633"/>
      <c r="F633"/>
    </row>
    <row r="634" spans="1:6" ht="13.5" customHeight="1" x14ac:dyDescent="0.2">
      <c r="A634" t="s">
        <v>503</v>
      </c>
      <c r="B634"/>
      <c r="C634"/>
      <c r="D634"/>
      <c r="E634"/>
      <c r="F634"/>
    </row>
    <row r="635" spans="1:6" ht="13.5" customHeight="1" x14ac:dyDescent="0.2">
      <c r="A635"/>
      <c r="B635"/>
      <c r="C635"/>
      <c r="D635"/>
      <c r="E635"/>
      <c r="F635"/>
    </row>
    <row r="636" spans="1:6" ht="13.5" customHeight="1" x14ac:dyDescent="0.2">
      <c r="A636"/>
      <c r="B636"/>
      <c r="C636"/>
      <c r="D636"/>
      <c r="E636"/>
      <c r="F636"/>
    </row>
    <row r="637" spans="1:6" ht="13.5" customHeight="1" x14ac:dyDescent="0.2">
      <c r="A637" t="s">
        <v>491</v>
      </c>
      <c r="B637"/>
      <c r="C637"/>
      <c r="D637"/>
      <c r="E637"/>
      <c r="F637"/>
    </row>
    <row r="638" spans="1:6" ht="13.5" customHeight="1" x14ac:dyDescent="0.2">
      <c r="A638" t="s">
        <v>652</v>
      </c>
      <c r="B638"/>
      <c r="C638"/>
      <c r="D638"/>
      <c r="E638"/>
      <c r="F638"/>
    </row>
    <row r="639" spans="1:6" ht="13.5" customHeight="1" x14ac:dyDescent="0.2">
      <c r="A639"/>
      <c r="B639"/>
      <c r="C639"/>
      <c r="D639"/>
      <c r="E639"/>
      <c r="F639"/>
    </row>
    <row r="640" spans="1:6" ht="13.5" customHeight="1" x14ac:dyDescent="0.2">
      <c r="A640"/>
      <c r="B640" t="s">
        <v>1</v>
      </c>
      <c r="C640" t="s">
        <v>492</v>
      </c>
      <c r="D640"/>
      <c r="E640"/>
      <c r="F640"/>
    </row>
    <row r="641" spans="1:6" ht="13.5" customHeight="1" x14ac:dyDescent="0.2">
      <c r="A641"/>
      <c r="B641"/>
      <c r="C641"/>
      <c r="D641"/>
      <c r="E641"/>
      <c r="F641"/>
    </row>
    <row r="642" spans="1:6" ht="13.5" customHeight="1" x14ac:dyDescent="0.2">
      <c r="A642"/>
      <c r="B642" t="s">
        <v>234</v>
      </c>
      <c r="C642" t="s">
        <v>489</v>
      </c>
      <c r="D642"/>
      <c r="E642"/>
      <c r="F642"/>
    </row>
    <row r="643" spans="1:6" ht="13.5" customHeight="1" x14ac:dyDescent="0.2">
      <c r="A643"/>
      <c r="B643"/>
      <c r="C643"/>
      <c r="D643"/>
      <c r="E643"/>
      <c r="F643"/>
    </row>
    <row r="644" spans="1:6" ht="13.5" customHeight="1" x14ac:dyDescent="0.2">
      <c r="A644"/>
      <c r="B644"/>
      <c r="C644"/>
      <c r="D644"/>
      <c r="E644"/>
      <c r="F644" t="s">
        <v>493</v>
      </c>
    </row>
    <row r="645" spans="1:6" ht="13.5" customHeight="1" x14ac:dyDescent="0.2">
      <c r="A645">
        <v>1</v>
      </c>
      <c r="B645" t="s">
        <v>361</v>
      </c>
      <c r="C645" t="s">
        <v>479</v>
      </c>
      <c r="D645"/>
      <c r="E645"/>
      <c r="F645">
        <v>270008880</v>
      </c>
    </row>
    <row r="646" spans="1:6" ht="13.5" customHeight="1" x14ac:dyDescent="0.2">
      <c r="A646">
        <v>2</v>
      </c>
      <c r="B646" t="s">
        <v>175</v>
      </c>
      <c r="C646" t="s">
        <v>418</v>
      </c>
      <c r="D646"/>
      <c r="E646"/>
      <c r="F646"/>
    </row>
    <row r="647" spans="1:6" ht="13.5" customHeight="1" x14ac:dyDescent="0.2">
      <c r="A647">
        <v>3</v>
      </c>
      <c r="B647" t="s">
        <v>256</v>
      </c>
      <c r="C647">
        <v>270009235</v>
      </c>
      <c r="D647"/>
      <c r="E647"/>
      <c r="F647"/>
    </row>
    <row r="648" spans="1:6" ht="13.5" customHeight="1" x14ac:dyDescent="0.2">
      <c r="A648">
        <v>4</v>
      </c>
      <c r="B648" t="s">
        <v>235</v>
      </c>
      <c r="C648" t="s">
        <v>492</v>
      </c>
      <c r="D648"/>
      <c r="E648"/>
      <c r="F648"/>
    </row>
    <row r="649" spans="1:6" ht="13.5" customHeight="1" x14ac:dyDescent="0.2">
      <c r="A649"/>
      <c r="B649"/>
      <c r="C649" t="s">
        <v>257</v>
      </c>
      <c r="D649" t="s">
        <v>257</v>
      </c>
      <c r="E649" t="s">
        <v>257</v>
      </c>
      <c r="F649" t="s">
        <v>257</v>
      </c>
    </row>
    <row r="650" spans="1:6" ht="13.5" customHeight="1" x14ac:dyDescent="0.2">
      <c r="A650"/>
      <c r="B650"/>
      <c r="C650" t="s">
        <v>494</v>
      </c>
      <c r="D650" t="s">
        <v>495</v>
      </c>
      <c r="E650" t="s">
        <v>495</v>
      </c>
      <c r="F650" t="s">
        <v>185</v>
      </c>
    </row>
    <row r="651" spans="1:6" ht="13.5" customHeight="1" x14ac:dyDescent="0.2">
      <c r="A651">
        <v>5</v>
      </c>
      <c r="B651" t="s">
        <v>257</v>
      </c>
      <c r="C651" s="412">
        <v>442122019</v>
      </c>
      <c r="D651" s="412">
        <v>0</v>
      </c>
      <c r="E651" s="412">
        <v>0</v>
      </c>
      <c r="F651" s="412">
        <v>442122019</v>
      </c>
    </row>
    <row r="652" spans="1:6" ht="13.5" customHeight="1" x14ac:dyDescent="0.2">
      <c r="A652">
        <v>6</v>
      </c>
      <c r="B652" t="s">
        <v>236</v>
      </c>
      <c r="C652" s="555">
        <v>1</v>
      </c>
      <c r="D652">
        <v>0</v>
      </c>
      <c r="E652">
        <v>0</v>
      </c>
      <c r="F652" s="555">
        <v>1</v>
      </c>
    </row>
    <row r="653" spans="1:6" ht="13.5" customHeight="1" x14ac:dyDescent="0.2">
      <c r="A653"/>
      <c r="B653"/>
      <c r="C653"/>
      <c r="D653"/>
      <c r="E653"/>
      <c r="F653"/>
    </row>
    <row r="654" spans="1:6" ht="13.5" customHeight="1" x14ac:dyDescent="0.2">
      <c r="A654"/>
      <c r="B654" t="s">
        <v>496</v>
      </c>
      <c r="C654"/>
      <c r="D654"/>
      <c r="E654"/>
      <c r="F654"/>
    </row>
    <row r="655" spans="1:6" ht="13.5" customHeight="1" x14ac:dyDescent="0.2">
      <c r="A655">
        <v>7</v>
      </c>
      <c r="B655" t="s">
        <v>497</v>
      </c>
      <c r="C655" s="412">
        <v>66901815</v>
      </c>
      <c r="D655"/>
      <c r="E655"/>
      <c r="F655"/>
    </row>
    <row r="656" spans="1:6" ht="13.5" customHeight="1" x14ac:dyDescent="0.2">
      <c r="A656">
        <v>8</v>
      </c>
      <c r="B656" t="s">
        <v>258</v>
      </c>
      <c r="C656" s="412">
        <v>33349131</v>
      </c>
      <c r="D656"/>
      <c r="E656"/>
      <c r="F656"/>
    </row>
    <row r="657" spans="1:6" ht="13.5" customHeight="1" x14ac:dyDescent="0.2">
      <c r="A657">
        <v>9</v>
      </c>
      <c r="B657" t="s">
        <v>259</v>
      </c>
      <c r="C657" s="412">
        <v>33552684</v>
      </c>
      <c r="D657"/>
      <c r="E657"/>
      <c r="F657"/>
    </row>
    <row r="658" spans="1:6" ht="13.5" customHeight="1" x14ac:dyDescent="0.2">
      <c r="A658"/>
      <c r="B658"/>
      <c r="C658"/>
      <c r="D658"/>
      <c r="E658"/>
      <c r="F658"/>
    </row>
    <row r="659" spans="1:6" ht="13.5" customHeight="1" x14ac:dyDescent="0.2">
      <c r="A659"/>
      <c r="B659"/>
      <c r="C659" t="s">
        <v>167</v>
      </c>
      <c r="D659" t="s">
        <v>260</v>
      </c>
      <c r="E659" t="s">
        <v>498</v>
      </c>
      <c r="F659" t="s">
        <v>261</v>
      </c>
    </row>
    <row r="660" spans="1:6" ht="13.5" customHeight="1" x14ac:dyDescent="0.2">
      <c r="A660"/>
      <c r="B660"/>
      <c r="C660" t="s">
        <v>262</v>
      </c>
      <c r="D660" t="s">
        <v>263</v>
      </c>
      <c r="E660" t="s">
        <v>264</v>
      </c>
      <c r="F660" t="s">
        <v>265</v>
      </c>
    </row>
    <row r="661" spans="1:6" ht="13.5" customHeight="1" x14ac:dyDescent="0.2">
      <c r="A661">
        <v>10</v>
      </c>
      <c r="B661" t="s">
        <v>499</v>
      </c>
      <c r="C661">
        <v>8.1799999999999996E-5</v>
      </c>
      <c r="D661">
        <v>0</v>
      </c>
      <c r="E661">
        <v>0</v>
      </c>
      <c r="F661">
        <v>0</v>
      </c>
    </row>
    <row r="662" spans="1:6" ht="13.5" customHeight="1" x14ac:dyDescent="0.2">
      <c r="A662">
        <v>11</v>
      </c>
      <c r="B662" t="s">
        <v>237</v>
      </c>
      <c r="C662" s="555">
        <v>2744.61</v>
      </c>
      <c r="D662">
        <v>0</v>
      </c>
      <c r="E662">
        <v>0</v>
      </c>
      <c r="F662">
        <v>0</v>
      </c>
    </row>
    <row r="663" spans="1:6" ht="13.5" customHeight="1" x14ac:dyDescent="0.2">
      <c r="A663">
        <v>12</v>
      </c>
      <c r="B663" t="s">
        <v>238</v>
      </c>
      <c r="C663" s="631">
        <v>6.1999999999999999E-6</v>
      </c>
      <c r="D663">
        <v>0</v>
      </c>
      <c r="E663">
        <v>0</v>
      </c>
      <c r="F663">
        <v>0</v>
      </c>
    </row>
    <row r="664" spans="1:6" ht="13.5" customHeight="1" x14ac:dyDescent="0.2">
      <c r="A664">
        <v>13</v>
      </c>
      <c r="B664" t="s">
        <v>239</v>
      </c>
      <c r="C664" s="555">
        <v>2741.1565000000001</v>
      </c>
      <c r="D664">
        <v>0</v>
      </c>
      <c r="E664">
        <v>0</v>
      </c>
      <c r="F664">
        <v>0</v>
      </c>
    </row>
    <row r="665" spans="1:6" ht="13.5" customHeight="1" x14ac:dyDescent="0.2">
      <c r="A665">
        <v>14</v>
      </c>
      <c r="B665" t="s">
        <v>240</v>
      </c>
      <c r="C665" s="555">
        <v>0</v>
      </c>
      <c r="D665">
        <v>0</v>
      </c>
      <c r="E665">
        <v>0</v>
      </c>
      <c r="F665">
        <v>0</v>
      </c>
    </row>
    <row r="666" spans="1:6" ht="13.5" customHeight="1" x14ac:dyDescent="0.2">
      <c r="A666">
        <v>15</v>
      </c>
      <c r="B666" t="s">
        <v>241</v>
      </c>
      <c r="C666" s="555">
        <v>0</v>
      </c>
      <c r="D666">
        <v>0</v>
      </c>
      <c r="E666">
        <v>0</v>
      </c>
      <c r="F666">
        <v>0</v>
      </c>
    </row>
    <row r="667" spans="1:6" ht="13.5" customHeight="1" x14ac:dyDescent="0.2">
      <c r="A667">
        <v>16</v>
      </c>
      <c r="B667" t="s">
        <v>242</v>
      </c>
      <c r="C667" s="555">
        <v>2741.1565000000001</v>
      </c>
      <c r="D667">
        <v>0</v>
      </c>
      <c r="E667">
        <v>0</v>
      </c>
      <c r="F667">
        <v>0</v>
      </c>
    </row>
    <row r="668" spans="1:6" ht="13.5" customHeight="1" x14ac:dyDescent="0.2">
      <c r="A668">
        <v>17</v>
      </c>
      <c r="B668" t="s">
        <v>500</v>
      </c>
      <c r="C668" s="555">
        <v>-3.4529999999999998</v>
      </c>
      <c r="D668">
        <v>0</v>
      </c>
      <c r="E668">
        <v>0</v>
      </c>
      <c r="F668">
        <v>0</v>
      </c>
    </row>
    <row r="669" spans="1:6" ht="13.5" customHeight="1" x14ac:dyDescent="0.2">
      <c r="A669">
        <v>18</v>
      </c>
      <c r="B669" t="s">
        <v>243</v>
      </c>
      <c r="C669">
        <v>2741.16</v>
      </c>
      <c r="D669">
        <v>0</v>
      </c>
      <c r="E669">
        <v>0</v>
      </c>
      <c r="F669">
        <v>0</v>
      </c>
    </row>
    <row r="670" spans="1:6" ht="13.5" customHeight="1" x14ac:dyDescent="0.2">
      <c r="A670">
        <v>19</v>
      </c>
      <c r="B670" t="s">
        <v>244</v>
      </c>
      <c r="C670"/>
      <c r="D670"/>
      <c r="E670"/>
      <c r="F670"/>
    </row>
    <row r="671" spans="1:6" ht="13.5" customHeight="1" x14ac:dyDescent="0.2">
      <c r="A671">
        <v>20</v>
      </c>
      <c r="B671" t="s">
        <v>245</v>
      </c>
      <c r="C671"/>
      <c r="D671"/>
      <c r="E671"/>
      <c r="F671"/>
    </row>
    <row r="672" spans="1:6" ht="13.5" customHeight="1" x14ac:dyDescent="0.2">
      <c r="A672">
        <v>21</v>
      </c>
      <c r="B672" t="s">
        <v>246</v>
      </c>
      <c r="C672">
        <v>2741.16</v>
      </c>
      <c r="D672">
        <v>0</v>
      </c>
      <c r="E672">
        <v>0</v>
      </c>
      <c r="F672">
        <v>0</v>
      </c>
    </row>
    <row r="673" spans="1:6" ht="13.5" customHeight="1" x14ac:dyDescent="0.2">
      <c r="A673">
        <v>22</v>
      </c>
      <c r="B673" t="s">
        <v>247</v>
      </c>
      <c r="C673" s="555">
        <v>3.5000000000000001E-3</v>
      </c>
      <c r="D673">
        <v>0</v>
      </c>
      <c r="E673">
        <v>0</v>
      </c>
      <c r="F673">
        <v>0</v>
      </c>
    </row>
    <row r="674" spans="1:6" ht="13.5" customHeight="1" x14ac:dyDescent="0.2">
      <c r="A674">
        <v>23</v>
      </c>
      <c r="B674" t="s">
        <v>248</v>
      </c>
      <c r="C674" s="555">
        <v>0</v>
      </c>
      <c r="D674">
        <v>0</v>
      </c>
      <c r="E674">
        <v>0</v>
      </c>
      <c r="F674">
        <v>0</v>
      </c>
    </row>
    <row r="675" spans="1:6" ht="13.5" customHeight="1" x14ac:dyDescent="0.2">
      <c r="A675">
        <v>24</v>
      </c>
      <c r="B675" t="s">
        <v>249</v>
      </c>
      <c r="C675" s="555">
        <v>0</v>
      </c>
      <c r="D675">
        <v>0</v>
      </c>
      <c r="E675">
        <v>0</v>
      </c>
      <c r="F675">
        <v>0</v>
      </c>
    </row>
    <row r="676" spans="1:6" ht="13.5" customHeight="1" x14ac:dyDescent="0.2">
      <c r="A676">
        <v>25</v>
      </c>
      <c r="B676" t="s">
        <v>250</v>
      </c>
      <c r="C676" s="555">
        <v>3.5000000000000001E-3</v>
      </c>
      <c r="D676">
        <v>0</v>
      </c>
      <c r="E676">
        <v>0</v>
      </c>
      <c r="F676">
        <v>0</v>
      </c>
    </row>
    <row r="677" spans="1:6" ht="13.5" customHeight="1" x14ac:dyDescent="0.2">
      <c r="A677">
        <v>26</v>
      </c>
      <c r="B677" t="s">
        <v>266</v>
      </c>
      <c r="C677" s="555">
        <v>-0.09</v>
      </c>
      <c r="D677">
        <v>0</v>
      </c>
      <c r="E677">
        <v>0</v>
      </c>
      <c r="F677">
        <v>0</v>
      </c>
    </row>
    <row r="678" spans="1:6" ht="13.5" customHeight="1" x14ac:dyDescent="0.2">
      <c r="A678">
        <v>27</v>
      </c>
      <c r="B678" t="s">
        <v>267</v>
      </c>
      <c r="C678"/>
      <c r="D678"/>
      <c r="E678"/>
      <c r="F678"/>
    </row>
    <row r="679" spans="1:6" ht="13.5" customHeight="1" x14ac:dyDescent="0.2">
      <c r="A679">
        <v>28</v>
      </c>
      <c r="B679" t="s">
        <v>268</v>
      </c>
      <c r="C679"/>
      <c r="D679"/>
      <c r="E679"/>
      <c r="F679"/>
    </row>
    <row r="680" spans="1:6" ht="13.5" customHeight="1" x14ac:dyDescent="0.2">
      <c r="A680">
        <v>29</v>
      </c>
      <c r="B680" t="s">
        <v>501</v>
      </c>
      <c r="C680">
        <v>-0.09</v>
      </c>
      <c r="D680">
        <v>0</v>
      </c>
      <c r="E680">
        <v>0</v>
      </c>
      <c r="F680">
        <v>0</v>
      </c>
    </row>
    <row r="681" spans="1:6" ht="13.5" customHeight="1" x14ac:dyDescent="0.2">
      <c r="A681">
        <v>30</v>
      </c>
      <c r="B681" t="s">
        <v>251</v>
      </c>
      <c r="C681">
        <v>2741.07</v>
      </c>
      <c r="D681">
        <v>0</v>
      </c>
      <c r="E681">
        <v>0</v>
      </c>
      <c r="F681">
        <v>0</v>
      </c>
    </row>
    <row r="682" spans="1:6" ht="13.5" customHeight="1" x14ac:dyDescent="0.2">
      <c r="A682">
        <v>31</v>
      </c>
      <c r="B682" t="s">
        <v>252</v>
      </c>
      <c r="C682"/>
      <c r="D682"/>
      <c r="E682"/>
      <c r="F682"/>
    </row>
    <row r="683" spans="1:6" ht="13.5" customHeight="1" x14ac:dyDescent="0.2">
      <c r="A683">
        <v>32</v>
      </c>
      <c r="B683" t="s">
        <v>253</v>
      </c>
      <c r="C683"/>
      <c r="D683"/>
      <c r="E683"/>
      <c r="F683"/>
    </row>
    <row r="684" spans="1:6" ht="13.5" customHeight="1" x14ac:dyDescent="0.2">
      <c r="A684">
        <v>33</v>
      </c>
      <c r="B684" t="s">
        <v>254</v>
      </c>
      <c r="C684">
        <v>2741.07</v>
      </c>
      <c r="D684">
        <v>0</v>
      </c>
      <c r="E684">
        <v>0</v>
      </c>
      <c r="F684">
        <v>0</v>
      </c>
    </row>
    <row r="685" spans="1:6" ht="13.5" customHeight="1" x14ac:dyDescent="0.2">
      <c r="A685"/>
      <c r="B685"/>
      <c r="C685"/>
      <c r="D685"/>
      <c r="E685"/>
      <c r="F685"/>
    </row>
    <row r="686" spans="1:6" ht="13.5" customHeight="1" x14ac:dyDescent="0.2">
      <c r="A686" t="s">
        <v>502</v>
      </c>
      <c r="B686"/>
      <c r="C686"/>
      <c r="D686"/>
      <c r="E686"/>
      <c r="F686"/>
    </row>
    <row r="687" spans="1:6" ht="13.5" customHeight="1" x14ac:dyDescent="0.2">
      <c r="A687" t="s">
        <v>503</v>
      </c>
      <c r="B687"/>
      <c r="C687"/>
      <c r="D687"/>
      <c r="E687"/>
      <c r="F687"/>
    </row>
    <row r="688" spans="1:6" ht="13.5" customHeight="1" x14ac:dyDescent="0.2">
      <c r="A688"/>
      <c r="B688"/>
      <c r="C688"/>
      <c r="D688"/>
      <c r="E688"/>
      <c r="F688"/>
    </row>
    <row r="689" spans="1:6" ht="13.5" customHeight="1" x14ac:dyDescent="0.2">
      <c r="A689"/>
      <c r="B689"/>
      <c r="C689"/>
      <c r="D689"/>
      <c r="E689"/>
      <c r="F689"/>
    </row>
    <row r="690" spans="1:6" ht="13.5" customHeight="1" x14ac:dyDescent="0.2">
      <c r="A690" t="s">
        <v>491</v>
      </c>
      <c r="B690"/>
      <c r="C690"/>
      <c r="D690"/>
      <c r="E690"/>
      <c r="F690"/>
    </row>
    <row r="691" spans="1:6" ht="13.5" customHeight="1" x14ac:dyDescent="0.2">
      <c r="A691" t="s">
        <v>652</v>
      </c>
      <c r="B691"/>
      <c r="C691"/>
      <c r="D691"/>
      <c r="E691"/>
      <c r="F691"/>
    </row>
    <row r="692" spans="1:6" ht="13.5" customHeight="1" x14ac:dyDescent="0.2">
      <c r="A692"/>
      <c r="B692"/>
      <c r="C692"/>
      <c r="D692"/>
      <c r="E692"/>
      <c r="F692"/>
    </row>
    <row r="693" spans="1:6" ht="13.5" customHeight="1" x14ac:dyDescent="0.2">
      <c r="A693"/>
      <c r="B693" t="s">
        <v>1</v>
      </c>
      <c r="C693" t="s">
        <v>492</v>
      </c>
      <c r="D693"/>
      <c r="E693"/>
      <c r="F693"/>
    </row>
    <row r="694" spans="1:6" ht="13.5" customHeight="1" x14ac:dyDescent="0.2">
      <c r="A694"/>
      <c r="B694"/>
      <c r="C694"/>
      <c r="D694"/>
      <c r="E694"/>
      <c r="F694"/>
    </row>
    <row r="695" spans="1:6" ht="13.5" customHeight="1" x14ac:dyDescent="0.2">
      <c r="A695"/>
      <c r="B695" t="s">
        <v>234</v>
      </c>
      <c r="C695" t="s">
        <v>489</v>
      </c>
      <c r="D695"/>
      <c r="E695"/>
      <c r="F695"/>
    </row>
    <row r="696" spans="1:6" ht="13.5" customHeight="1" x14ac:dyDescent="0.2">
      <c r="A696"/>
      <c r="B696"/>
      <c r="C696"/>
      <c r="D696"/>
      <c r="E696"/>
      <c r="F696"/>
    </row>
    <row r="697" spans="1:6" ht="13.5" customHeight="1" x14ac:dyDescent="0.2">
      <c r="A697"/>
      <c r="B697"/>
      <c r="C697"/>
      <c r="D697"/>
      <c r="E697"/>
      <c r="F697" t="s">
        <v>493</v>
      </c>
    </row>
    <row r="698" spans="1:6" ht="13.5" customHeight="1" x14ac:dyDescent="0.2">
      <c r="A698">
        <v>1</v>
      </c>
      <c r="B698" t="s">
        <v>361</v>
      </c>
      <c r="C698" t="s">
        <v>479</v>
      </c>
      <c r="D698"/>
      <c r="E698"/>
      <c r="F698">
        <v>270008880</v>
      </c>
    </row>
    <row r="699" spans="1:6" ht="13.5" customHeight="1" x14ac:dyDescent="0.2">
      <c r="A699">
        <v>2</v>
      </c>
      <c r="B699" t="s">
        <v>175</v>
      </c>
      <c r="C699" t="s">
        <v>465</v>
      </c>
      <c r="D699"/>
      <c r="E699"/>
      <c r="F699"/>
    </row>
    <row r="700" spans="1:6" ht="13.5" customHeight="1" x14ac:dyDescent="0.2">
      <c r="A700">
        <v>3</v>
      </c>
      <c r="B700" t="s">
        <v>256</v>
      </c>
      <c r="C700">
        <v>270527000</v>
      </c>
      <c r="D700"/>
      <c r="E700"/>
      <c r="F700"/>
    </row>
    <row r="701" spans="1:6" ht="13.5" customHeight="1" x14ac:dyDescent="0.2">
      <c r="A701">
        <v>4</v>
      </c>
      <c r="B701" t="s">
        <v>235</v>
      </c>
      <c r="C701" t="s">
        <v>492</v>
      </c>
      <c r="D701"/>
      <c r="E701"/>
      <c r="F701"/>
    </row>
    <row r="702" spans="1:6" ht="13.5" customHeight="1" x14ac:dyDescent="0.2">
      <c r="A702"/>
      <c r="B702"/>
      <c r="C702" t="s">
        <v>257</v>
      </c>
      <c r="D702" t="s">
        <v>257</v>
      </c>
      <c r="E702" t="s">
        <v>257</v>
      </c>
      <c r="F702" t="s">
        <v>257</v>
      </c>
    </row>
    <row r="703" spans="1:6" ht="13.5" customHeight="1" x14ac:dyDescent="0.2">
      <c r="A703"/>
      <c r="B703"/>
      <c r="C703" t="s">
        <v>494</v>
      </c>
      <c r="D703" t="s">
        <v>495</v>
      </c>
      <c r="E703" t="s">
        <v>495</v>
      </c>
      <c r="F703" t="s">
        <v>185</v>
      </c>
    </row>
    <row r="704" spans="1:6" ht="13.5" customHeight="1" x14ac:dyDescent="0.2">
      <c r="A704">
        <v>5</v>
      </c>
      <c r="B704" t="s">
        <v>257</v>
      </c>
      <c r="C704" s="412">
        <v>442122019</v>
      </c>
      <c r="D704" s="412">
        <v>0</v>
      </c>
      <c r="E704" s="412">
        <v>0</v>
      </c>
      <c r="F704" s="412">
        <v>442122019</v>
      </c>
    </row>
    <row r="705" spans="1:6" ht="13.5" customHeight="1" x14ac:dyDescent="0.2">
      <c r="A705">
        <v>6</v>
      </c>
      <c r="B705" t="s">
        <v>236</v>
      </c>
      <c r="C705" s="555">
        <v>1</v>
      </c>
      <c r="D705" s="555">
        <v>0</v>
      </c>
      <c r="E705" s="555">
        <v>0</v>
      </c>
      <c r="F705" s="555">
        <v>1</v>
      </c>
    </row>
    <row r="706" spans="1:6" ht="13.5" customHeight="1" x14ac:dyDescent="0.2">
      <c r="A706"/>
      <c r="B706"/>
      <c r="C706"/>
      <c r="D706"/>
      <c r="E706"/>
      <c r="F706"/>
    </row>
    <row r="707" spans="1:6" ht="13.5" customHeight="1" x14ac:dyDescent="0.2">
      <c r="A707"/>
      <c r="B707" t="s">
        <v>496</v>
      </c>
      <c r="C707"/>
      <c r="D707"/>
      <c r="E707"/>
      <c r="F707"/>
    </row>
    <row r="708" spans="1:6" ht="13.5" customHeight="1" x14ac:dyDescent="0.2">
      <c r="A708">
        <v>7</v>
      </c>
      <c r="B708" t="s">
        <v>497</v>
      </c>
      <c r="C708" s="412">
        <v>66901815</v>
      </c>
      <c r="D708"/>
      <c r="E708"/>
      <c r="F708"/>
    </row>
    <row r="709" spans="1:6" ht="13.5" customHeight="1" x14ac:dyDescent="0.2">
      <c r="A709">
        <v>8</v>
      </c>
      <c r="B709" t="s">
        <v>258</v>
      </c>
      <c r="C709" s="412">
        <v>33349131</v>
      </c>
      <c r="D709"/>
      <c r="E709"/>
      <c r="F709"/>
    </row>
    <row r="710" spans="1:6" ht="13.5" customHeight="1" x14ac:dyDescent="0.2">
      <c r="A710">
        <v>9</v>
      </c>
      <c r="B710" t="s">
        <v>259</v>
      </c>
      <c r="C710" s="412">
        <v>33552684</v>
      </c>
      <c r="D710"/>
      <c r="E710"/>
      <c r="F710"/>
    </row>
    <row r="711" spans="1:6" ht="13.5" customHeight="1" x14ac:dyDescent="0.2">
      <c r="A711"/>
      <c r="B711"/>
      <c r="C711"/>
      <c r="D711"/>
      <c r="E711"/>
      <c r="F711"/>
    </row>
    <row r="712" spans="1:6" ht="13.5" customHeight="1" x14ac:dyDescent="0.2">
      <c r="A712"/>
      <c r="B712"/>
      <c r="C712" t="s">
        <v>167</v>
      </c>
      <c r="D712" t="s">
        <v>260</v>
      </c>
      <c r="E712" t="s">
        <v>498</v>
      </c>
      <c r="F712" t="s">
        <v>261</v>
      </c>
    </row>
    <row r="713" spans="1:6" ht="13.5" customHeight="1" x14ac:dyDescent="0.2">
      <c r="A713"/>
      <c r="B713"/>
      <c r="C713" t="s">
        <v>262</v>
      </c>
      <c r="D713" t="s">
        <v>263</v>
      </c>
      <c r="E713" t="s">
        <v>264</v>
      </c>
      <c r="F713" t="s">
        <v>265</v>
      </c>
    </row>
    <row r="714" spans="1:6" ht="13.5" customHeight="1" x14ac:dyDescent="0.2">
      <c r="A714">
        <v>10</v>
      </c>
      <c r="B714" t="s">
        <v>499</v>
      </c>
      <c r="C714">
        <v>2.967E-4</v>
      </c>
      <c r="D714">
        <v>0</v>
      </c>
      <c r="E714">
        <v>0</v>
      </c>
      <c r="F714">
        <v>0</v>
      </c>
    </row>
    <row r="715" spans="1:6" ht="13.5" customHeight="1" x14ac:dyDescent="0.2">
      <c r="A715">
        <v>11</v>
      </c>
      <c r="B715" t="s">
        <v>237</v>
      </c>
      <c r="C715" s="555">
        <v>9955.08</v>
      </c>
      <c r="D715">
        <v>0</v>
      </c>
      <c r="E715">
        <v>0</v>
      </c>
      <c r="F715">
        <v>0</v>
      </c>
    </row>
    <row r="716" spans="1:6" ht="13.5" customHeight="1" x14ac:dyDescent="0.2">
      <c r="A716">
        <v>12</v>
      </c>
      <c r="B716" t="s">
        <v>238</v>
      </c>
      <c r="C716" s="631">
        <v>2.2500000000000001E-5</v>
      </c>
      <c r="D716">
        <v>0</v>
      </c>
      <c r="E716">
        <v>0</v>
      </c>
      <c r="F716">
        <v>0</v>
      </c>
    </row>
    <row r="717" spans="1:6" ht="13.5" customHeight="1" x14ac:dyDescent="0.2">
      <c r="A717">
        <v>13</v>
      </c>
      <c r="B717" t="s">
        <v>239</v>
      </c>
      <c r="C717" s="555">
        <v>9947.7453999999998</v>
      </c>
      <c r="D717">
        <v>0</v>
      </c>
      <c r="E717">
        <v>0</v>
      </c>
      <c r="F717">
        <v>0</v>
      </c>
    </row>
    <row r="718" spans="1:6" ht="13.5" customHeight="1" x14ac:dyDescent="0.2">
      <c r="A718">
        <v>14</v>
      </c>
      <c r="B718" t="s">
        <v>240</v>
      </c>
      <c r="C718">
        <v>0</v>
      </c>
      <c r="D718">
        <v>0</v>
      </c>
      <c r="E718">
        <v>0</v>
      </c>
      <c r="F718">
        <v>0</v>
      </c>
    </row>
    <row r="719" spans="1:6" ht="13.5" customHeight="1" x14ac:dyDescent="0.2">
      <c r="A719">
        <v>15</v>
      </c>
      <c r="B719" t="s">
        <v>241</v>
      </c>
      <c r="C719">
        <v>0</v>
      </c>
      <c r="D719">
        <v>0</v>
      </c>
      <c r="E719">
        <v>0</v>
      </c>
      <c r="F719">
        <v>0</v>
      </c>
    </row>
    <row r="720" spans="1:6" ht="13.5" customHeight="1" x14ac:dyDescent="0.2">
      <c r="A720">
        <v>16</v>
      </c>
      <c r="B720" t="s">
        <v>242</v>
      </c>
      <c r="C720" s="555">
        <v>9947.7453999999998</v>
      </c>
      <c r="D720">
        <v>0</v>
      </c>
      <c r="E720">
        <v>0</v>
      </c>
      <c r="F720">
        <v>0</v>
      </c>
    </row>
    <row r="721" spans="1:6" ht="13.5" customHeight="1" x14ac:dyDescent="0.2">
      <c r="A721">
        <v>17</v>
      </c>
      <c r="B721" t="s">
        <v>500</v>
      </c>
      <c r="C721" s="555">
        <v>-7.33</v>
      </c>
      <c r="D721">
        <v>0</v>
      </c>
      <c r="E721">
        <v>0</v>
      </c>
      <c r="F721">
        <v>0</v>
      </c>
    </row>
    <row r="722" spans="1:6" ht="13.5" customHeight="1" x14ac:dyDescent="0.2">
      <c r="A722">
        <v>18</v>
      </c>
      <c r="B722" t="s">
        <v>243</v>
      </c>
      <c r="C722" s="555">
        <v>9947.75</v>
      </c>
      <c r="D722">
        <v>0</v>
      </c>
      <c r="E722">
        <v>0</v>
      </c>
      <c r="F722">
        <v>0</v>
      </c>
    </row>
    <row r="723" spans="1:6" ht="13.5" customHeight="1" x14ac:dyDescent="0.2">
      <c r="A723">
        <v>19</v>
      </c>
      <c r="B723" t="s">
        <v>244</v>
      </c>
      <c r="C723"/>
      <c r="D723"/>
      <c r="E723"/>
      <c r="F723"/>
    </row>
    <row r="724" spans="1:6" ht="13.5" customHeight="1" x14ac:dyDescent="0.2">
      <c r="A724">
        <v>20</v>
      </c>
      <c r="B724" t="s">
        <v>245</v>
      </c>
      <c r="C724"/>
      <c r="D724"/>
      <c r="E724"/>
      <c r="F724"/>
    </row>
    <row r="725" spans="1:6" ht="13.5" customHeight="1" x14ac:dyDescent="0.2">
      <c r="A725">
        <v>21</v>
      </c>
      <c r="B725" t="s">
        <v>246</v>
      </c>
      <c r="C725" s="555">
        <v>9947.75</v>
      </c>
      <c r="D725">
        <v>0</v>
      </c>
      <c r="E725">
        <v>0</v>
      </c>
      <c r="F725">
        <v>0</v>
      </c>
    </row>
    <row r="726" spans="1:6" ht="13.5" customHeight="1" x14ac:dyDescent="0.2">
      <c r="A726">
        <v>22</v>
      </c>
      <c r="B726" t="s">
        <v>247</v>
      </c>
      <c r="C726" s="555">
        <v>4.5999999999999999E-3</v>
      </c>
      <c r="D726">
        <v>0</v>
      </c>
      <c r="E726">
        <v>0</v>
      </c>
      <c r="F726">
        <v>0</v>
      </c>
    </row>
    <row r="727" spans="1:6" ht="13.5" customHeight="1" x14ac:dyDescent="0.2">
      <c r="A727">
        <v>23</v>
      </c>
      <c r="B727" t="s">
        <v>248</v>
      </c>
      <c r="C727" s="555">
        <v>0</v>
      </c>
      <c r="D727">
        <v>0</v>
      </c>
      <c r="E727">
        <v>0</v>
      </c>
      <c r="F727">
        <v>0</v>
      </c>
    </row>
    <row r="728" spans="1:6" ht="13.5" customHeight="1" x14ac:dyDescent="0.2">
      <c r="A728">
        <v>24</v>
      </c>
      <c r="B728" t="s">
        <v>249</v>
      </c>
      <c r="C728" s="555">
        <v>0</v>
      </c>
      <c r="D728">
        <v>0</v>
      </c>
      <c r="E728">
        <v>0</v>
      </c>
      <c r="F728">
        <v>0</v>
      </c>
    </row>
    <row r="729" spans="1:6" ht="13.5" customHeight="1" x14ac:dyDescent="0.2">
      <c r="A729">
        <v>25</v>
      </c>
      <c r="B729" t="s">
        <v>250</v>
      </c>
      <c r="C729" s="555">
        <v>4.5999999999999999E-3</v>
      </c>
      <c r="D729">
        <v>0</v>
      </c>
      <c r="E729">
        <v>0</v>
      </c>
      <c r="F729">
        <v>0</v>
      </c>
    </row>
    <row r="730" spans="1:6" ht="13.5" customHeight="1" x14ac:dyDescent="0.2">
      <c r="A730">
        <v>26</v>
      </c>
      <c r="B730" t="s">
        <v>266</v>
      </c>
      <c r="C730">
        <v>-0.32</v>
      </c>
      <c r="D730">
        <v>0</v>
      </c>
      <c r="E730">
        <v>0</v>
      </c>
      <c r="F730">
        <v>0</v>
      </c>
    </row>
    <row r="731" spans="1:6" ht="13.5" customHeight="1" x14ac:dyDescent="0.2">
      <c r="A731">
        <v>27</v>
      </c>
      <c r="B731" t="s">
        <v>267</v>
      </c>
      <c r="C731"/>
      <c r="D731"/>
      <c r="E731"/>
      <c r="F731"/>
    </row>
    <row r="732" spans="1:6" ht="13.5" customHeight="1" x14ac:dyDescent="0.2">
      <c r="A732">
        <v>28</v>
      </c>
      <c r="B732" t="s">
        <v>268</v>
      </c>
      <c r="C732"/>
      <c r="D732"/>
      <c r="E732"/>
      <c r="F732"/>
    </row>
    <row r="733" spans="1:6" ht="13.5" customHeight="1" x14ac:dyDescent="0.2">
      <c r="A733">
        <v>29</v>
      </c>
      <c r="B733" t="s">
        <v>501</v>
      </c>
      <c r="C733">
        <v>-0.32</v>
      </c>
      <c r="D733">
        <v>0</v>
      </c>
      <c r="E733">
        <v>0</v>
      </c>
      <c r="F733">
        <v>0</v>
      </c>
    </row>
    <row r="734" spans="1:6" ht="13.5" customHeight="1" x14ac:dyDescent="0.2">
      <c r="A734">
        <v>30</v>
      </c>
      <c r="B734" t="s">
        <v>251</v>
      </c>
      <c r="C734">
        <v>9947.43</v>
      </c>
      <c r="D734">
        <v>0</v>
      </c>
      <c r="E734">
        <v>0</v>
      </c>
      <c r="F734">
        <v>0</v>
      </c>
    </row>
    <row r="735" spans="1:6" ht="13.5" customHeight="1" x14ac:dyDescent="0.2">
      <c r="A735">
        <v>31</v>
      </c>
      <c r="B735" t="s">
        <v>252</v>
      </c>
      <c r="C735"/>
      <c r="D735"/>
      <c r="E735"/>
      <c r="F735"/>
    </row>
    <row r="736" spans="1:6" ht="13.5" customHeight="1" x14ac:dyDescent="0.2">
      <c r="A736">
        <v>32</v>
      </c>
      <c r="B736" t="s">
        <v>253</v>
      </c>
      <c r="C736"/>
      <c r="D736"/>
      <c r="E736"/>
      <c r="F736"/>
    </row>
    <row r="737" spans="1:6" ht="13.5" customHeight="1" x14ac:dyDescent="0.2">
      <c r="A737">
        <v>33</v>
      </c>
      <c r="B737" t="s">
        <v>254</v>
      </c>
      <c r="C737">
        <v>9947.43</v>
      </c>
      <c r="D737">
        <v>0</v>
      </c>
      <c r="E737">
        <v>0</v>
      </c>
      <c r="F737">
        <v>0</v>
      </c>
    </row>
    <row r="738" spans="1:6" ht="13.5" customHeight="1" x14ac:dyDescent="0.2">
      <c r="A738"/>
      <c r="B738"/>
      <c r="C738"/>
      <c r="D738"/>
      <c r="E738"/>
      <c r="F738"/>
    </row>
    <row r="739" spans="1:6" x14ac:dyDescent="0.2">
      <c r="A739" t="s">
        <v>502</v>
      </c>
      <c r="B739"/>
      <c r="C739"/>
      <c r="D739"/>
      <c r="E739"/>
      <c r="F739"/>
    </row>
    <row r="740" spans="1:6" x14ac:dyDescent="0.2">
      <c r="A740" t="s">
        <v>503</v>
      </c>
      <c r="B740"/>
      <c r="C740"/>
      <c r="D740"/>
      <c r="E740"/>
      <c r="F740"/>
    </row>
    <row r="741" spans="1:6" x14ac:dyDescent="0.2">
      <c r="A741"/>
      <c r="B741"/>
      <c r="C741"/>
      <c r="D741"/>
      <c r="E741"/>
      <c r="F741"/>
    </row>
    <row r="742" spans="1:6" x14ac:dyDescent="0.2">
      <c r="A742"/>
      <c r="B742"/>
      <c r="C742"/>
      <c r="D742"/>
      <c r="E742"/>
      <c r="F742"/>
    </row>
    <row r="743" spans="1:6" x14ac:dyDescent="0.2">
      <c r="A743" t="s">
        <v>491</v>
      </c>
      <c r="B743"/>
      <c r="C743"/>
      <c r="D743"/>
      <c r="E743"/>
      <c r="F743"/>
    </row>
    <row r="744" spans="1:6" x14ac:dyDescent="0.2">
      <c r="A744" t="s">
        <v>652</v>
      </c>
      <c r="B744"/>
      <c r="C744"/>
      <c r="D744"/>
      <c r="E744"/>
      <c r="F744"/>
    </row>
    <row r="745" spans="1:6" x14ac:dyDescent="0.2">
      <c r="A745"/>
      <c r="B745"/>
      <c r="C745"/>
      <c r="D745"/>
      <c r="E745"/>
      <c r="F745"/>
    </row>
    <row r="746" spans="1:6" x14ac:dyDescent="0.2">
      <c r="A746"/>
      <c r="B746" t="s">
        <v>1</v>
      </c>
      <c r="C746" t="s">
        <v>492</v>
      </c>
      <c r="D746"/>
      <c r="E746"/>
      <c r="F746"/>
    </row>
    <row r="747" spans="1:6" x14ac:dyDescent="0.2">
      <c r="A747"/>
      <c r="B747"/>
      <c r="C747"/>
      <c r="D747"/>
      <c r="E747"/>
      <c r="F747"/>
    </row>
    <row r="748" spans="1:6" x14ac:dyDescent="0.2">
      <c r="A748"/>
      <c r="B748" t="s">
        <v>234</v>
      </c>
      <c r="C748" t="s">
        <v>489</v>
      </c>
      <c r="D748"/>
      <c r="E748"/>
      <c r="F748"/>
    </row>
    <row r="749" spans="1:6" x14ac:dyDescent="0.2">
      <c r="A749"/>
      <c r="B749"/>
      <c r="C749"/>
      <c r="D749"/>
      <c r="E749"/>
      <c r="F749"/>
    </row>
    <row r="750" spans="1:6" x14ac:dyDescent="0.2">
      <c r="A750"/>
      <c r="B750"/>
      <c r="C750"/>
      <c r="D750"/>
      <c r="E750"/>
      <c r="F750" t="s">
        <v>493</v>
      </c>
    </row>
    <row r="751" spans="1:6" x14ac:dyDescent="0.2">
      <c r="A751">
        <v>1</v>
      </c>
      <c r="B751" t="s">
        <v>361</v>
      </c>
      <c r="C751" t="s">
        <v>479</v>
      </c>
      <c r="D751"/>
      <c r="E751"/>
      <c r="F751">
        <v>270008880</v>
      </c>
    </row>
    <row r="752" spans="1:6" x14ac:dyDescent="0.2">
      <c r="A752">
        <v>2</v>
      </c>
      <c r="B752" t="s">
        <v>175</v>
      </c>
      <c r="C752" t="s">
        <v>433</v>
      </c>
      <c r="D752"/>
      <c r="E752"/>
      <c r="F752"/>
    </row>
    <row r="753" spans="1:6" x14ac:dyDescent="0.2">
      <c r="A753">
        <v>3</v>
      </c>
      <c r="B753" t="s">
        <v>256</v>
      </c>
      <c r="C753">
        <v>272010000</v>
      </c>
      <c r="D753"/>
      <c r="E753"/>
      <c r="F753"/>
    </row>
    <row r="754" spans="1:6" x14ac:dyDescent="0.2">
      <c r="A754">
        <v>4</v>
      </c>
      <c r="B754" t="s">
        <v>235</v>
      </c>
      <c r="C754" t="s">
        <v>492</v>
      </c>
      <c r="D754"/>
      <c r="E754"/>
      <c r="F754"/>
    </row>
    <row r="755" spans="1:6" x14ac:dyDescent="0.2">
      <c r="A755"/>
      <c r="B755"/>
      <c r="C755" t="s">
        <v>257</v>
      </c>
      <c r="D755" t="s">
        <v>257</v>
      </c>
      <c r="E755" t="s">
        <v>257</v>
      </c>
      <c r="F755" t="s">
        <v>257</v>
      </c>
    </row>
    <row r="756" spans="1:6" x14ac:dyDescent="0.2">
      <c r="A756"/>
      <c r="B756"/>
      <c r="C756" t="s">
        <v>494</v>
      </c>
      <c r="D756" t="s">
        <v>495</v>
      </c>
      <c r="E756" t="s">
        <v>495</v>
      </c>
      <c r="F756" t="s">
        <v>185</v>
      </c>
    </row>
    <row r="757" spans="1:6" x14ac:dyDescent="0.2">
      <c r="A757">
        <v>5</v>
      </c>
      <c r="B757" t="s">
        <v>257</v>
      </c>
      <c r="C757" s="412">
        <v>442122019</v>
      </c>
      <c r="D757" s="412">
        <v>0</v>
      </c>
      <c r="E757" s="412">
        <v>0</v>
      </c>
      <c r="F757" s="412">
        <v>442122019</v>
      </c>
    </row>
    <row r="758" spans="1:6" x14ac:dyDescent="0.2">
      <c r="A758">
        <v>6</v>
      </c>
      <c r="B758" t="s">
        <v>236</v>
      </c>
      <c r="C758" s="555">
        <v>1</v>
      </c>
      <c r="D758" s="555">
        <v>0</v>
      </c>
      <c r="E758" s="555">
        <v>0</v>
      </c>
      <c r="F758" s="555">
        <v>1</v>
      </c>
    </row>
    <row r="759" spans="1:6" x14ac:dyDescent="0.2">
      <c r="A759"/>
      <c r="B759"/>
      <c r="C759"/>
      <c r="D759"/>
      <c r="E759"/>
      <c r="F759"/>
    </row>
    <row r="760" spans="1:6" x14ac:dyDescent="0.2">
      <c r="A760"/>
      <c r="B760" t="s">
        <v>496</v>
      </c>
      <c r="C760"/>
      <c r="D760"/>
      <c r="E760"/>
      <c r="F760"/>
    </row>
    <row r="761" spans="1:6" x14ac:dyDescent="0.2">
      <c r="A761">
        <v>7</v>
      </c>
      <c r="B761" t="s">
        <v>497</v>
      </c>
      <c r="C761" s="412">
        <v>66901815</v>
      </c>
      <c r="D761"/>
      <c r="E761"/>
      <c r="F761"/>
    </row>
    <row r="762" spans="1:6" x14ac:dyDescent="0.2">
      <c r="A762">
        <v>8</v>
      </c>
      <c r="B762" t="s">
        <v>258</v>
      </c>
      <c r="C762" s="412">
        <v>33349131</v>
      </c>
      <c r="D762"/>
      <c r="E762"/>
      <c r="F762"/>
    </row>
    <row r="763" spans="1:6" x14ac:dyDescent="0.2">
      <c r="A763">
        <v>9</v>
      </c>
      <c r="B763" t="s">
        <v>259</v>
      </c>
      <c r="C763" s="412">
        <v>33552684</v>
      </c>
      <c r="D763"/>
      <c r="E763"/>
      <c r="F763"/>
    </row>
    <row r="764" spans="1:6" x14ac:dyDescent="0.2">
      <c r="A764"/>
      <c r="B764"/>
      <c r="C764"/>
      <c r="D764"/>
      <c r="E764"/>
      <c r="F764"/>
    </row>
    <row r="765" spans="1:6" x14ac:dyDescent="0.2">
      <c r="A765"/>
      <c r="B765"/>
      <c r="C765" t="s">
        <v>167</v>
      </c>
      <c r="D765" t="s">
        <v>260</v>
      </c>
      <c r="E765" t="s">
        <v>498</v>
      </c>
      <c r="F765" t="s">
        <v>261</v>
      </c>
    </row>
    <row r="766" spans="1:6" x14ac:dyDescent="0.2">
      <c r="A766"/>
      <c r="B766"/>
      <c r="C766" t="s">
        <v>262</v>
      </c>
      <c r="D766" t="s">
        <v>263</v>
      </c>
      <c r="E766" t="s">
        <v>264</v>
      </c>
      <c r="F766" t="s">
        <v>265</v>
      </c>
    </row>
    <row r="767" spans="1:6" x14ac:dyDescent="0.2">
      <c r="A767">
        <v>10</v>
      </c>
      <c r="B767" t="s">
        <v>499</v>
      </c>
      <c r="C767">
        <v>4.5897000000000004E-3</v>
      </c>
      <c r="D767">
        <v>0</v>
      </c>
      <c r="E767">
        <v>0</v>
      </c>
      <c r="F767">
        <v>0</v>
      </c>
    </row>
    <row r="768" spans="1:6" x14ac:dyDescent="0.2">
      <c r="A768">
        <v>11</v>
      </c>
      <c r="B768" t="s">
        <v>237</v>
      </c>
      <c r="C768">
        <v>153996.75</v>
      </c>
      <c r="D768">
        <v>0</v>
      </c>
      <c r="E768">
        <v>0</v>
      </c>
      <c r="F768">
        <v>0</v>
      </c>
    </row>
    <row r="769" spans="1:6" x14ac:dyDescent="0.2">
      <c r="A769">
        <v>12</v>
      </c>
      <c r="B769" t="s">
        <v>238</v>
      </c>
      <c r="C769">
        <v>3.4830000000000001E-4</v>
      </c>
      <c r="D769">
        <v>0</v>
      </c>
      <c r="E769">
        <v>0</v>
      </c>
      <c r="F769">
        <v>0</v>
      </c>
    </row>
    <row r="770" spans="1:6" x14ac:dyDescent="0.2">
      <c r="A770">
        <v>13</v>
      </c>
      <c r="B770" t="s">
        <v>239</v>
      </c>
      <c r="C770" s="555">
        <v>153991.0992</v>
      </c>
      <c r="D770">
        <v>0</v>
      </c>
      <c r="E770">
        <v>0</v>
      </c>
      <c r="F770" s="555">
        <v>0</v>
      </c>
    </row>
    <row r="771" spans="1:6" x14ac:dyDescent="0.2">
      <c r="A771">
        <v>14</v>
      </c>
      <c r="B771" t="s">
        <v>240</v>
      </c>
      <c r="C771">
        <v>0</v>
      </c>
      <c r="D771">
        <v>0</v>
      </c>
      <c r="E771">
        <v>0</v>
      </c>
      <c r="F771">
        <v>0</v>
      </c>
    </row>
    <row r="772" spans="1:6" x14ac:dyDescent="0.2">
      <c r="A772">
        <v>15</v>
      </c>
      <c r="B772" t="s">
        <v>241</v>
      </c>
      <c r="C772">
        <v>0</v>
      </c>
      <c r="D772">
        <v>0</v>
      </c>
      <c r="E772">
        <v>0</v>
      </c>
      <c r="F772">
        <v>0</v>
      </c>
    </row>
    <row r="773" spans="1:6" x14ac:dyDescent="0.2">
      <c r="A773">
        <v>16</v>
      </c>
      <c r="B773" t="s">
        <v>242</v>
      </c>
      <c r="C773" s="555">
        <v>153991.0992</v>
      </c>
      <c r="D773">
        <v>0</v>
      </c>
      <c r="E773">
        <v>0</v>
      </c>
      <c r="F773" s="555">
        <v>0</v>
      </c>
    </row>
    <row r="774" spans="1:6" x14ac:dyDescent="0.2">
      <c r="A774">
        <v>17</v>
      </c>
      <c r="B774" t="s">
        <v>500</v>
      </c>
      <c r="C774" s="555">
        <v>-5.6544999999999996</v>
      </c>
      <c r="D774">
        <v>0</v>
      </c>
      <c r="E774">
        <v>0</v>
      </c>
      <c r="F774" s="555">
        <v>0</v>
      </c>
    </row>
    <row r="775" spans="1:6" x14ac:dyDescent="0.2">
      <c r="A775">
        <v>18</v>
      </c>
      <c r="B775" t="s">
        <v>243</v>
      </c>
      <c r="C775" s="555">
        <v>153991.1</v>
      </c>
      <c r="D775">
        <v>0</v>
      </c>
      <c r="E775">
        <v>0</v>
      </c>
      <c r="F775">
        <v>0</v>
      </c>
    </row>
    <row r="776" spans="1:6" x14ac:dyDescent="0.2">
      <c r="A776">
        <v>19</v>
      </c>
      <c r="B776" t="s">
        <v>244</v>
      </c>
      <c r="C776"/>
      <c r="D776"/>
      <c r="E776"/>
      <c r="F776"/>
    </row>
    <row r="777" spans="1:6" x14ac:dyDescent="0.2">
      <c r="A777">
        <v>20</v>
      </c>
      <c r="B777" t="s">
        <v>245</v>
      </c>
      <c r="C777"/>
      <c r="D777"/>
      <c r="E777"/>
      <c r="F777"/>
    </row>
    <row r="778" spans="1:6" x14ac:dyDescent="0.2">
      <c r="A778">
        <v>21</v>
      </c>
      <c r="B778" t="s">
        <v>246</v>
      </c>
      <c r="C778" s="555">
        <v>153991.1</v>
      </c>
      <c r="D778">
        <v>0</v>
      </c>
      <c r="E778">
        <v>0</v>
      </c>
      <c r="F778">
        <v>0</v>
      </c>
    </row>
    <row r="779" spans="1:6" x14ac:dyDescent="0.2">
      <c r="A779">
        <v>22</v>
      </c>
      <c r="B779" t="s">
        <v>247</v>
      </c>
      <c r="C779" s="555">
        <v>8.0000000000000004E-4</v>
      </c>
      <c r="D779">
        <v>0</v>
      </c>
      <c r="E779">
        <v>0</v>
      </c>
      <c r="F779" s="555">
        <v>0</v>
      </c>
    </row>
    <row r="780" spans="1:6" x14ac:dyDescent="0.2">
      <c r="A780">
        <v>23</v>
      </c>
      <c r="B780" t="s">
        <v>248</v>
      </c>
      <c r="C780" s="555">
        <v>0</v>
      </c>
      <c r="D780">
        <v>0</v>
      </c>
      <c r="E780">
        <v>0</v>
      </c>
      <c r="F780" s="555">
        <v>0</v>
      </c>
    </row>
    <row r="781" spans="1:6" x14ac:dyDescent="0.2">
      <c r="A781">
        <v>24</v>
      </c>
      <c r="B781" t="s">
        <v>249</v>
      </c>
      <c r="C781" s="555">
        <v>0</v>
      </c>
      <c r="D781">
        <v>0</v>
      </c>
      <c r="E781">
        <v>0</v>
      </c>
      <c r="F781" s="555">
        <v>0</v>
      </c>
    </row>
    <row r="782" spans="1:6" x14ac:dyDescent="0.2">
      <c r="A782">
        <v>25</v>
      </c>
      <c r="B782" t="s">
        <v>250</v>
      </c>
      <c r="C782" s="555">
        <v>8.0000000000000004E-4</v>
      </c>
      <c r="D782">
        <v>0</v>
      </c>
      <c r="E782">
        <v>0</v>
      </c>
      <c r="F782" s="555">
        <v>0</v>
      </c>
    </row>
    <row r="783" spans="1:6" x14ac:dyDescent="0.2">
      <c r="A783">
        <v>26</v>
      </c>
      <c r="B783" t="s">
        <v>266</v>
      </c>
      <c r="C783" s="555">
        <v>-4.96</v>
      </c>
      <c r="D783">
        <v>0</v>
      </c>
      <c r="E783">
        <v>0</v>
      </c>
      <c r="F783">
        <v>0</v>
      </c>
    </row>
    <row r="784" spans="1:6" x14ac:dyDescent="0.2">
      <c r="A784">
        <v>27</v>
      </c>
      <c r="B784" t="s">
        <v>267</v>
      </c>
      <c r="C784"/>
      <c r="D784"/>
      <c r="E784"/>
      <c r="F784"/>
    </row>
    <row r="785" spans="1:6" x14ac:dyDescent="0.2">
      <c r="A785">
        <v>28</v>
      </c>
      <c r="B785" t="s">
        <v>268</v>
      </c>
      <c r="C785"/>
      <c r="D785"/>
      <c r="E785"/>
      <c r="F785"/>
    </row>
    <row r="786" spans="1:6" x14ac:dyDescent="0.2">
      <c r="A786">
        <v>29</v>
      </c>
      <c r="B786" t="s">
        <v>501</v>
      </c>
      <c r="C786" s="555">
        <v>-4.96</v>
      </c>
      <c r="D786">
        <v>0</v>
      </c>
      <c r="E786">
        <v>0</v>
      </c>
      <c r="F786">
        <v>0</v>
      </c>
    </row>
    <row r="787" spans="1:6" x14ac:dyDescent="0.2">
      <c r="A787">
        <v>30</v>
      </c>
      <c r="B787" t="s">
        <v>251</v>
      </c>
      <c r="C787">
        <v>153986.14000000001</v>
      </c>
      <c r="D787">
        <v>0</v>
      </c>
      <c r="E787">
        <v>0</v>
      </c>
      <c r="F787">
        <v>0</v>
      </c>
    </row>
    <row r="788" spans="1:6" x14ac:dyDescent="0.2">
      <c r="A788">
        <v>31</v>
      </c>
      <c r="B788" t="s">
        <v>252</v>
      </c>
      <c r="C788"/>
      <c r="D788"/>
      <c r="E788"/>
      <c r="F788"/>
    </row>
    <row r="789" spans="1:6" x14ac:dyDescent="0.2">
      <c r="A789">
        <v>32</v>
      </c>
      <c r="B789" t="s">
        <v>253</v>
      </c>
      <c r="C789"/>
      <c r="D789"/>
      <c r="E789"/>
      <c r="F789"/>
    </row>
    <row r="790" spans="1:6" x14ac:dyDescent="0.2">
      <c r="A790">
        <v>33</v>
      </c>
      <c r="B790" t="s">
        <v>254</v>
      </c>
      <c r="C790">
        <v>153986.14000000001</v>
      </c>
      <c r="D790">
        <v>0</v>
      </c>
      <c r="E790">
        <v>0</v>
      </c>
      <c r="F790">
        <v>0</v>
      </c>
    </row>
    <row r="791" spans="1:6" x14ac:dyDescent="0.2">
      <c r="A791"/>
      <c r="B791"/>
      <c r="C791"/>
      <c r="D791"/>
      <c r="E791"/>
      <c r="F791"/>
    </row>
    <row r="792" spans="1:6" x14ac:dyDescent="0.2">
      <c r="A792" t="s">
        <v>502</v>
      </c>
      <c r="B792"/>
      <c r="C792"/>
      <c r="D792"/>
      <c r="E792"/>
      <c r="F792"/>
    </row>
    <row r="793" spans="1:6" x14ac:dyDescent="0.2">
      <c r="A793" t="s">
        <v>503</v>
      </c>
      <c r="B793"/>
      <c r="C793"/>
      <c r="D793"/>
      <c r="E793"/>
      <c r="F793"/>
    </row>
    <row r="794" spans="1:6" x14ac:dyDescent="0.2">
      <c r="A794"/>
      <c r="B794"/>
      <c r="C794"/>
      <c r="D794"/>
      <c r="E794"/>
      <c r="F794"/>
    </row>
    <row r="795" spans="1:6" x14ac:dyDescent="0.2">
      <c r="A795"/>
      <c r="B795"/>
      <c r="C795"/>
      <c r="D795"/>
      <c r="E795"/>
      <c r="F795"/>
    </row>
    <row r="796" spans="1:6" x14ac:dyDescent="0.2">
      <c r="A796" t="s">
        <v>491</v>
      </c>
      <c r="B796"/>
      <c r="C796"/>
      <c r="D796"/>
      <c r="E796"/>
      <c r="F796"/>
    </row>
    <row r="797" spans="1:6" x14ac:dyDescent="0.2">
      <c r="A797" t="s">
        <v>652</v>
      </c>
      <c r="B797"/>
      <c r="C797"/>
      <c r="D797"/>
      <c r="E797"/>
      <c r="F797"/>
    </row>
    <row r="798" spans="1:6" x14ac:dyDescent="0.2">
      <c r="A798"/>
      <c r="B798"/>
      <c r="C798"/>
      <c r="D798"/>
      <c r="E798"/>
      <c r="F798"/>
    </row>
    <row r="799" spans="1:6" x14ac:dyDescent="0.2">
      <c r="A799"/>
      <c r="B799" t="s">
        <v>1</v>
      </c>
      <c r="C799" t="s">
        <v>492</v>
      </c>
      <c r="D799"/>
      <c r="E799"/>
      <c r="F799"/>
    </row>
    <row r="800" spans="1:6" x14ac:dyDescent="0.2">
      <c r="A800"/>
      <c r="B800"/>
      <c r="C800"/>
      <c r="D800"/>
      <c r="E800"/>
      <c r="F800"/>
    </row>
    <row r="801" spans="1:6" x14ac:dyDescent="0.2">
      <c r="A801"/>
      <c r="B801" t="s">
        <v>234</v>
      </c>
      <c r="C801" t="s">
        <v>489</v>
      </c>
      <c r="D801"/>
      <c r="E801"/>
      <c r="F801"/>
    </row>
    <row r="802" spans="1:6" x14ac:dyDescent="0.2">
      <c r="A802"/>
      <c r="B802"/>
      <c r="C802"/>
      <c r="D802"/>
      <c r="E802"/>
      <c r="F802"/>
    </row>
    <row r="803" spans="1:6" x14ac:dyDescent="0.2">
      <c r="A803"/>
      <c r="B803"/>
      <c r="C803"/>
      <c r="D803"/>
      <c r="E803"/>
      <c r="F803" t="s">
        <v>493</v>
      </c>
    </row>
    <row r="804" spans="1:6" x14ac:dyDescent="0.2">
      <c r="A804">
        <v>1</v>
      </c>
      <c r="B804" t="s">
        <v>361</v>
      </c>
      <c r="C804" t="s">
        <v>479</v>
      </c>
      <c r="D804"/>
      <c r="E804"/>
      <c r="F804">
        <v>270008880</v>
      </c>
    </row>
    <row r="805" spans="1:6" x14ac:dyDescent="0.2">
      <c r="A805">
        <v>2</v>
      </c>
      <c r="B805" t="s">
        <v>175</v>
      </c>
      <c r="C805" t="s">
        <v>446</v>
      </c>
      <c r="D805"/>
      <c r="E805"/>
      <c r="F805"/>
    </row>
    <row r="806" spans="1:6" x14ac:dyDescent="0.2">
      <c r="A806">
        <v>3</v>
      </c>
      <c r="B806" t="s">
        <v>256</v>
      </c>
      <c r="C806">
        <v>270038000</v>
      </c>
      <c r="D806"/>
      <c r="E806"/>
      <c r="F806"/>
    </row>
    <row r="807" spans="1:6" x14ac:dyDescent="0.2">
      <c r="A807">
        <v>4</v>
      </c>
      <c r="B807" t="s">
        <v>235</v>
      </c>
      <c r="C807" t="s">
        <v>492</v>
      </c>
      <c r="D807"/>
      <c r="E807"/>
      <c r="F807"/>
    </row>
    <row r="808" spans="1:6" x14ac:dyDescent="0.2">
      <c r="A808"/>
      <c r="B808"/>
      <c r="C808" t="s">
        <v>257</v>
      </c>
      <c r="D808" t="s">
        <v>257</v>
      </c>
      <c r="E808" t="s">
        <v>257</v>
      </c>
      <c r="F808" t="s">
        <v>257</v>
      </c>
    </row>
    <row r="809" spans="1:6" x14ac:dyDescent="0.2">
      <c r="A809"/>
      <c r="B809"/>
      <c r="C809" t="s">
        <v>494</v>
      </c>
      <c r="D809" t="s">
        <v>495</v>
      </c>
      <c r="E809" t="s">
        <v>495</v>
      </c>
      <c r="F809" t="s">
        <v>185</v>
      </c>
    </row>
    <row r="810" spans="1:6" x14ac:dyDescent="0.2">
      <c r="A810">
        <v>5</v>
      </c>
      <c r="B810" t="s">
        <v>257</v>
      </c>
      <c r="C810" s="412">
        <v>442122019</v>
      </c>
      <c r="D810" s="412">
        <v>0</v>
      </c>
      <c r="E810" s="412">
        <v>0</v>
      </c>
      <c r="F810" s="412">
        <v>442122019</v>
      </c>
    </row>
    <row r="811" spans="1:6" x14ac:dyDescent="0.2">
      <c r="A811">
        <v>6</v>
      </c>
      <c r="B811" t="s">
        <v>236</v>
      </c>
      <c r="C811" s="555">
        <v>1</v>
      </c>
      <c r="D811" s="555">
        <v>0</v>
      </c>
      <c r="E811" s="555">
        <v>0</v>
      </c>
      <c r="F811" s="555">
        <v>1</v>
      </c>
    </row>
    <row r="812" spans="1:6" x14ac:dyDescent="0.2">
      <c r="A812"/>
      <c r="B812"/>
      <c r="C812"/>
      <c r="D812"/>
      <c r="E812"/>
      <c r="F812"/>
    </row>
    <row r="813" spans="1:6" x14ac:dyDescent="0.2">
      <c r="A813"/>
      <c r="B813" t="s">
        <v>496</v>
      </c>
      <c r="C813"/>
      <c r="D813"/>
      <c r="E813"/>
      <c r="F813"/>
    </row>
    <row r="814" spans="1:6" x14ac:dyDescent="0.2">
      <c r="A814">
        <v>7</v>
      </c>
      <c r="B814" t="s">
        <v>497</v>
      </c>
      <c r="C814" s="412">
        <v>66901815</v>
      </c>
      <c r="D814"/>
      <c r="E814"/>
      <c r="F814"/>
    </row>
    <row r="815" spans="1:6" x14ac:dyDescent="0.2">
      <c r="A815">
        <v>8</v>
      </c>
      <c r="B815" t="s">
        <v>258</v>
      </c>
      <c r="C815" s="412">
        <v>33349131</v>
      </c>
      <c r="D815"/>
      <c r="E815"/>
      <c r="F815"/>
    </row>
    <row r="816" spans="1:6" x14ac:dyDescent="0.2">
      <c r="A816">
        <v>9</v>
      </c>
      <c r="B816" t="s">
        <v>259</v>
      </c>
      <c r="C816" s="412">
        <v>33552684</v>
      </c>
      <c r="D816"/>
      <c r="E816"/>
      <c r="F816"/>
    </row>
    <row r="817" spans="1:6" x14ac:dyDescent="0.2">
      <c r="A817"/>
      <c r="B817"/>
      <c r="C817"/>
      <c r="D817"/>
      <c r="E817"/>
      <c r="F817"/>
    </row>
    <row r="818" spans="1:6" x14ac:dyDescent="0.2">
      <c r="A818"/>
      <c r="B818"/>
      <c r="C818" t="s">
        <v>167</v>
      </c>
      <c r="D818" t="s">
        <v>260</v>
      </c>
      <c r="E818" t="s">
        <v>498</v>
      </c>
      <c r="F818" t="s">
        <v>261</v>
      </c>
    </row>
    <row r="819" spans="1:6" x14ac:dyDescent="0.2">
      <c r="A819"/>
      <c r="B819"/>
      <c r="C819" t="s">
        <v>262</v>
      </c>
      <c r="D819" t="s">
        <v>263</v>
      </c>
      <c r="E819" t="s">
        <v>264</v>
      </c>
      <c r="F819" t="s">
        <v>265</v>
      </c>
    </row>
    <row r="820" spans="1:6" x14ac:dyDescent="0.2">
      <c r="A820">
        <v>10</v>
      </c>
      <c r="B820" t="s">
        <v>499</v>
      </c>
      <c r="C820">
        <v>1.5038E-3</v>
      </c>
      <c r="D820">
        <v>0</v>
      </c>
      <c r="E820">
        <v>0</v>
      </c>
      <c r="F820">
        <v>0</v>
      </c>
    </row>
    <row r="821" spans="1:6" x14ac:dyDescent="0.2">
      <c r="A821">
        <v>11</v>
      </c>
      <c r="B821" t="s">
        <v>237</v>
      </c>
      <c r="C821" s="555">
        <v>50456.53</v>
      </c>
      <c r="D821">
        <v>0</v>
      </c>
      <c r="E821">
        <v>0</v>
      </c>
      <c r="F821">
        <v>0</v>
      </c>
    </row>
    <row r="822" spans="1:6" x14ac:dyDescent="0.2">
      <c r="A822">
        <v>12</v>
      </c>
      <c r="B822" t="s">
        <v>238</v>
      </c>
      <c r="C822" s="631">
        <v>1.141E-4</v>
      </c>
      <c r="D822">
        <v>0</v>
      </c>
      <c r="E822">
        <v>0</v>
      </c>
      <c r="F822">
        <v>0</v>
      </c>
    </row>
    <row r="823" spans="1:6" x14ac:dyDescent="0.2">
      <c r="A823">
        <v>13</v>
      </c>
      <c r="B823" t="s">
        <v>239</v>
      </c>
      <c r="C823" s="555">
        <v>50446.1224</v>
      </c>
      <c r="D823">
        <v>0</v>
      </c>
      <c r="E823">
        <v>0</v>
      </c>
      <c r="F823">
        <v>0</v>
      </c>
    </row>
    <row r="824" spans="1:6" x14ac:dyDescent="0.2">
      <c r="A824">
        <v>14</v>
      </c>
      <c r="B824" t="s">
        <v>240</v>
      </c>
      <c r="C824" s="568">
        <v>0</v>
      </c>
      <c r="D824">
        <v>0</v>
      </c>
      <c r="E824">
        <v>0</v>
      </c>
      <c r="F824">
        <v>0</v>
      </c>
    </row>
    <row r="825" spans="1:6" x14ac:dyDescent="0.2">
      <c r="A825">
        <v>15</v>
      </c>
      <c r="B825" t="s">
        <v>241</v>
      </c>
      <c r="C825" s="568">
        <v>0</v>
      </c>
      <c r="D825">
        <v>0</v>
      </c>
      <c r="E825">
        <v>0</v>
      </c>
      <c r="F825">
        <v>0</v>
      </c>
    </row>
    <row r="826" spans="1:6" x14ac:dyDescent="0.2">
      <c r="A826">
        <v>16</v>
      </c>
      <c r="B826" t="s">
        <v>242</v>
      </c>
      <c r="C826" s="555">
        <v>50446.1224</v>
      </c>
      <c r="D826">
        <v>0</v>
      </c>
      <c r="E826">
        <v>0</v>
      </c>
      <c r="F826">
        <v>0</v>
      </c>
    </row>
    <row r="827" spans="1:6" x14ac:dyDescent="0.2">
      <c r="A827">
        <v>17</v>
      </c>
      <c r="B827" t="s">
        <v>500</v>
      </c>
      <c r="C827" s="555">
        <v>-10.41</v>
      </c>
      <c r="D827">
        <v>0</v>
      </c>
      <c r="E827">
        <v>0</v>
      </c>
      <c r="F827">
        <v>0</v>
      </c>
    </row>
    <row r="828" spans="1:6" x14ac:dyDescent="0.2">
      <c r="A828">
        <v>18</v>
      </c>
      <c r="B828" t="s">
        <v>243</v>
      </c>
      <c r="C828" s="555">
        <v>50446.12</v>
      </c>
      <c r="D828">
        <v>0</v>
      </c>
      <c r="E828">
        <v>0</v>
      </c>
      <c r="F828">
        <v>0</v>
      </c>
    </row>
    <row r="829" spans="1:6" x14ac:dyDescent="0.2">
      <c r="A829">
        <v>19</v>
      </c>
      <c r="B829" t="s">
        <v>244</v>
      </c>
      <c r="C829"/>
      <c r="D829"/>
      <c r="E829"/>
      <c r="F829"/>
    </row>
    <row r="830" spans="1:6" x14ac:dyDescent="0.2">
      <c r="A830">
        <v>20</v>
      </c>
      <c r="B830" t="s">
        <v>245</v>
      </c>
      <c r="C830"/>
      <c r="D830"/>
      <c r="E830"/>
      <c r="F830"/>
    </row>
    <row r="831" spans="1:6" x14ac:dyDescent="0.2">
      <c r="A831">
        <v>21</v>
      </c>
      <c r="B831" t="s">
        <v>246</v>
      </c>
      <c r="C831" s="555">
        <v>50446.12</v>
      </c>
      <c r="D831">
        <v>0</v>
      </c>
      <c r="E831">
        <v>0</v>
      </c>
      <c r="F831">
        <v>0</v>
      </c>
    </row>
    <row r="832" spans="1:6" x14ac:dyDescent="0.2">
      <c r="A832">
        <v>22</v>
      </c>
      <c r="B832" t="s">
        <v>247</v>
      </c>
      <c r="C832" s="555">
        <v>-2.3999999999999998E-3</v>
      </c>
      <c r="D832">
        <v>0</v>
      </c>
      <c r="E832">
        <v>0</v>
      </c>
      <c r="F832">
        <v>0</v>
      </c>
    </row>
    <row r="833" spans="1:6" x14ac:dyDescent="0.2">
      <c r="A833">
        <v>23</v>
      </c>
      <c r="B833" t="s">
        <v>248</v>
      </c>
      <c r="C833" s="555">
        <v>0</v>
      </c>
      <c r="D833">
        <v>0</v>
      </c>
      <c r="E833">
        <v>0</v>
      </c>
      <c r="F833">
        <v>0</v>
      </c>
    </row>
    <row r="834" spans="1:6" x14ac:dyDescent="0.2">
      <c r="A834">
        <v>24</v>
      </c>
      <c r="B834" t="s">
        <v>249</v>
      </c>
      <c r="C834" s="555">
        <v>0</v>
      </c>
      <c r="D834">
        <v>0</v>
      </c>
      <c r="E834">
        <v>0</v>
      </c>
      <c r="F834">
        <v>0</v>
      </c>
    </row>
    <row r="835" spans="1:6" x14ac:dyDescent="0.2">
      <c r="A835">
        <v>25</v>
      </c>
      <c r="B835" t="s">
        <v>250</v>
      </c>
      <c r="C835" s="555">
        <v>-2.3999999999999998E-3</v>
      </c>
      <c r="D835">
        <v>0</v>
      </c>
      <c r="E835">
        <v>0</v>
      </c>
      <c r="F835">
        <v>0</v>
      </c>
    </row>
    <row r="836" spans="1:6" x14ac:dyDescent="0.2">
      <c r="A836">
        <v>26</v>
      </c>
      <c r="B836" t="s">
        <v>266</v>
      </c>
      <c r="C836">
        <v>-1.62</v>
      </c>
      <c r="D836">
        <v>0</v>
      </c>
      <c r="E836">
        <v>0</v>
      </c>
      <c r="F836">
        <v>0</v>
      </c>
    </row>
    <row r="837" spans="1:6" x14ac:dyDescent="0.2">
      <c r="A837">
        <v>27</v>
      </c>
      <c r="B837" t="s">
        <v>267</v>
      </c>
      <c r="C837"/>
      <c r="D837"/>
      <c r="E837"/>
      <c r="F837"/>
    </row>
    <row r="838" spans="1:6" x14ac:dyDescent="0.2">
      <c r="A838">
        <v>28</v>
      </c>
      <c r="B838" t="s">
        <v>268</v>
      </c>
      <c r="C838"/>
      <c r="D838"/>
      <c r="E838"/>
      <c r="F838"/>
    </row>
    <row r="839" spans="1:6" x14ac:dyDescent="0.2">
      <c r="A839">
        <v>29</v>
      </c>
      <c r="B839" t="s">
        <v>501</v>
      </c>
      <c r="C839">
        <v>-1.62</v>
      </c>
      <c r="D839">
        <v>0</v>
      </c>
      <c r="E839">
        <v>0</v>
      </c>
      <c r="F839">
        <v>0</v>
      </c>
    </row>
    <row r="840" spans="1:6" x14ac:dyDescent="0.2">
      <c r="A840">
        <v>30</v>
      </c>
      <c r="B840" t="s">
        <v>251</v>
      </c>
      <c r="C840" s="555">
        <v>50444.5</v>
      </c>
      <c r="D840">
        <v>0</v>
      </c>
      <c r="E840">
        <v>0</v>
      </c>
      <c r="F840">
        <v>0</v>
      </c>
    </row>
    <row r="841" spans="1:6" x14ac:dyDescent="0.2">
      <c r="A841">
        <v>31</v>
      </c>
      <c r="B841" t="s">
        <v>252</v>
      </c>
      <c r="C841"/>
      <c r="D841"/>
      <c r="E841"/>
      <c r="F841"/>
    </row>
    <row r="842" spans="1:6" x14ac:dyDescent="0.2">
      <c r="A842">
        <v>32</v>
      </c>
      <c r="B842" t="s">
        <v>253</v>
      </c>
      <c r="C842"/>
      <c r="D842"/>
      <c r="E842"/>
      <c r="F842"/>
    </row>
    <row r="843" spans="1:6" x14ac:dyDescent="0.2">
      <c r="A843">
        <v>33</v>
      </c>
      <c r="B843" t="s">
        <v>254</v>
      </c>
      <c r="C843" s="555">
        <v>50444.5</v>
      </c>
      <c r="D843">
        <v>0</v>
      </c>
      <c r="E843">
        <v>0</v>
      </c>
      <c r="F843">
        <v>0</v>
      </c>
    </row>
    <row r="844" spans="1:6" x14ac:dyDescent="0.2">
      <c r="A844"/>
      <c r="B844"/>
      <c r="C844"/>
      <c r="D844"/>
      <c r="E844"/>
      <c r="F844"/>
    </row>
    <row r="845" spans="1:6" x14ac:dyDescent="0.2">
      <c r="A845" t="s">
        <v>502</v>
      </c>
      <c r="B845"/>
      <c r="C845"/>
      <c r="D845"/>
      <c r="E845"/>
      <c r="F845"/>
    </row>
    <row r="846" spans="1:6" x14ac:dyDescent="0.2">
      <c r="A846" t="s">
        <v>503</v>
      </c>
      <c r="B846"/>
      <c r="C846"/>
      <c r="D846"/>
      <c r="E846"/>
      <c r="F846"/>
    </row>
    <row r="847" spans="1:6" x14ac:dyDescent="0.2">
      <c r="A847"/>
      <c r="B847"/>
      <c r="C847"/>
      <c r="D847"/>
      <c r="E847"/>
      <c r="F847"/>
    </row>
    <row r="848" spans="1:6" x14ac:dyDescent="0.2">
      <c r="A848"/>
      <c r="B848"/>
      <c r="C848"/>
      <c r="D848"/>
      <c r="E848"/>
      <c r="F848"/>
    </row>
    <row r="849" spans="1:6" x14ac:dyDescent="0.2">
      <c r="A849" s="437" t="s">
        <v>491</v>
      </c>
      <c r="B849" s="437"/>
      <c r="C849"/>
      <c r="D849"/>
      <c r="E849"/>
      <c r="F849"/>
    </row>
    <row r="850" spans="1:6" x14ac:dyDescent="0.2">
      <c r="A850" s="437" t="s">
        <v>652</v>
      </c>
      <c r="B850" s="437"/>
      <c r="C850"/>
      <c r="D850"/>
      <c r="E850"/>
      <c r="F850"/>
    </row>
    <row r="851" spans="1:6" x14ac:dyDescent="0.2">
      <c r="A851"/>
      <c r="B851"/>
      <c r="C851"/>
      <c r="D851"/>
      <c r="E851"/>
      <c r="F851"/>
    </row>
    <row r="852" spans="1:6" x14ac:dyDescent="0.2">
      <c r="A852"/>
      <c r="B852" t="s">
        <v>1</v>
      </c>
      <c r="C852" t="s">
        <v>492</v>
      </c>
      <c r="D852"/>
      <c r="E852"/>
      <c r="F852"/>
    </row>
    <row r="853" spans="1:6" x14ac:dyDescent="0.2">
      <c r="A853"/>
      <c r="B853"/>
      <c r="C853"/>
      <c r="D853"/>
      <c r="E853"/>
      <c r="F853"/>
    </row>
    <row r="854" spans="1:6" x14ac:dyDescent="0.2">
      <c r="A854"/>
      <c r="B854" t="s">
        <v>234</v>
      </c>
      <c r="C854" t="s">
        <v>489</v>
      </c>
      <c r="D854"/>
      <c r="E854"/>
      <c r="F854"/>
    </row>
    <row r="855" spans="1:6" x14ac:dyDescent="0.2">
      <c r="A855"/>
      <c r="B855"/>
      <c r="C855"/>
      <c r="D855"/>
      <c r="E855"/>
      <c r="F855"/>
    </row>
    <row r="856" spans="1:6" x14ac:dyDescent="0.2">
      <c r="A856"/>
      <c r="B856"/>
      <c r="C856"/>
      <c r="D856"/>
      <c r="E856"/>
      <c r="F856" t="s">
        <v>493</v>
      </c>
    </row>
    <row r="857" spans="1:6" x14ac:dyDescent="0.2">
      <c r="A857">
        <v>1</v>
      </c>
      <c r="B857" t="s">
        <v>361</v>
      </c>
      <c r="C857" t="s">
        <v>479</v>
      </c>
      <c r="D857"/>
      <c r="E857"/>
      <c r="F857">
        <v>270008880</v>
      </c>
    </row>
    <row r="858" spans="1:6" x14ac:dyDescent="0.2">
      <c r="A858">
        <v>2</v>
      </c>
      <c r="B858" t="s">
        <v>175</v>
      </c>
      <c r="C858" t="s">
        <v>431</v>
      </c>
      <c r="D858"/>
      <c r="E858"/>
      <c r="F858"/>
    </row>
    <row r="859" spans="1:6" x14ac:dyDescent="0.2">
      <c r="A859">
        <v>3</v>
      </c>
      <c r="B859" t="s">
        <v>256</v>
      </c>
      <c r="C859">
        <v>270013700</v>
      </c>
      <c r="D859"/>
      <c r="E859"/>
      <c r="F859"/>
    </row>
    <row r="860" spans="1:6" x14ac:dyDescent="0.2">
      <c r="A860">
        <v>4</v>
      </c>
      <c r="B860" t="s">
        <v>235</v>
      </c>
      <c r="C860" t="s">
        <v>492</v>
      </c>
      <c r="D860"/>
      <c r="E860"/>
      <c r="F860"/>
    </row>
    <row r="861" spans="1:6" x14ac:dyDescent="0.2">
      <c r="A861"/>
      <c r="B861"/>
      <c r="C861" t="s">
        <v>257</v>
      </c>
      <c r="D861" t="s">
        <v>257</v>
      </c>
      <c r="E861" t="s">
        <v>257</v>
      </c>
      <c r="F861" t="s">
        <v>257</v>
      </c>
    </row>
    <row r="862" spans="1:6" x14ac:dyDescent="0.2">
      <c r="A862"/>
      <c r="B862"/>
      <c r="C862" t="s">
        <v>494</v>
      </c>
      <c r="D862" t="s">
        <v>495</v>
      </c>
      <c r="E862" t="s">
        <v>495</v>
      </c>
      <c r="F862" t="s">
        <v>185</v>
      </c>
    </row>
    <row r="863" spans="1:6" x14ac:dyDescent="0.2">
      <c r="A863">
        <v>5</v>
      </c>
      <c r="B863" t="s">
        <v>257</v>
      </c>
      <c r="C863" s="412">
        <v>411481773</v>
      </c>
      <c r="D863" s="412">
        <v>0</v>
      </c>
      <c r="E863" s="412">
        <v>0</v>
      </c>
      <c r="F863" s="412">
        <v>411481773</v>
      </c>
    </row>
    <row r="864" spans="1:6" x14ac:dyDescent="0.2">
      <c r="A864">
        <v>6</v>
      </c>
      <c r="B864" t="s">
        <v>236</v>
      </c>
      <c r="C864" s="555">
        <v>1</v>
      </c>
      <c r="D864" s="555">
        <v>0</v>
      </c>
      <c r="E864" s="555">
        <v>0</v>
      </c>
      <c r="F864" s="555">
        <v>1</v>
      </c>
    </row>
    <row r="865" spans="1:6" x14ac:dyDescent="0.2">
      <c r="A865"/>
      <c r="B865"/>
      <c r="C865"/>
      <c r="D865"/>
      <c r="E865"/>
      <c r="F865"/>
    </row>
    <row r="866" spans="1:6" x14ac:dyDescent="0.2">
      <c r="A866"/>
      <c r="B866" t="s">
        <v>496</v>
      </c>
      <c r="C866"/>
      <c r="D866"/>
      <c r="E866"/>
      <c r="F866"/>
    </row>
    <row r="867" spans="1:6" x14ac:dyDescent="0.2">
      <c r="A867">
        <v>7</v>
      </c>
      <c r="B867" t="s">
        <v>497</v>
      </c>
      <c r="C867" s="412">
        <v>66901815</v>
      </c>
      <c r="D867"/>
      <c r="E867"/>
      <c r="F867"/>
    </row>
    <row r="868" spans="1:6" x14ac:dyDescent="0.2">
      <c r="A868">
        <v>8</v>
      </c>
      <c r="B868" t="s">
        <v>258</v>
      </c>
      <c r="C868" s="412">
        <v>33349131</v>
      </c>
      <c r="D868"/>
      <c r="E868"/>
      <c r="F868"/>
    </row>
    <row r="869" spans="1:6" x14ac:dyDescent="0.2">
      <c r="A869">
        <v>9</v>
      </c>
      <c r="B869" t="s">
        <v>259</v>
      </c>
      <c r="C869" s="412">
        <v>33552684</v>
      </c>
      <c r="D869"/>
      <c r="E869"/>
      <c r="F869"/>
    </row>
    <row r="870" spans="1:6" x14ac:dyDescent="0.2">
      <c r="A870"/>
      <c r="B870"/>
      <c r="C870"/>
      <c r="D870"/>
      <c r="E870"/>
      <c r="F870"/>
    </row>
    <row r="871" spans="1:6" x14ac:dyDescent="0.2">
      <c r="A871"/>
      <c r="B871"/>
      <c r="C871" t="s">
        <v>167</v>
      </c>
      <c r="D871" t="s">
        <v>260</v>
      </c>
      <c r="E871" t="s">
        <v>498</v>
      </c>
      <c r="F871" t="s">
        <v>261</v>
      </c>
    </row>
    <row r="872" spans="1:6" x14ac:dyDescent="0.2">
      <c r="A872"/>
      <c r="B872"/>
      <c r="C872" t="s">
        <v>262</v>
      </c>
      <c r="D872" t="s">
        <v>263</v>
      </c>
      <c r="E872" t="s">
        <v>264</v>
      </c>
      <c r="F872" t="s">
        <v>265</v>
      </c>
    </row>
    <row r="873" spans="1:6" x14ac:dyDescent="0.2">
      <c r="A873">
        <v>10</v>
      </c>
      <c r="B873" t="s">
        <v>499</v>
      </c>
      <c r="C873">
        <v>1.132E-4</v>
      </c>
      <c r="D873">
        <v>0</v>
      </c>
      <c r="E873">
        <v>0</v>
      </c>
      <c r="F873">
        <v>0</v>
      </c>
    </row>
    <row r="874" spans="1:6" x14ac:dyDescent="0.2">
      <c r="A874">
        <v>11</v>
      </c>
      <c r="B874" t="s">
        <v>237</v>
      </c>
      <c r="C874" s="555">
        <v>3798.16</v>
      </c>
      <c r="D874">
        <v>0</v>
      </c>
      <c r="E874">
        <v>0</v>
      </c>
      <c r="F874">
        <v>0</v>
      </c>
    </row>
    <row r="875" spans="1:6" x14ac:dyDescent="0.2">
      <c r="A875">
        <v>12</v>
      </c>
      <c r="B875" t="s">
        <v>238</v>
      </c>
      <c r="C875" s="631">
        <v>9.2E-6</v>
      </c>
      <c r="D875">
        <v>0</v>
      </c>
      <c r="E875">
        <v>0</v>
      </c>
      <c r="F875">
        <v>0</v>
      </c>
    </row>
    <row r="876" spans="1:6" x14ac:dyDescent="0.2">
      <c r="A876">
        <v>13</v>
      </c>
      <c r="B876" t="s">
        <v>239</v>
      </c>
      <c r="C876" s="555">
        <v>3785.6323000000002</v>
      </c>
      <c r="D876">
        <v>0</v>
      </c>
      <c r="E876">
        <v>0</v>
      </c>
      <c r="F876">
        <v>0</v>
      </c>
    </row>
    <row r="877" spans="1:6" x14ac:dyDescent="0.2">
      <c r="A877">
        <v>14</v>
      </c>
      <c r="B877" t="s">
        <v>240</v>
      </c>
      <c r="C877">
        <v>0</v>
      </c>
      <c r="D877">
        <v>0</v>
      </c>
      <c r="E877">
        <v>0</v>
      </c>
      <c r="F877">
        <v>0</v>
      </c>
    </row>
    <row r="878" spans="1:6" x14ac:dyDescent="0.2">
      <c r="A878">
        <v>15</v>
      </c>
      <c r="B878" t="s">
        <v>241</v>
      </c>
      <c r="C878">
        <v>0</v>
      </c>
      <c r="D878">
        <v>0</v>
      </c>
      <c r="E878">
        <v>0</v>
      </c>
      <c r="F878">
        <v>0</v>
      </c>
    </row>
    <row r="879" spans="1:6" x14ac:dyDescent="0.2">
      <c r="A879">
        <v>16</v>
      </c>
      <c r="B879" t="s">
        <v>242</v>
      </c>
      <c r="C879" s="555">
        <v>3785.6323000000002</v>
      </c>
      <c r="D879">
        <v>0</v>
      </c>
      <c r="E879">
        <v>0</v>
      </c>
      <c r="F879">
        <v>0</v>
      </c>
    </row>
    <row r="880" spans="1:6" x14ac:dyDescent="0.2">
      <c r="A880">
        <v>17</v>
      </c>
      <c r="B880" t="s">
        <v>500</v>
      </c>
      <c r="C880" s="555">
        <v>-12.531499999999999</v>
      </c>
      <c r="D880">
        <v>0</v>
      </c>
      <c r="E880">
        <v>0</v>
      </c>
      <c r="F880">
        <v>0</v>
      </c>
    </row>
    <row r="881" spans="1:6" x14ac:dyDescent="0.2">
      <c r="A881">
        <v>18</v>
      </c>
      <c r="B881" t="s">
        <v>243</v>
      </c>
      <c r="C881">
        <v>3785.63</v>
      </c>
      <c r="D881">
        <v>0</v>
      </c>
      <c r="E881">
        <v>0</v>
      </c>
      <c r="F881">
        <v>0</v>
      </c>
    </row>
    <row r="882" spans="1:6" x14ac:dyDescent="0.2">
      <c r="A882">
        <v>19</v>
      </c>
      <c r="B882" t="s">
        <v>244</v>
      </c>
      <c r="C882"/>
      <c r="D882"/>
      <c r="E882"/>
      <c r="F882"/>
    </row>
    <row r="883" spans="1:6" x14ac:dyDescent="0.2">
      <c r="A883">
        <v>20</v>
      </c>
      <c r="B883" t="s">
        <v>245</v>
      </c>
      <c r="C883"/>
      <c r="D883"/>
      <c r="E883"/>
      <c r="F883"/>
    </row>
    <row r="884" spans="1:6" x14ac:dyDescent="0.2">
      <c r="A884">
        <v>21</v>
      </c>
      <c r="B884" t="s">
        <v>246</v>
      </c>
      <c r="C884">
        <v>3785.63</v>
      </c>
      <c r="D884">
        <v>0</v>
      </c>
      <c r="E884">
        <v>0</v>
      </c>
      <c r="F884">
        <v>0</v>
      </c>
    </row>
    <row r="885" spans="1:6" x14ac:dyDescent="0.2">
      <c r="A885">
        <v>22</v>
      </c>
      <c r="B885" t="s">
        <v>247</v>
      </c>
      <c r="C885" s="555">
        <v>-2.3E-3</v>
      </c>
      <c r="D885">
        <v>0</v>
      </c>
      <c r="E885">
        <v>0</v>
      </c>
      <c r="F885">
        <v>0</v>
      </c>
    </row>
    <row r="886" spans="1:6" x14ac:dyDescent="0.2">
      <c r="A886">
        <v>23</v>
      </c>
      <c r="B886" t="s">
        <v>248</v>
      </c>
      <c r="C886" s="555">
        <v>0</v>
      </c>
      <c r="D886">
        <v>0</v>
      </c>
      <c r="E886">
        <v>0</v>
      </c>
      <c r="F886">
        <v>0</v>
      </c>
    </row>
    <row r="887" spans="1:6" x14ac:dyDescent="0.2">
      <c r="A887">
        <v>24</v>
      </c>
      <c r="B887" t="s">
        <v>249</v>
      </c>
      <c r="C887" s="555">
        <v>0</v>
      </c>
      <c r="D887">
        <v>0</v>
      </c>
      <c r="E887">
        <v>0</v>
      </c>
      <c r="F887">
        <v>0</v>
      </c>
    </row>
    <row r="888" spans="1:6" x14ac:dyDescent="0.2">
      <c r="A888">
        <v>25</v>
      </c>
      <c r="B888" t="s">
        <v>250</v>
      </c>
      <c r="C888" s="555">
        <v>-2.3E-3</v>
      </c>
      <c r="D888">
        <v>0</v>
      </c>
      <c r="E888">
        <v>0</v>
      </c>
      <c r="F888">
        <v>0</v>
      </c>
    </row>
    <row r="889" spans="1:6" x14ac:dyDescent="0.2">
      <c r="A889">
        <v>26</v>
      </c>
      <c r="B889" t="s">
        <v>266</v>
      </c>
      <c r="C889">
        <v>-0.12</v>
      </c>
      <c r="D889">
        <v>0</v>
      </c>
      <c r="E889">
        <v>0</v>
      </c>
      <c r="F889">
        <v>0</v>
      </c>
    </row>
    <row r="890" spans="1:6" x14ac:dyDescent="0.2">
      <c r="A890">
        <v>27</v>
      </c>
      <c r="B890" t="s">
        <v>267</v>
      </c>
      <c r="C890"/>
      <c r="D890"/>
      <c r="E890"/>
      <c r="F890"/>
    </row>
    <row r="891" spans="1:6" x14ac:dyDescent="0.2">
      <c r="A891">
        <v>28</v>
      </c>
      <c r="B891" t="s">
        <v>268</v>
      </c>
      <c r="C891"/>
      <c r="D891"/>
      <c r="E891"/>
      <c r="F891"/>
    </row>
    <row r="892" spans="1:6" x14ac:dyDescent="0.2">
      <c r="A892">
        <v>29</v>
      </c>
      <c r="B892" t="s">
        <v>501</v>
      </c>
      <c r="C892">
        <v>-0.12</v>
      </c>
      <c r="D892">
        <v>0</v>
      </c>
      <c r="E892">
        <v>0</v>
      </c>
      <c r="F892">
        <v>0</v>
      </c>
    </row>
    <row r="893" spans="1:6" x14ac:dyDescent="0.2">
      <c r="A893">
        <v>30</v>
      </c>
      <c r="B893" t="s">
        <v>251</v>
      </c>
      <c r="C893">
        <v>3785.51</v>
      </c>
      <c r="D893">
        <v>0</v>
      </c>
      <c r="E893">
        <v>0</v>
      </c>
      <c r="F893">
        <v>0</v>
      </c>
    </row>
    <row r="894" spans="1:6" x14ac:dyDescent="0.2">
      <c r="A894">
        <v>31</v>
      </c>
      <c r="B894" t="s">
        <v>252</v>
      </c>
      <c r="C894"/>
      <c r="D894"/>
      <c r="E894"/>
      <c r="F894"/>
    </row>
    <row r="895" spans="1:6" x14ac:dyDescent="0.2">
      <c r="A895">
        <v>32</v>
      </c>
      <c r="B895" t="s">
        <v>253</v>
      </c>
      <c r="C895"/>
      <c r="D895"/>
      <c r="E895"/>
      <c r="F895"/>
    </row>
    <row r="896" spans="1:6" x14ac:dyDescent="0.2">
      <c r="A896">
        <v>33</v>
      </c>
      <c r="B896" t="s">
        <v>254</v>
      </c>
      <c r="C896">
        <v>3785.51</v>
      </c>
      <c r="D896">
        <v>0</v>
      </c>
      <c r="E896">
        <v>0</v>
      </c>
      <c r="F896">
        <v>0</v>
      </c>
    </row>
    <row r="897" spans="1:6" x14ac:dyDescent="0.2">
      <c r="A897"/>
      <c r="B897"/>
      <c r="C897"/>
      <c r="D897"/>
      <c r="E897"/>
      <c r="F897"/>
    </row>
    <row r="898" spans="1:6" x14ac:dyDescent="0.2">
      <c r="A898" t="s">
        <v>502</v>
      </c>
      <c r="B898"/>
      <c r="C898"/>
      <c r="D898"/>
      <c r="E898"/>
      <c r="F898"/>
    </row>
    <row r="899" spans="1:6" x14ac:dyDescent="0.2">
      <c r="A899" t="s">
        <v>503</v>
      </c>
      <c r="B899"/>
      <c r="C899"/>
      <c r="D899"/>
      <c r="E899"/>
      <c r="F899"/>
    </row>
    <row r="900" spans="1:6" x14ac:dyDescent="0.2">
      <c r="A900"/>
      <c r="B900"/>
      <c r="C900"/>
      <c r="D900"/>
      <c r="E900"/>
      <c r="F900"/>
    </row>
    <row r="901" spans="1:6" x14ac:dyDescent="0.2">
      <c r="A901"/>
      <c r="B901"/>
      <c r="C901"/>
      <c r="D901"/>
      <c r="E901"/>
      <c r="F901"/>
    </row>
    <row r="902" spans="1:6" x14ac:dyDescent="0.2">
      <c r="A902" t="s">
        <v>491</v>
      </c>
      <c r="B902"/>
      <c r="C902"/>
      <c r="D902"/>
      <c r="E902"/>
      <c r="F902"/>
    </row>
    <row r="903" spans="1:6" x14ac:dyDescent="0.2">
      <c r="A903" t="s">
        <v>652</v>
      </c>
      <c r="B903"/>
      <c r="C903"/>
      <c r="D903"/>
      <c r="E903"/>
      <c r="F903"/>
    </row>
    <row r="904" spans="1:6" x14ac:dyDescent="0.2">
      <c r="A904"/>
      <c r="B904"/>
      <c r="C904"/>
      <c r="D904"/>
      <c r="E904"/>
      <c r="F904"/>
    </row>
    <row r="905" spans="1:6" x14ac:dyDescent="0.2">
      <c r="A905"/>
      <c r="B905" t="s">
        <v>1</v>
      </c>
      <c r="C905" t="s">
        <v>492</v>
      </c>
      <c r="D905"/>
      <c r="E905"/>
      <c r="F905"/>
    </row>
    <row r="906" spans="1:6" x14ac:dyDescent="0.2">
      <c r="A906"/>
      <c r="B906"/>
      <c r="C906"/>
      <c r="D906"/>
      <c r="E906"/>
      <c r="F906"/>
    </row>
    <row r="907" spans="1:6" x14ac:dyDescent="0.2">
      <c r="A907"/>
      <c r="B907" t="s">
        <v>234</v>
      </c>
      <c r="C907" t="s">
        <v>489</v>
      </c>
      <c r="D907"/>
      <c r="E907"/>
      <c r="F907"/>
    </row>
    <row r="908" spans="1:6" x14ac:dyDescent="0.2">
      <c r="A908"/>
      <c r="B908"/>
      <c r="C908"/>
      <c r="D908"/>
      <c r="E908"/>
      <c r="F908"/>
    </row>
    <row r="909" spans="1:6" x14ac:dyDescent="0.2">
      <c r="A909"/>
      <c r="B909"/>
      <c r="C909"/>
      <c r="D909"/>
      <c r="E909"/>
      <c r="F909" t="s">
        <v>493</v>
      </c>
    </row>
    <row r="910" spans="1:6" x14ac:dyDescent="0.2">
      <c r="A910">
        <v>1</v>
      </c>
      <c r="B910" t="s">
        <v>361</v>
      </c>
      <c r="C910" t="s">
        <v>479</v>
      </c>
      <c r="D910"/>
      <c r="E910"/>
      <c r="F910">
        <v>270008880</v>
      </c>
    </row>
    <row r="911" spans="1:6" x14ac:dyDescent="0.2">
      <c r="A911">
        <v>2</v>
      </c>
      <c r="B911" t="s">
        <v>175</v>
      </c>
      <c r="C911" t="s">
        <v>449</v>
      </c>
      <c r="D911"/>
      <c r="E911"/>
      <c r="F911"/>
    </row>
    <row r="912" spans="1:6" x14ac:dyDescent="0.2">
      <c r="A912">
        <v>3</v>
      </c>
      <c r="B912" t="s">
        <v>256</v>
      </c>
      <c r="C912">
        <v>270007320</v>
      </c>
      <c r="D912"/>
      <c r="E912"/>
      <c r="F912"/>
    </row>
    <row r="913" spans="1:6" x14ac:dyDescent="0.2">
      <c r="A913">
        <v>4</v>
      </c>
      <c r="B913" t="s">
        <v>235</v>
      </c>
      <c r="C913" t="s">
        <v>492</v>
      </c>
      <c r="D913"/>
      <c r="E913"/>
      <c r="F913"/>
    </row>
    <row r="914" spans="1:6" x14ac:dyDescent="0.2">
      <c r="A914"/>
      <c r="B914"/>
      <c r="C914" t="s">
        <v>257</v>
      </c>
      <c r="D914" t="s">
        <v>257</v>
      </c>
      <c r="E914" t="s">
        <v>257</v>
      </c>
      <c r="F914" t="s">
        <v>257</v>
      </c>
    </row>
    <row r="915" spans="1:6" x14ac:dyDescent="0.2">
      <c r="A915"/>
      <c r="B915"/>
      <c r="C915" t="s">
        <v>494</v>
      </c>
      <c r="D915" t="s">
        <v>495</v>
      </c>
      <c r="E915" t="s">
        <v>495</v>
      </c>
      <c r="F915" t="s">
        <v>185</v>
      </c>
    </row>
    <row r="916" spans="1:6" x14ac:dyDescent="0.2">
      <c r="A916">
        <v>5</v>
      </c>
      <c r="B916" t="s">
        <v>257</v>
      </c>
      <c r="C916" s="412">
        <v>442122019</v>
      </c>
      <c r="D916" s="412">
        <v>0</v>
      </c>
      <c r="E916" s="412">
        <v>0</v>
      </c>
      <c r="F916" s="412">
        <v>442122019</v>
      </c>
    </row>
    <row r="917" spans="1:6" x14ac:dyDescent="0.2">
      <c r="A917">
        <v>6</v>
      </c>
      <c r="B917" t="s">
        <v>236</v>
      </c>
      <c r="C917" s="555">
        <v>1</v>
      </c>
      <c r="D917" s="555">
        <v>0</v>
      </c>
      <c r="E917" s="555">
        <v>0</v>
      </c>
      <c r="F917" s="555">
        <v>1</v>
      </c>
    </row>
    <row r="918" spans="1:6" x14ac:dyDescent="0.2">
      <c r="A918"/>
      <c r="B918"/>
      <c r="C918"/>
      <c r="D918"/>
      <c r="E918"/>
      <c r="F918"/>
    </row>
    <row r="919" spans="1:6" x14ac:dyDescent="0.2">
      <c r="A919"/>
      <c r="B919" t="s">
        <v>496</v>
      </c>
      <c r="C919"/>
      <c r="D919"/>
      <c r="E919"/>
      <c r="F919"/>
    </row>
    <row r="920" spans="1:6" x14ac:dyDescent="0.2">
      <c r="A920">
        <v>7</v>
      </c>
      <c r="B920" t="s">
        <v>497</v>
      </c>
      <c r="C920" s="412">
        <v>66901815</v>
      </c>
      <c r="D920"/>
      <c r="E920"/>
      <c r="F920"/>
    </row>
    <row r="921" spans="1:6" x14ac:dyDescent="0.2">
      <c r="A921">
        <v>8</v>
      </c>
      <c r="B921" t="s">
        <v>258</v>
      </c>
      <c r="C921" s="412">
        <v>33349131</v>
      </c>
      <c r="D921"/>
      <c r="E921"/>
      <c r="F921"/>
    </row>
    <row r="922" spans="1:6" x14ac:dyDescent="0.2">
      <c r="A922">
        <v>9</v>
      </c>
      <c r="B922" t="s">
        <v>259</v>
      </c>
      <c r="C922" s="412">
        <v>33552684</v>
      </c>
      <c r="D922"/>
      <c r="E922"/>
      <c r="F922"/>
    </row>
    <row r="923" spans="1:6" x14ac:dyDescent="0.2">
      <c r="A923"/>
      <c r="B923"/>
      <c r="C923"/>
      <c r="D923"/>
      <c r="E923"/>
      <c r="F923"/>
    </row>
    <row r="924" spans="1:6" x14ac:dyDescent="0.2">
      <c r="A924"/>
      <c r="B924"/>
      <c r="C924" t="s">
        <v>167</v>
      </c>
      <c r="D924" t="s">
        <v>260</v>
      </c>
      <c r="E924" t="s">
        <v>498</v>
      </c>
      <c r="F924" t="s">
        <v>261</v>
      </c>
    </row>
    <row r="925" spans="1:6" x14ac:dyDescent="0.2">
      <c r="A925"/>
      <c r="B925"/>
      <c r="C925" t="s">
        <v>262</v>
      </c>
      <c r="D925" t="s">
        <v>263</v>
      </c>
      <c r="E925" t="s">
        <v>264</v>
      </c>
      <c r="F925" t="s">
        <v>265</v>
      </c>
    </row>
    <row r="926" spans="1:6" x14ac:dyDescent="0.2">
      <c r="A926">
        <v>10</v>
      </c>
      <c r="B926" t="s">
        <v>499</v>
      </c>
      <c r="C926" s="631">
        <v>5.0000000000000002E-5</v>
      </c>
      <c r="D926">
        <v>0</v>
      </c>
      <c r="E926">
        <v>0</v>
      </c>
      <c r="F926">
        <v>0</v>
      </c>
    </row>
    <row r="927" spans="1:6" x14ac:dyDescent="0.2">
      <c r="A927">
        <v>11</v>
      </c>
      <c r="B927" t="s">
        <v>237</v>
      </c>
      <c r="C927" s="555">
        <v>1677.63</v>
      </c>
      <c r="D927">
        <v>0</v>
      </c>
      <c r="E927">
        <v>0</v>
      </c>
      <c r="F927">
        <v>0</v>
      </c>
    </row>
    <row r="928" spans="1:6" x14ac:dyDescent="0.2">
      <c r="A928">
        <v>12</v>
      </c>
      <c r="B928" t="s">
        <v>238</v>
      </c>
      <c r="C928">
        <v>3.7000000000000002E-6</v>
      </c>
      <c r="D928">
        <v>0</v>
      </c>
      <c r="E928">
        <v>0</v>
      </c>
      <c r="F928">
        <v>0</v>
      </c>
    </row>
    <row r="929" spans="1:6" x14ac:dyDescent="0.2">
      <c r="A929">
        <v>13</v>
      </c>
      <c r="B929" t="s">
        <v>239</v>
      </c>
      <c r="C929" s="555">
        <v>1635.8515</v>
      </c>
      <c r="D929">
        <v>0</v>
      </c>
      <c r="E929">
        <v>0</v>
      </c>
      <c r="F929">
        <v>0</v>
      </c>
    </row>
    <row r="930" spans="1:6" x14ac:dyDescent="0.2">
      <c r="A930">
        <v>14</v>
      </c>
      <c r="B930" t="s">
        <v>240</v>
      </c>
      <c r="C930">
        <v>0</v>
      </c>
      <c r="D930">
        <v>0</v>
      </c>
      <c r="E930">
        <v>0</v>
      </c>
      <c r="F930">
        <v>0</v>
      </c>
    </row>
    <row r="931" spans="1:6" x14ac:dyDescent="0.2">
      <c r="A931">
        <v>15</v>
      </c>
      <c r="B931" t="s">
        <v>241</v>
      </c>
      <c r="C931">
        <v>0</v>
      </c>
      <c r="D931">
        <v>0</v>
      </c>
      <c r="E931">
        <v>0</v>
      </c>
      <c r="F931">
        <v>0</v>
      </c>
    </row>
    <row r="932" spans="1:6" x14ac:dyDescent="0.2">
      <c r="A932">
        <v>16</v>
      </c>
      <c r="B932" t="s">
        <v>242</v>
      </c>
      <c r="C932" s="555">
        <v>1635.8515</v>
      </c>
      <c r="D932">
        <v>0</v>
      </c>
      <c r="E932">
        <v>0</v>
      </c>
      <c r="F932">
        <v>0</v>
      </c>
    </row>
    <row r="933" spans="1:6" x14ac:dyDescent="0.2">
      <c r="A933">
        <v>17</v>
      </c>
      <c r="B933" t="s">
        <v>500</v>
      </c>
      <c r="C933" s="555">
        <v>-41.782699999999998</v>
      </c>
      <c r="D933">
        <v>0</v>
      </c>
      <c r="E933">
        <v>0</v>
      </c>
      <c r="F933">
        <v>0</v>
      </c>
    </row>
    <row r="934" spans="1:6" x14ac:dyDescent="0.2">
      <c r="A934">
        <v>18</v>
      </c>
      <c r="B934" t="s">
        <v>243</v>
      </c>
      <c r="C934" s="555">
        <v>1635.85</v>
      </c>
      <c r="D934">
        <v>0</v>
      </c>
      <c r="E934">
        <v>0</v>
      </c>
      <c r="F934">
        <v>0</v>
      </c>
    </row>
    <row r="935" spans="1:6" x14ac:dyDescent="0.2">
      <c r="A935">
        <v>19</v>
      </c>
      <c r="B935" t="s">
        <v>244</v>
      </c>
      <c r="C935"/>
      <c r="D935"/>
      <c r="E935"/>
      <c r="F935"/>
    </row>
    <row r="936" spans="1:6" x14ac:dyDescent="0.2">
      <c r="A936">
        <v>20</v>
      </c>
      <c r="B936" t="s">
        <v>245</v>
      </c>
      <c r="C936"/>
      <c r="D936"/>
      <c r="E936"/>
      <c r="F936"/>
    </row>
    <row r="937" spans="1:6" x14ac:dyDescent="0.2">
      <c r="A937">
        <v>21</v>
      </c>
      <c r="B937" t="s">
        <v>246</v>
      </c>
      <c r="C937" s="555">
        <v>1635.85</v>
      </c>
      <c r="D937">
        <v>0</v>
      </c>
      <c r="E937">
        <v>0</v>
      </c>
      <c r="F937">
        <v>0</v>
      </c>
    </row>
    <row r="938" spans="1:6" x14ac:dyDescent="0.2">
      <c r="A938">
        <v>22</v>
      </c>
      <c r="B938" t="s">
        <v>247</v>
      </c>
      <c r="C938" s="555">
        <v>-1.5E-3</v>
      </c>
      <c r="D938">
        <v>0</v>
      </c>
      <c r="E938">
        <v>0</v>
      </c>
      <c r="F938">
        <v>0</v>
      </c>
    </row>
    <row r="939" spans="1:6" x14ac:dyDescent="0.2">
      <c r="A939">
        <v>23</v>
      </c>
      <c r="B939" t="s">
        <v>248</v>
      </c>
      <c r="C939" s="555">
        <v>0</v>
      </c>
      <c r="D939">
        <v>0</v>
      </c>
      <c r="E939">
        <v>0</v>
      </c>
      <c r="F939">
        <v>0</v>
      </c>
    </row>
    <row r="940" spans="1:6" x14ac:dyDescent="0.2">
      <c r="A940">
        <v>24</v>
      </c>
      <c r="B940" t="s">
        <v>249</v>
      </c>
      <c r="C940" s="555">
        <v>0</v>
      </c>
      <c r="D940">
        <v>0</v>
      </c>
      <c r="E940">
        <v>0</v>
      </c>
      <c r="F940">
        <v>0</v>
      </c>
    </row>
    <row r="941" spans="1:6" x14ac:dyDescent="0.2">
      <c r="A941">
        <v>25</v>
      </c>
      <c r="B941" t="s">
        <v>250</v>
      </c>
      <c r="C941" s="555">
        <v>-1.5E-3</v>
      </c>
      <c r="D941">
        <v>0</v>
      </c>
      <c r="E941">
        <v>0</v>
      </c>
      <c r="F941">
        <v>0</v>
      </c>
    </row>
    <row r="942" spans="1:6" x14ac:dyDescent="0.2">
      <c r="A942">
        <v>26</v>
      </c>
      <c r="B942" t="s">
        <v>266</v>
      </c>
      <c r="C942">
        <v>-0.05</v>
      </c>
      <c r="D942">
        <v>0</v>
      </c>
      <c r="E942">
        <v>0</v>
      </c>
      <c r="F942">
        <v>0</v>
      </c>
    </row>
    <row r="943" spans="1:6" x14ac:dyDescent="0.2">
      <c r="A943">
        <v>27</v>
      </c>
      <c r="B943" t="s">
        <v>267</v>
      </c>
      <c r="C943"/>
      <c r="D943"/>
      <c r="E943"/>
      <c r="F943"/>
    </row>
    <row r="944" spans="1:6" x14ac:dyDescent="0.2">
      <c r="A944">
        <v>28</v>
      </c>
      <c r="B944" t="s">
        <v>268</v>
      </c>
      <c r="C944"/>
      <c r="D944"/>
      <c r="E944"/>
      <c r="F944"/>
    </row>
    <row r="945" spans="1:6" x14ac:dyDescent="0.2">
      <c r="A945">
        <v>29</v>
      </c>
      <c r="B945" t="s">
        <v>501</v>
      </c>
      <c r="C945">
        <v>-0.05</v>
      </c>
      <c r="D945">
        <v>0</v>
      </c>
      <c r="E945">
        <v>0</v>
      </c>
      <c r="F945">
        <v>0</v>
      </c>
    </row>
    <row r="946" spans="1:6" x14ac:dyDescent="0.2">
      <c r="A946">
        <v>30</v>
      </c>
      <c r="B946" t="s">
        <v>251</v>
      </c>
      <c r="C946" s="555">
        <v>1635.8</v>
      </c>
      <c r="D946">
        <v>0</v>
      </c>
      <c r="E946">
        <v>0</v>
      </c>
      <c r="F946">
        <v>0</v>
      </c>
    </row>
    <row r="947" spans="1:6" x14ac:dyDescent="0.2">
      <c r="A947">
        <v>31</v>
      </c>
      <c r="B947" t="s">
        <v>252</v>
      </c>
      <c r="C947"/>
      <c r="D947"/>
      <c r="E947"/>
      <c r="F947"/>
    </row>
    <row r="948" spans="1:6" x14ac:dyDescent="0.2">
      <c r="A948">
        <v>32</v>
      </c>
      <c r="B948" t="s">
        <v>253</v>
      </c>
      <c r="C948"/>
      <c r="D948"/>
      <c r="E948"/>
      <c r="F948"/>
    </row>
    <row r="949" spans="1:6" x14ac:dyDescent="0.2">
      <c r="A949">
        <v>33</v>
      </c>
      <c r="B949" t="s">
        <v>254</v>
      </c>
      <c r="C949" s="555">
        <v>1635.8</v>
      </c>
      <c r="D949">
        <v>0</v>
      </c>
      <c r="E949">
        <v>0</v>
      </c>
      <c r="F949">
        <v>0</v>
      </c>
    </row>
    <row r="950" spans="1:6" x14ac:dyDescent="0.2">
      <c r="A950"/>
      <c r="B950"/>
      <c r="C950"/>
      <c r="D950"/>
      <c r="E950"/>
      <c r="F950"/>
    </row>
    <row r="951" spans="1:6" x14ac:dyDescent="0.2">
      <c r="A951" t="s">
        <v>502</v>
      </c>
      <c r="B951"/>
      <c r="C951"/>
      <c r="D951"/>
      <c r="E951"/>
      <c r="F951"/>
    </row>
    <row r="952" spans="1:6" x14ac:dyDescent="0.2">
      <c r="A952" t="s">
        <v>503</v>
      </c>
      <c r="B952"/>
      <c r="C952"/>
      <c r="D952"/>
      <c r="E952"/>
      <c r="F952"/>
    </row>
    <row r="953" spans="1:6" x14ac:dyDescent="0.2">
      <c r="A953"/>
      <c r="B953"/>
      <c r="C953"/>
      <c r="D953"/>
      <c r="E953"/>
      <c r="F953"/>
    </row>
    <row r="954" spans="1:6" x14ac:dyDescent="0.2">
      <c r="A954"/>
      <c r="B954"/>
      <c r="C954"/>
      <c r="D954"/>
      <c r="E954"/>
      <c r="F954"/>
    </row>
    <row r="955" spans="1:6" x14ac:dyDescent="0.2">
      <c r="A955" t="s">
        <v>491</v>
      </c>
      <c r="B955"/>
      <c r="C955"/>
      <c r="D955"/>
      <c r="E955"/>
      <c r="F955"/>
    </row>
    <row r="956" spans="1:6" x14ac:dyDescent="0.2">
      <c r="A956" t="s">
        <v>652</v>
      </c>
      <c r="B956"/>
      <c r="C956"/>
      <c r="D956"/>
      <c r="E956"/>
      <c r="F956"/>
    </row>
    <row r="957" spans="1:6" x14ac:dyDescent="0.2">
      <c r="A957"/>
      <c r="B957"/>
      <c r="C957"/>
      <c r="D957"/>
      <c r="E957"/>
      <c r="F957"/>
    </row>
    <row r="958" spans="1:6" x14ac:dyDescent="0.2">
      <c r="A958"/>
      <c r="B958" t="s">
        <v>1</v>
      </c>
      <c r="C958" t="s">
        <v>492</v>
      </c>
      <c r="D958"/>
      <c r="E958"/>
      <c r="F958"/>
    </row>
    <row r="959" spans="1:6" x14ac:dyDescent="0.2">
      <c r="A959"/>
      <c r="B959"/>
      <c r="C959"/>
      <c r="D959"/>
      <c r="E959"/>
      <c r="F959"/>
    </row>
    <row r="960" spans="1:6" x14ac:dyDescent="0.2">
      <c r="A960"/>
      <c r="B960" t="s">
        <v>234</v>
      </c>
      <c r="C960" t="s">
        <v>489</v>
      </c>
      <c r="D960"/>
      <c r="E960"/>
      <c r="F960"/>
    </row>
    <row r="961" spans="1:6" x14ac:dyDescent="0.2">
      <c r="A961"/>
      <c r="B961"/>
      <c r="C961"/>
      <c r="D961"/>
      <c r="E961"/>
      <c r="F961"/>
    </row>
    <row r="962" spans="1:6" x14ac:dyDescent="0.2">
      <c r="A962"/>
      <c r="B962"/>
      <c r="C962"/>
      <c r="D962"/>
      <c r="E962"/>
      <c r="F962" t="s">
        <v>493</v>
      </c>
    </row>
    <row r="963" spans="1:6" x14ac:dyDescent="0.2">
      <c r="A963">
        <v>1</v>
      </c>
      <c r="B963" t="s">
        <v>361</v>
      </c>
      <c r="C963" t="s">
        <v>479</v>
      </c>
      <c r="D963"/>
      <c r="E963"/>
      <c r="F963">
        <v>270008880</v>
      </c>
    </row>
    <row r="964" spans="1:6" x14ac:dyDescent="0.2">
      <c r="A964">
        <v>2</v>
      </c>
      <c r="B964" t="s">
        <v>175</v>
      </c>
      <c r="C964" t="s">
        <v>414</v>
      </c>
      <c r="D964"/>
      <c r="E964"/>
      <c r="F964"/>
    </row>
    <row r="965" spans="1:6" x14ac:dyDescent="0.2">
      <c r="A965">
        <v>3</v>
      </c>
      <c r="B965" t="s">
        <v>256</v>
      </c>
      <c r="C965">
        <v>270007210</v>
      </c>
      <c r="D965"/>
      <c r="E965"/>
      <c r="F965"/>
    </row>
    <row r="966" spans="1:6" x14ac:dyDescent="0.2">
      <c r="A966">
        <v>4</v>
      </c>
      <c r="B966" t="s">
        <v>235</v>
      </c>
      <c r="C966" t="s">
        <v>492</v>
      </c>
      <c r="D966"/>
      <c r="E966"/>
      <c r="F966"/>
    </row>
    <row r="967" spans="1:6" x14ac:dyDescent="0.2">
      <c r="A967"/>
      <c r="B967"/>
      <c r="C967" t="s">
        <v>257</v>
      </c>
      <c r="D967" t="s">
        <v>257</v>
      </c>
      <c r="E967" t="s">
        <v>257</v>
      </c>
      <c r="F967" t="s">
        <v>257</v>
      </c>
    </row>
    <row r="968" spans="1:6" x14ac:dyDescent="0.2">
      <c r="A968"/>
      <c r="B968"/>
      <c r="C968" t="s">
        <v>494</v>
      </c>
      <c r="D968" t="s">
        <v>495</v>
      </c>
      <c r="E968" t="s">
        <v>495</v>
      </c>
      <c r="F968" t="s">
        <v>185</v>
      </c>
    </row>
    <row r="969" spans="1:6" x14ac:dyDescent="0.2">
      <c r="A969">
        <v>5</v>
      </c>
      <c r="B969" t="s">
        <v>257</v>
      </c>
      <c r="C969" s="412">
        <v>352394496</v>
      </c>
      <c r="D969" s="412">
        <v>0</v>
      </c>
      <c r="E969" s="412">
        <v>0</v>
      </c>
      <c r="F969" s="412">
        <v>352394496</v>
      </c>
    </row>
    <row r="970" spans="1:6" x14ac:dyDescent="0.2">
      <c r="A970">
        <v>6</v>
      </c>
      <c r="B970" t="s">
        <v>236</v>
      </c>
      <c r="C970" s="555">
        <v>1</v>
      </c>
      <c r="D970" s="555">
        <v>0</v>
      </c>
      <c r="E970" s="555">
        <v>0</v>
      </c>
      <c r="F970" s="555">
        <v>1</v>
      </c>
    </row>
    <row r="971" spans="1:6" x14ac:dyDescent="0.2">
      <c r="A971"/>
      <c r="B971"/>
      <c r="C971"/>
      <c r="D971"/>
      <c r="E971"/>
      <c r="F971"/>
    </row>
    <row r="972" spans="1:6" x14ac:dyDescent="0.2">
      <c r="A972"/>
      <c r="B972" t="s">
        <v>496</v>
      </c>
      <c r="C972"/>
      <c r="D972"/>
      <c r="E972"/>
      <c r="F972"/>
    </row>
    <row r="973" spans="1:6" x14ac:dyDescent="0.2">
      <c r="A973">
        <v>7</v>
      </c>
      <c r="B973" t="s">
        <v>497</v>
      </c>
      <c r="C973" s="412">
        <v>60340522</v>
      </c>
      <c r="D973"/>
      <c r="E973"/>
      <c r="F973"/>
    </row>
    <row r="974" spans="1:6" x14ac:dyDescent="0.2">
      <c r="A974">
        <v>8</v>
      </c>
      <c r="B974" t="s">
        <v>258</v>
      </c>
      <c r="C974" s="412">
        <v>30789434</v>
      </c>
      <c r="D974"/>
      <c r="E974"/>
      <c r="F974"/>
    </row>
    <row r="975" spans="1:6" x14ac:dyDescent="0.2">
      <c r="A975">
        <v>9</v>
      </c>
      <c r="B975" t="s">
        <v>259</v>
      </c>
      <c r="C975" s="412">
        <v>29551088</v>
      </c>
      <c r="D975"/>
      <c r="E975"/>
      <c r="F975"/>
    </row>
    <row r="976" spans="1:6" x14ac:dyDescent="0.2">
      <c r="A976"/>
      <c r="B976"/>
      <c r="C976"/>
      <c r="D976"/>
      <c r="E976"/>
      <c r="F976"/>
    </row>
    <row r="977" spans="1:6" x14ac:dyDescent="0.2">
      <c r="A977"/>
      <c r="B977"/>
      <c r="C977" t="s">
        <v>167</v>
      </c>
      <c r="D977" t="s">
        <v>260</v>
      </c>
      <c r="E977" t="s">
        <v>498</v>
      </c>
      <c r="F977" t="s">
        <v>261</v>
      </c>
    </row>
    <row r="978" spans="1:6" x14ac:dyDescent="0.2">
      <c r="A978"/>
      <c r="B978"/>
      <c r="C978" t="s">
        <v>262</v>
      </c>
      <c r="D978" t="s">
        <v>263</v>
      </c>
      <c r="E978" t="s">
        <v>264</v>
      </c>
      <c r="F978" t="s">
        <v>265</v>
      </c>
    </row>
    <row r="979" spans="1:6" x14ac:dyDescent="0.2">
      <c r="A979">
        <v>10</v>
      </c>
      <c r="B979" t="s">
        <v>499</v>
      </c>
      <c r="C979">
        <v>1.069E-4</v>
      </c>
      <c r="D979">
        <v>0</v>
      </c>
      <c r="E979">
        <v>0</v>
      </c>
      <c r="F979">
        <v>0</v>
      </c>
    </row>
    <row r="980" spans="1:6" x14ac:dyDescent="0.2">
      <c r="A980">
        <v>11</v>
      </c>
      <c r="B980" t="s">
        <v>237</v>
      </c>
      <c r="C980" s="555">
        <v>3159.01</v>
      </c>
      <c r="D980">
        <v>0</v>
      </c>
      <c r="E980">
        <v>0</v>
      </c>
      <c r="F980">
        <v>0</v>
      </c>
    </row>
    <row r="981" spans="1:6" x14ac:dyDescent="0.2">
      <c r="A981">
        <v>12</v>
      </c>
      <c r="B981" t="s">
        <v>238</v>
      </c>
      <c r="C981">
        <v>8.8999999999999995E-6</v>
      </c>
      <c r="D981">
        <v>0</v>
      </c>
      <c r="E981">
        <v>0</v>
      </c>
      <c r="F981">
        <v>0</v>
      </c>
    </row>
    <row r="982" spans="1:6" x14ac:dyDescent="0.2">
      <c r="A982">
        <v>13</v>
      </c>
      <c r="B982" t="s">
        <v>239</v>
      </c>
      <c r="C982" s="555">
        <v>3136.3110000000001</v>
      </c>
      <c r="D982">
        <v>0</v>
      </c>
      <c r="E982">
        <v>0</v>
      </c>
      <c r="F982">
        <v>0</v>
      </c>
    </row>
    <row r="983" spans="1:6" x14ac:dyDescent="0.2">
      <c r="A983">
        <v>14</v>
      </c>
      <c r="B983" t="s">
        <v>240</v>
      </c>
      <c r="C983">
        <v>0</v>
      </c>
      <c r="D983">
        <v>0</v>
      </c>
      <c r="E983">
        <v>0</v>
      </c>
      <c r="F983">
        <v>0</v>
      </c>
    </row>
    <row r="984" spans="1:6" x14ac:dyDescent="0.2">
      <c r="A984">
        <v>15</v>
      </c>
      <c r="B984" t="s">
        <v>241</v>
      </c>
      <c r="C984">
        <v>0</v>
      </c>
      <c r="D984">
        <v>0</v>
      </c>
      <c r="E984">
        <v>0</v>
      </c>
      <c r="F984">
        <v>0</v>
      </c>
    </row>
    <row r="985" spans="1:6" x14ac:dyDescent="0.2">
      <c r="A985">
        <v>16</v>
      </c>
      <c r="B985" t="s">
        <v>242</v>
      </c>
      <c r="C985" s="555">
        <v>3136.3110000000001</v>
      </c>
      <c r="D985">
        <v>0</v>
      </c>
      <c r="E985">
        <v>0</v>
      </c>
      <c r="F985">
        <v>0</v>
      </c>
    </row>
    <row r="986" spans="1:6" x14ac:dyDescent="0.2">
      <c r="A986">
        <v>17</v>
      </c>
      <c r="B986" t="s">
        <v>500</v>
      </c>
      <c r="C986" s="555">
        <v>-22.700299999999999</v>
      </c>
      <c r="D986">
        <v>0</v>
      </c>
      <c r="E986">
        <v>0</v>
      </c>
      <c r="F986">
        <v>0</v>
      </c>
    </row>
    <row r="987" spans="1:6" x14ac:dyDescent="0.2">
      <c r="A987">
        <v>18</v>
      </c>
      <c r="B987" t="s">
        <v>243</v>
      </c>
      <c r="C987" s="555">
        <v>3136.31</v>
      </c>
      <c r="D987">
        <v>0</v>
      </c>
      <c r="E987">
        <v>0</v>
      </c>
      <c r="F987">
        <v>0</v>
      </c>
    </row>
    <row r="988" spans="1:6" x14ac:dyDescent="0.2">
      <c r="A988">
        <v>19</v>
      </c>
      <c r="B988" t="s">
        <v>244</v>
      </c>
      <c r="C988"/>
      <c r="D988"/>
      <c r="E988"/>
      <c r="F988"/>
    </row>
    <row r="989" spans="1:6" x14ac:dyDescent="0.2">
      <c r="A989">
        <v>20</v>
      </c>
      <c r="B989" t="s">
        <v>245</v>
      </c>
      <c r="C989"/>
      <c r="D989"/>
      <c r="E989"/>
      <c r="F989"/>
    </row>
    <row r="990" spans="1:6" x14ac:dyDescent="0.2">
      <c r="A990">
        <v>21</v>
      </c>
      <c r="B990" t="s">
        <v>246</v>
      </c>
      <c r="C990" s="555">
        <v>3136.31</v>
      </c>
      <c r="D990">
        <v>0</v>
      </c>
      <c r="E990">
        <v>0</v>
      </c>
      <c r="F990">
        <v>0</v>
      </c>
    </row>
    <row r="991" spans="1:6" x14ac:dyDescent="0.2">
      <c r="A991">
        <v>22</v>
      </c>
      <c r="B991" t="s">
        <v>247</v>
      </c>
      <c r="C991" s="555">
        <v>-1E-3</v>
      </c>
      <c r="D991">
        <v>0</v>
      </c>
      <c r="E991">
        <v>0</v>
      </c>
      <c r="F991">
        <v>0</v>
      </c>
    </row>
    <row r="992" spans="1:6" x14ac:dyDescent="0.2">
      <c r="A992">
        <v>23</v>
      </c>
      <c r="B992" t="s">
        <v>248</v>
      </c>
      <c r="C992" s="555">
        <v>0</v>
      </c>
      <c r="D992">
        <v>0</v>
      </c>
      <c r="E992">
        <v>0</v>
      </c>
      <c r="F992">
        <v>0</v>
      </c>
    </row>
    <row r="993" spans="1:6" x14ac:dyDescent="0.2">
      <c r="A993">
        <v>24</v>
      </c>
      <c r="B993" t="s">
        <v>249</v>
      </c>
      <c r="C993" s="555">
        <v>0</v>
      </c>
      <c r="D993">
        <v>0</v>
      </c>
      <c r="E993">
        <v>0</v>
      </c>
      <c r="F993">
        <v>0</v>
      </c>
    </row>
    <row r="994" spans="1:6" x14ac:dyDescent="0.2">
      <c r="A994">
        <v>25</v>
      </c>
      <c r="B994" t="s">
        <v>250</v>
      </c>
      <c r="C994" s="555">
        <v>-1E-3</v>
      </c>
      <c r="D994">
        <v>0</v>
      </c>
      <c r="E994">
        <v>0</v>
      </c>
      <c r="F994">
        <v>0</v>
      </c>
    </row>
    <row r="995" spans="1:6" x14ac:dyDescent="0.2">
      <c r="A995">
        <v>26</v>
      </c>
      <c r="B995" t="s">
        <v>266</v>
      </c>
      <c r="C995" s="555">
        <v>-0.1</v>
      </c>
      <c r="D995">
        <v>0</v>
      </c>
      <c r="E995">
        <v>0</v>
      </c>
      <c r="F995">
        <v>0</v>
      </c>
    </row>
    <row r="996" spans="1:6" x14ac:dyDescent="0.2">
      <c r="A996">
        <v>27</v>
      </c>
      <c r="B996" t="s">
        <v>267</v>
      </c>
      <c r="C996"/>
      <c r="D996"/>
      <c r="E996"/>
      <c r="F996"/>
    </row>
    <row r="997" spans="1:6" x14ac:dyDescent="0.2">
      <c r="A997">
        <v>28</v>
      </c>
      <c r="B997" t="s">
        <v>268</v>
      </c>
      <c r="C997"/>
      <c r="D997"/>
      <c r="E997"/>
      <c r="F997"/>
    </row>
    <row r="998" spans="1:6" x14ac:dyDescent="0.2">
      <c r="A998">
        <v>29</v>
      </c>
      <c r="B998" t="s">
        <v>501</v>
      </c>
      <c r="C998" s="555">
        <v>-0.1</v>
      </c>
      <c r="D998">
        <v>0</v>
      </c>
      <c r="E998">
        <v>0</v>
      </c>
      <c r="F998">
        <v>0</v>
      </c>
    </row>
    <row r="999" spans="1:6" x14ac:dyDescent="0.2">
      <c r="A999">
        <v>30</v>
      </c>
      <c r="B999" t="s">
        <v>251</v>
      </c>
      <c r="C999">
        <v>3136.21</v>
      </c>
      <c r="D999">
        <v>0</v>
      </c>
      <c r="E999">
        <v>0</v>
      </c>
      <c r="F999">
        <v>0</v>
      </c>
    </row>
    <row r="1000" spans="1:6" x14ac:dyDescent="0.2">
      <c r="A1000">
        <v>31</v>
      </c>
      <c r="B1000" t="s">
        <v>252</v>
      </c>
      <c r="C1000"/>
      <c r="D1000"/>
      <c r="E1000"/>
      <c r="F1000"/>
    </row>
    <row r="1001" spans="1:6" x14ac:dyDescent="0.2">
      <c r="A1001">
        <v>32</v>
      </c>
      <c r="B1001" t="s">
        <v>253</v>
      </c>
      <c r="C1001"/>
      <c r="D1001"/>
      <c r="E1001"/>
      <c r="F1001"/>
    </row>
    <row r="1002" spans="1:6" x14ac:dyDescent="0.2">
      <c r="A1002">
        <v>33</v>
      </c>
      <c r="B1002" t="s">
        <v>254</v>
      </c>
      <c r="C1002">
        <v>3136.21</v>
      </c>
      <c r="D1002">
        <v>0</v>
      </c>
      <c r="E1002">
        <v>0</v>
      </c>
      <c r="F1002">
        <v>0</v>
      </c>
    </row>
    <row r="1003" spans="1:6" x14ac:dyDescent="0.2">
      <c r="A1003"/>
      <c r="B1003"/>
      <c r="C1003"/>
      <c r="D1003"/>
      <c r="E1003"/>
      <c r="F1003"/>
    </row>
    <row r="1004" spans="1:6" x14ac:dyDescent="0.2">
      <c r="A1004" t="s">
        <v>502</v>
      </c>
      <c r="B1004"/>
      <c r="C1004"/>
      <c r="D1004"/>
      <c r="E1004"/>
      <c r="F1004"/>
    </row>
    <row r="1005" spans="1:6" x14ac:dyDescent="0.2">
      <c r="A1005" t="s">
        <v>503</v>
      </c>
      <c r="B1005"/>
      <c r="C1005"/>
      <c r="D1005"/>
      <c r="E1005"/>
      <c r="F1005"/>
    </row>
    <row r="1006" spans="1:6" x14ac:dyDescent="0.2">
      <c r="A1006"/>
      <c r="B1006"/>
      <c r="C1006"/>
      <c r="D1006"/>
      <c r="E1006"/>
      <c r="F1006"/>
    </row>
    <row r="1007" spans="1:6" x14ac:dyDescent="0.2">
      <c r="A1007"/>
      <c r="B1007"/>
      <c r="C1007"/>
      <c r="D1007"/>
      <c r="E1007"/>
      <c r="F1007"/>
    </row>
    <row r="1008" spans="1:6" x14ac:dyDescent="0.2">
      <c r="A1008" t="s">
        <v>491</v>
      </c>
      <c r="B1008"/>
      <c r="C1008"/>
      <c r="D1008"/>
      <c r="E1008"/>
      <c r="F1008"/>
    </row>
    <row r="1009" spans="1:6" x14ac:dyDescent="0.2">
      <c r="A1009" t="s">
        <v>652</v>
      </c>
      <c r="B1009"/>
      <c r="C1009"/>
      <c r="D1009"/>
      <c r="E1009"/>
      <c r="F1009"/>
    </row>
    <row r="1010" spans="1:6" x14ac:dyDescent="0.2">
      <c r="A1010"/>
      <c r="B1010"/>
      <c r="C1010"/>
      <c r="D1010"/>
      <c r="E1010"/>
      <c r="F1010"/>
    </row>
    <row r="1011" spans="1:6" x14ac:dyDescent="0.2">
      <c r="A1011"/>
      <c r="B1011" t="s">
        <v>1</v>
      </c>
      <c r="C1011" t="s">
        <v>492</v>
      </c>
      <c r="D1011"/>
      <c r="E1011"/>
      <c r="F1011"/>
    </row>
    <row r="1012" spans="1:6" x14ac:dyDescent="0.2">
      <c r="A1012"/>
      <c r="B1012"/>
      <c r="C1012"/>
      <c r="D1012"/>
      <c r="E1012"/>
      <c r="F1012"/>
    </row>
    <row r="1013" spans="1:6" x14ac:dyDescent="0.2">
      <c r="A1013"/>
      <c r="B1013" t="s">
        <v>234</v>
      </c>
      <c r="C1013" t="s">
        <v>489</v>
      </c>
      <c r="D1013"/>
      <c r="E1013"/>
      <c r="F1013"/>
    </row>
    <row r="1014" spans="1:6" x14ac:dyDescent="0.2">
      <c r="A1014"/>
      <c r="B1014"/>
      <c r="C1014"/>
      <c r="D1014"/>
      <c r="E1014"/>
      <c r="F1014"/>
    </row>
    <row r="1015" spans="1:6" x14ac:dyDescent="0.2">
      <c r="A1015"/>
      <c r="B1015"/>
      <c r="C1015"/>
      <c r="D1015"/>
      <c r="E1015"/>
      <c r="F1015" t="s">
        <v>493</v>
      </c>
    </row>
    <row r="1016" spans="1:6" x14ac:dyDescent="0.2">
      <c r="A1016">
        <v>1</v>
      </c>
      <c r="B1016" t="s">
        <v>361</v>
      </c>
      <c r="C1016" t="s">
        <v>479</v>
      </c>
      <c r="D1016"/>
      <c r="E1016"/>
      <c r="F1016">
        <v>270008880</v>
      </c>
    </row>
    <row r="1017" spans="1:6" x14ac:dyDescent="0.2">
      <c r="A1017">
        <v>2</v>
      </c>
      <c r="B1017" t="s">
        <v>175</v>
      </c>
      <c r="C1017" t="s">
        <v>416</v>
      </c>
      <c r="D1017"/>
      <c r="E1017"/>
      <c r="F1017"/>
    </row>
    <row r="1018" spans="1:6" x14ac:dyDescent="0.2">
      <c r="A1018">
        <v>3</v>
      </c>
      <c r="B1018" t="s">
        <v>256</v>
      </c>
      <c r="C1018">
        <v>270359000</v>
      </c>
      <c r="D1018"/>
      <c r="E1018"/>
      <c r="F1018"/>
    </row>
    <row r="1019" spans="1:6" x14ac:dyDescent="0.2">
      <c r="A1019">
        <v>4</v>
      </c>
      <c r="B1019" t="s">
        <v>235</v>
      </c>
      <c r="C1019" t="s">
        <v>492</v>
      </c>
      <c r="D1019"/>
      <c r="E1019"/>
      <c r="F1019"/>
    </row>
    <row r="1020" spans="1:6" x14ac:dyDescent="0.2">
      <c r="A1020"/>
      <c r="B1020"/>
      <c r="C1020" t="s">
        <v>257</v>
      </c>
      <c r="D1020" t="s">
        <v>257</v>
      </c>
      <c r="E1020" t="s">
        <v>257</v>
      </c>
      <c r="F1020" t="s">
        <v>257</v>
      </c>
    </row>
    <row r="1021" spans="1:6" x14ac:dyDescent="0.2">
      <c r="A1021"/>
      <c r="B1021"/>
      <c r="C1021" t="s">
        <v>494</v>
      </c>
      <c r="D1021" t="s">
        <v>495</v>
      </c>
      <c r="E1021" t="s">
        <v>495</v>
      </c>
      <c r="F1021" t="s">
        <v>185</v>
      </c>
    </row>
    <row r="1022" spans="1:6" x14ac:dyDescent="0.2">
      <c r="A1022">
        <v>5</v>
      </c>
      <c r="B1022" t="s">
        <v>257</v>
      </c>
      <c r="C1022" s="412">
        <v>442122019</v>
      </c>
      <c r="D1022" s="412">
        <v>0</v>
      </c>
      <c r="E1022" s="412">
        <v>0</v>
      </c>
      <c r="F1022" s="412">
        <v>442122019</v>
      </c>
    </row>
    <row r="1023" spans="1:6" x14ac:dyDescent="0.2">
      <c r="A1023">
        <v>6</v>
      </c>
      <c r="B1023" t="s">
        <v>236</v>
      </c>
      <c r="C1023" s="555">
        <v>1</v>
      </c>
      <c r="D1023" s="555">
        <v>0</v>
      </c>
      <c r="E1023" s="555">
        <v>0</v>
      </c>
      <c r="F1023" s="555">
        <v>1</v>
      </c>
    </row>
    <row r="1024" spans="1:6" x14ac:dyDescent="0.2">
      <c r="A1024"/>
      <c r="B1024"/>
      <c r="C1024"/>
      <c r="D1024"/>
      <c r="E1024"/>
      <c r="F1024"/>
    </row>
    <row r="1025" spans="1:6" x14ac:dyDescent="0.2">
      <c r="A1025"/>
      <c r="B1025" t="s">
        <v>496</v>
      </c>
      <c r="C1025"/>
      <c r="D1025"/>
      <c r="E1025"/>
      <c r="F1025"/>
    </row>
    <row r="1026" spans="1:6" x14ac:dyDescent="0.2">
      <c r="A1026">
        <v>7</v>
      </c>
      <c r="B1026" t="s">
        <v>497</v>
      </c>
      <c r="C1026" s="412">
        <v>66901815</v>
      </c>
      <c r="D1026"/>
      <c r="E1026"/>
      <c r="F1026"/>
    </row>
    <row r="1027" spans="1:6" x14ac:dyDescent="0.2">
      <c r="A1027">
        <v>8</v>
      </c>
      <c r="B1027" t="s">
        <v>258</v>
      </c>
      <c r="C1027" s="412">
        <v>33349131</v>
      </c>
      <c r="D1027"/>
      <c r="E1027"/>
      <c r="F1027"/>
    </row>
    <row r="1028" spans="1:6" x14ac:dyDescent="0.2">
      <c r="A1028">
        <v>9</v>
      </c>
      <c r="B1028" t="s">
        <v>259</v>
      </c>
      <c r="C1028" s="412">
        <v>33552684</v>
      </c>
      <c r="D1028"/>
      <c r="E1028"/>
      <c r="F1028"/>
    </row>
    <row r="1029" spans="1:6" x14ac:dyDescent="0.2">
      <c r="A1029"/>
      <c r="B1029"/>
      <c r="C1029"/>
      <c r="D1029"/>
      <c r="E1029"/>
      <c r="F1029"/>
    </row>
    <row r="1030" spans="1:6" x14ac:dyDescent="0.2">
      <c r="A1030"/>
      <c r="B1030"/>
      <c r="C1030" t="s">
        <v>167</v>
      </c>
      <c r="D1030" t="s">
        <v>260</v>
      </c>
      <c r="E1030" t="s">
        <v>498</v>
      </c>
      <c r="F1030" t="s">
        <v>261</v>
      </c>
    </row>
    <row r="1031" spans="1:6" x14ac:dyDescent="0.2">
      <c r="A1031"/>
      <c r="B1031"/>
      <c r="C1031" t="s">
        <v>262</v>
      </c>
      <c r="D1031" t="s">
        <v>263</v>
      </c>
      <c r="E1031" t="s">
        <v>264</v>
      </c>
      <c r="F1031" t="s">
        <v>265</v>
      </c>
    </row>
    <row r="1032" spans="1:6" x14ac:dyDescent="0.2">
      <c r="A1032">
        <v>10</v>
      </c>
      <c r="B1032" t="s">
        <v>499</v>
      </c>
      <c r="C1032">
        <v>4.8834000000000004E-3</v>
      </c>
      <c r="D1032">
        <v>0</v>
      </c>
      <c r="E1032">
        <v>0</v>
      </c>
      <c r="F1032">
        <v>0</v>
      </c>
    </row>
    <row r="1033" spans="1:6" x14ac:dyDescent="0.2">
      <c r="A1033">
        <v>11</v>
      </c>
      <c r="B1033" t="s">
        <v>237</v>
      </c>
      <c r="C1033" s="555">
        <v>163851.18</v>
      </c>
      <c r="D1033">
        <v>0</v>
      </c>
      <c r="E1033">
        <v>0</v>
      </c>
      <c r="F1033">
        <v>0</v>
      </c>
    </row>
    <row r="1034" spans="1:6" x14ac:dyDescent="0.2">
      <c r="A1034">
        <v>12</v>
      </c>
      <c r="B1034" t="s">
        <v>238</v>
      </c>
      <c r="C1034">
        <v>3.7060000000000001E-4</v>
      </c>
      <c r="D1034">
        <v>0</v>
      </c>
      <c r="E1034">
        <v>0</v>
      </c>
      <c r="F1034">
        <v>0</v>
      </c>
    </row>
    <row r="1035" spans="1:6" x14ac:dyDescent="0.2">
      <c r="A1035">
        <v>13</v>
      </c>
      <c r="B1035" t="s">
        <v>239</v>
      </c>
      <c r="C1035" s="555">
        <v>163850.42019999999</v>
      </c>
      <c r="D1035">
        <v>0</v>
      </c>
      <c r="E1035">
        <v>0</v>
      </c>
      <c r="F1035">
        <v>0</v>
      </c>
    </row>
    <row r="1036" spans="1:6" x14ac:dyDescent="0.2">
      <c r="A1036">
        <v>14</v>
      </c>
      <c r="B1036" t="s">
        <v>240</v>
      </c>
      <c r="C1036">
        <v>0</v>
      </c>
      <c r="D1036">
        <v>0</v>
      </c>
      <c r="E1036">
        <v>0</v>
      </c>
      <c r="F1036">
        <v>0</v>
      </c>
    </row>
    <row r="1037" spans="1:6" x14ac:dyDescent="0.2">
      <c r="A1037">
        <v>15</v>
      </c>
      <c r="B1037" t="s">
        <v>241</v>
      </c>
      <c r="C1037">
        <v>0</v>
      </c>
      <c r="D1037">
        <v>0</v>
      </c>
      <c r="E1037">
        <v>0</v>
      </c>
      <c r="F1037">
        <v>0</v>
      </c>
    </row>
    <row r="1038" spans="1:6" x14ac:dyDescent="0.2">
      <c r="A1038">
        <v>16</v>
      </c>
      <c r="B1038" t="s">
        <v>242</v>
      </c>
      <c r="C1038" s="555">
        <v>163850.42019999999</v>
      </c>
      <c r="D1038">
        <v>0</v>
      </c>
      <c r="E1038">
        <v>0</v>
      </c>
      <c r="F1038">
        <v>0</v>
      </c>
    </row>
    <row r="1039" spans="1:6" x14ac:dyDescent="0.2">
      <c r="A1039">
        <v>17</v>
      </c>
      <c r="B1039" t="s">
        <v>500</v>
      </c>
      <c r="C1039" s="555">
        <v>-0.75680000000000003</v>
      </c>
      <c r="D1039">
        <v>0</v>
      </c>
      <c r="E1039">
        <v>0</v>
      </c>
      <c r="F1039">
        <v>0</v>
      </c>
    </row>
    <row r="1040" spans="1:6" x14ac:dyDescent="0.2">
      <c r="A1040">
        <v>18</v>
      </c>
      <c r="B1040" t="s">
        <v>243</v>
      </c>
      <c r="C1040">
        <v>163850.42000000001</v>
      </c>
      <c r="D1040">
        <v>0</v>
      </c>
      <c r="E1040">
        <v>0</v>
      </c>
      <c r="F1040">
        <v>0</v>
      </c>
    </row>
    <row r="1041" spans="1:6" x14ac:dyDescent="0.2">
      <c r="A1041">
        <v>19</v>
      </c>
      <c r="B1041" t="s">
        <v>244</v>
      </c>
      <c r="C1041"/>
      <c r="D1041"/>
      <c r="E1041"/>
      <c r="F1041"/>
    </row>
    <row r="1042" spans="1:6" x14ac:dyDescent="0.2">
      <c r="A1042">
        <v>20</v>
      </c>
      <c r="B1042" t="s">
        <v>245</v>
      </c>
      <c r="C1042"/>
      <c r="D1042"/>
      <c r="E1042"/>
      <c r="F1042"/>
    </row>
    <row r="1043" spans="1:6" x14ac:dyDescent="0.2">
      <c r="A1043">
        <v>21</v>
      </c>
      <c r="B1043" t="s">
        <v>246</v>
      </c>
      <c r="C1043">
        <v>163850.42000000001</v>
      </c>
      <c r="D1043">
        <v>0</v>
      </c>
      <c r="E1043">
        <v>0</v>
      </c>
      <c r="F1043">
        <v>0</v>
      </c>
    </row>
    <row r="1044" spans="1:6" x14ac:dyDescent="0.2">
      <c r="A1044">
        <v>22</v>
      </c>
      <c r="B1044" t="s">
        <v>247</v>
      </c>
      <c r="C1044" s="555">
        <v>-2.0000000000000001E-4</v>
      </c>
      <c r="D1044">
        <v>0</v>
      </c>
      <c r="E1044">
        <v>0</v>
      </c>
      <c r="F1044">
        <v>0</v>
      </c>
    </row>
    <row r="1045" spans="1:6" x14ac:dyDescent="0.2">
      <c r="A1045">
        <v>23</v>
      </c>
      <c r="B1045" t="s">
        <v>248</v>
      </c>
      <c r="C1045" s="555">
        <v>0</v>
      </c>
      <c r="D1045">
        <v>0</v>
      </c>
      <c r="E1045">
        <v>0</v>
      </c>
      <c r="F1045">
        <v>0</v>
      </c>
    </row>
    <row r="1046" spans="1:6" x14ac:dyDescent="0.2">
      <c r="A1046">
        <v>24</v>
      </c>
      <c r="B1046" t="s">
        <v>249</v>
      </c>
      <c r="C1046" s="555">
        <v>0</v>
      </c>
      <c r="D1046">
        <v>0</v>
      </c>
      <c r="E1046">
        <v>0</v>
      </c>
      <c r="F1046">
        <v>0</v>
      </c>
    </row>
    <row r="1047" spans="1:6" x14ac:dyDescent="0.2">
      <c r="A1047">
        <v>25</v>
      </c>
      <c r="B1047" t="s">
        <v>250</v>
      </c>
      <c r="C1047" s="555">
        <v>-2.0000000000000001E-4</v>
      </c>
      <c r="D1047">
        <v>0</v>
      </c>
      <c r="E1047">
        <v>0</v>
      </c>
      <c r="F1047">
        <v>0</v>
      </c>
    </row>
    <row r="1048" spans="1:6" x14ac:dyDescent="0.2">
      <c r="A1048">
        <v>26</v>
      </c>
      <c r="B1048" t="s">
        <v>266</v>
      </c>
      <c r="C1048">
        <v>-5.27</v>
      </c>
      <c r="D1048">
        <v>0</v>
      </c>
      <c r="E1048">
        <v>0</v>
      </c>
      <c r="F1048">
        <v>0</v>
      </c>
    </row>
    <row r="1049" spans="1:6" x14ac:dyDescent="0.2">
      <c r="A1049">
        <v>27</v>
      </c>
      <c r="B1049" t="s">
        <v>267</v>
      </c>
      <c r="C1049"/>
      <c r="D1049"/>
      <c r="E1049"/>
      <c r="F1049"/>
    </row>
    <row r="1050" spans="1:6" x14ac:dyDescent="0.2">
      <c r="A1050">
        <v>28</v>
      </c>
      <c r="B1050" t="s">
        <v>268</v>
      </c>
      <c r="C1050"/>
      <c r="D1050"/>
      <c r="E1050"/>
      <c r="F1050"/>
    </row>
    <row r="1051" spans="1:6" x14ac:dyDescent="0.2">
      <c r="A1051">
        <v>29</v>
      </c>
      <c r="B1051" t="s">
        <v>501</v>
      </c>
      <c r="C1051">
        <v>-5.27</v>
      </c>
      <c r="D1051">
        <v>0</v>
      </c>
      <c r="E1051">
        <v>0</v>
      </c>
      <c r="F1051">
        <v>0</v>
      </c>
    </row>
    <row r="1052" spans="1:6" x14ac:dyDescent="0.2">
      <c r="A1052">
        <v>30</v>
      </c>
      <c r="B1052" t="s">
        <v>251</v>
      </c>
      <c r="C1052">
        <v>163845.15</v>
      </c>
      <c r="D1052">
        <v>0</v>
      </c>
      <c r="E1052">
        <v>0</v>
      </c>
      <c r="F1052">
        <v>0</v>
      </c>
    </row>
    <row r="1053" spans="1:6" x14ac:dyDescent="0.2">
      <c r="A1053">
        <v>31</v>
      </c>
      <c r="B1053" t="s">
        <v>252</v>
      </c>
      <c r="C1053"/>
      <c r="D1053"/>
      <c r="E1053"/>
      <c r="F1053"/>
    </row>
    <row r="1054" spans="1:6" x14ac:dyDescent="0.2">
      <c r="A1054">
        <v>32</v>
      </c>
      <c r="B1054" t="s">
        <v>253</v>
      </c>
      <c r="C1054"/>
      <c r="D1054"/>
      <c r="E1054"/>
      <c r="F1054"/>
    </row>
    <row r="1055" spans="1:6" x14ac:dyDescent="0.2">
      <c r="A1055">
        <v>33</v>
      </c>
      <c r="B1055" t="s">
        <v>254</v>
      </c>
      <c r="C1055">
        <v>163845.15</v>
      </c>
      <c r="D1055">
        <v>0</v>
      </c>
      <c r="E1055">
        <v>0</v>
      </c>
      <c r="F1055">
        <v>0</v>
      </c>
    </row>
    <row r="1056" spans="1:6" x14ac:dyDescent="0.2">
      <c r="A1056"/>
      <c r="B1056"/>
      <c r="C1056"/>
      <c r="D1056"/>
      <c r="E1056"/>
      <c r="F1056"/>
    </row>
    <row r="1057" spans="1:6" x14ac:dyDescent="0.2">
      <c r="A1057" t="s">
        <v>502</v>
      </c>
      <c r="B1057"/>
      <c r="C1057"/>
      <c r="D1057"/>
      <c r="E1057"/>
      <c r="F1057"/>
    </row>
    <row r="1058" spans="1:6" x14ac:dyDescent="0.2">
      <c r="A1058" t="s">
        <v>503</v>
      </c>
      <c r="B1058"/>
      <c r="C1058"/>
      <c r="D1058"/>
      <c r="E1058"/>
      <c r="F1058"/>
    </row>
    <row r="1059" spans="1:6" x14ac:dyDescent="0.2">
      <c r="A1059"/>
      <c r="B1059"/>
      <c r="C1059"/>
      <c r="D1059"/>
      <c r="E1059"/>
      <c r="F1059"/>
    </row>
    <row r="1060" spans="1:6" x14ac:dyDescent="0.2">
      <c r="A1060"/>
      <c r="B1060"/>
      <c r="C1060"/>
      <c r="D1060"/>
      <c r="E1060"/>
      <c r="F1060"/>
    </row>
    <row r="1061" spans="1:6" x14ac:dyDescent="0.2">
      <c r="A1061" t="s">
        <v>491</v>
      </c>
      <c r="B1061"/>
      <c r="C1061"/>
      <c r="D1061"/>
      <c r="E1061"/>
      <c r="F1061"/>
    </row>
    <row r="1062" spans="1:6" x14ac:dyDescent="0.2">
      <c r="A1062" t="s">
        <v>652</v>
      </c>
      <c r="B1062"/>
      <c r="C1062"/>
      <c r="D1062"/>
      <c r="E1062"/>
      <c r="F1062"/>
    </row>
    <row r="1063" spans="1:6" x14ac:dyDescent="0.2">
      <c r="A1063"/>
      <c r="B1063"/>
      <c r="C1063"/>
      <c r="D1063"/>
      <c r="E1063"/>
      <c r="F1063"/>
    </row>
    <row r="1064" spans="1:6" x14ac:dyDescent="0.2">
      <c r="A1064"/>
      <c r="B1064" t="s">
        <v>1</v>
      </c>
      <c r="C1064" t="s">
        <v>492</v>
      </c>
      <c r="D1064"/>
      <c r="E1064"/>
      <c r="F1064"/>
    </row>
    <row r="1065" spans="1:6" x14ac:dyDescent="0.2">
      <c r="A1065"/>
      <c r="B1065"/>
      <c r="C1065"/>
      <c r="D1065"/>
      <c r="E1065"/>
      <c r="F1065"/>
    </row>
    <row r="1066" spans="1:6" x14ac:dyDescent="0.2">
      <c r="A1066"/>
      <c r="B1066" t="s">
        <v>234</v>
      </c>
      <c r="C1066" t="s">
        <v>489</v>
      </c>
      <c r="D1066"/>
      <c r="E1066"/>
      <c r="F1066"/>
    </row>
    <row r="1067" spans="1:6" x14ac:dyDescent="0.2">
      <c r="A1067"/>
      <c r="B1067"/>
      <c r="C1067"/>
      <c r="D1067"/>
      <c r="E1067"/>
      <c r="F1067"/>
    </row>
    <row r="1068" spans="1:6" x14ac:dyDescent="0.2">
      <c r="A1068"/>
      <c r="B1068"/>
      <c r="C1068"/>
      <c r="D1068"/>
      <c r="E1068"/>
      <c r="F1068" t="s">
        <v>493</v>
      </c>
    </row>
    <row r="1069" spans="1:6" x14ac:dyDescent="0.2">
      <c r="A1069">
        <v>1</v>
      </c>
      <c r="B1069" t="s">
        <v>361</v>
      </c>
      <c r="C1069" t="s">
        <v>479</v>
      </c>
      <c r="D1069"/>
      <c r="E1069"/>
      <c r="F1069">
        <v>270008880</v>
      </c>
    </row>
    <row r="1070" spans="1:6" x14ac:dyDescent="0.2">
      <c r="A1070">
        <v>2</v>
      </c>
      <c r="B1070" t="s">
        <v>175</v>
      </c>
      <c r="C1070" t="s">
        <v>469</v>
      </c>
      <c r="D1070"/>
      <c r="E1070"/>
      <c r="F1070"/>
    </row>
    <row r="1071" spans="1:6" x14ac:dyDescent="0.2">
      <c r="A1071">
        <v>3</v>
      </c>
      <c r="B1071" t="s">
        <v>256</v>
      </c>
      <c r="C1071">
        <v>270359000</v>
      </c>
      <c r="D1071"/>
      <c r="E1071"/>
      <c r="F1071"/>
    </row>
    <row r="1072" spans="1:6" x14ac:dyDescent="0.2">
      <c r="A1072">
        <v>4</v>
      </c>
      <c r="B1072" t="s">
        <v>235</v>
      </c>
      <c r="C1072" t="s">
        <v>492</v>
      </c>
      <c r="D1072"/>
      <c r="E1072"/>
      <c r="F1072"/>
    </row>
    <row r="1073" spans="1:6" x14ac:dyDescent="0.2">
      <c r="A1073"/>
      <c r="B1073"/>
      <c r="C1073" t="s">
        <v>257</v>
      </c>
      <c r="D1073" t="s">
        <v>257</v>
      </c>
      <c r="E1073" t="s">
        <v>257</v>
      </c>
      <c r="F1073" t="s">
        <v>257</v>
      </c>
    </row>
    <row r="1074" spans="1:6" x14ac:dyDescent="0.2">
      <c r="A1074"/>
      <c r="B1074"/>
      <c r="C1074" t="s">
        <v>494</v>
      </c>
      <c r="D1074" t="s">
        <v>495</v>
      </c>
      <c r="E1074" t="s">
        <v>495</v>
      </c>
      <c r="F1074" t="s">
        <v>185</v>
      </c>
    </row>
    <row r="1075" spans="1:6" x14ac:dyDescent="0.2">
      <c r="A1075">
        <v>5</v>
      </c>
      <c r="B1075" t="s">
        <v>257</v>
      </c>
      <c r="C1075" s="412">
        <v>442122019</v>
      </c>
      <c r="D1075" s="412">
        <v>0</v>
      </c>
      <c r="E1075" s="412">
        <v>0</v>
      </c>
      <c r="F1075" s="412">
        <v>442122019</v>
      </c>
    </row>
    <row r="1076" spans="1:6" x14ac:dyDescent="0.2">
      <c r="A1076">
        <v>6</v>
      </c>
      <c r="B1076" t="s">
        <v>236</v>
      </c>
      <c r="C1076" s="555">
        <v>1</v>
      </c>
      <c r="D1076" s="555">
        <v>0</v>
      </c>
      <c r="E1076" s="555">
        <v>0</v>
      </c>
      <c r="F1076" s="555">
        <v>1</v>
      </c>
    </row>
    <row r="1077" spans="1:6" x14ac:dyDescent="0.2">
      <c r="A1077"/>
      <c r="B1077"/>
      <c r="C1077"/>
      <c r="D1077"/>
      <c r="E1077"/>
      <c r="F1077"/>
    </row>
    <row r="1078" spans="1:6" x14ac:dyDescent="0.2">
      <c r="A1078"/>
      <c r="B1078" t="s">
        <v>496</v>
      </c>
      <c r="C1078"/>
      <c r="D1078"/>
      <c r="E1078"/>
      <c r="F1078"/>
    </row>
    <row r="1079" spans="1:6" x14ac:dyDescent="0.2">
      <c r="A1079">
        <v>7</v>
      </c>
      <c r="B1079" t="s">
        <v>497</v>
      </c>
      <c r="C1079" s="412">
        <v>66901815</v>
      </c>
      <c r="D1079"/>
      <c r="E1079"/>
      <c r="F1079"/>
    </row>
    <row r="1080" spans="1:6" x14ac:dyDescent="0.2">
      <c r="A1080">
        <v>8</v>
      </c>
      <c r="B1080" t="s">
        <v>258</v>
      </c>
      <c r="C1080" s="412">
        <v>33349131</v>
      </c>
      <c r="D1080"/>
      <c r="E1080"/>
      <c r="F1080"/>
    </row>
    <row r="1081" spans="1:6" x14ac:dyDescent="0.2">
      <c r="A1081">
        <v>9</v>
      </c>
      <c r="B1081" t="s">
        <v>259</v>
      </c>
      <c r="C1081" s="412">
        <v>33552684</v>
      </c>
      <c r="D1081"/>
      <c r="E1081"/>
      <c r="F1081"/>
    </row>
    <row r="1082" spans="1:6" x14ac:dyDescent="0.2">
      <c r="A1082"/>
      <c r="B1082"/>
      <c r="C1082"/>
      <c r="D1082"/>
      <c r="E1082"/>
      <c r="F1082"/>
    </row>
    <row r="1083" spans="1:6" x14ac:dyDescent="0.2">
      <c r="A1083"/>
      <c r="B1083"/>
      <c r="C1083" t="s">
        <v>167</v>
      </c>
      <c r="D1083" t="s">
        <v>260</v>
      </c>
      <c r="E1083" t="s">
        <v>498</v>
      </c>
      <c r="F1083" t="s">
        <v>261</v>
      </c>
    </row>
    <row r="1084" spans="1:6" x14ac:dyDescent="0.2">
      <c r="A1084"/>
      <c r="B1084"/>
      <c r="C1084" t="s">
        <v>262</v>
      </c>
      <c r="D1084" t="s">
        <v>263</v>
      </c>
      <c r="E1084" t="s">
        <v>264</v>
      </c>
      <c r="F1084" t="s">
        <v>265</v>
      </c>
    </row>
    <row r="1085" spans="1:6" x14ac:dyDescent="0.2">
      <c r="A1085">
        <v>10</v>
      </c>
      <c r="B1085" t="s">
        <v>499</v>
      </c>
      <c r="C1085">
        <v>0</v>
      </c>
      <c r="D1085">
        <v>0</v>
      </c>
      <c r="E1085">
        <v>0</v>
      </c>
      <c r="F1085" s="631">
        <v>9.0649999999999997E-4</v>
      </c>
    </row>
    <row r="1086" spans="1:6" x14ac:dyDescent="0.2">
      <c r="A1086">
        <v>11</v>
      </c>
      <c r="B1086" t="s">
        <v>237</v>
      </c>
      <c r="C1086">
        <v>0</v>
      </c>
      <c r="D1086">
        <v>0</v>
      </c>
      <c r="E1086">
        <v>0</v>
      </c>
      <c r="F1086">
        <v>30415.51</v>
      </c>
    </row>
    <row r="1087" spans="1:6" x14ac:dyDescent="0.2">
      <c r="A1087">
        <v>12</v>
      </c>
      <c r="B1087" t="s">
        <v>238</v>
      </c>
      <c r="C1087">
        <v>0</v>
      </c>
      <c r="D1087">
        <v>0</v>
      </c>
      <c r="E1087">
        <v>0</v>
      </c>
      <c r="F1087" s="631">
        <v>6.8700000000000003E-5</v>
      </c>
    </row>
    <row r="1088" spans="1:6" x14ac:dyDescent="0.2">
      <c r="A1088">
        <v>13</v>
      </c>
      <c r="B1088" t="s">
        <v>239</v>
      </c>
      <c r="C1088">
        <v>0</v>
      </c>
      <c r="D1088">
        <v>0</v>
      </c>
      <c r="E1088">
        <v>0</v>
      </c>
      <c r="F1088" s="555">
        <v>30373.7827</v>
      </c>
    </row>
    <row r="1089" spans="1:6" x14ac:dyDescent="0.2">
      <c r="A1089">
        <v>14</v>
      </c>
      <c r="B1089" t="s">
        <v>240</v>
      </c>
      <c r="C1089">
        <v>0</v>
      </c>
      <c r="D1089">
        <v>0</v>
      </c>
      <c r="E1089">
        <v>0</v>
      </c>
      <c r="F1089">
        <v>0</v>
      </c>
    </row>
    <row r="1090" spans="1:6" x14ac:dyDescent="0.2">
      <c r="A1090">
        <v>15</v>
      </c>
      <c r="B1090" t="s">
        <v>241</v>
      </c>
      <c r="C1090">
        <v>0</v>
      </c>
      <c r="D1090">
        <v>0</v>
      </c>
      <c r="E1090">
        <v>0</v>
      </c>
      <c r="F1090">
        <v>0</v>
      </c>
    </row>
    <row r="1091" spans="1:6" x14ac:dyDescent="0.2">
      <c r="A1091">
        <v>16</v>
      </c>
      <c r="B1091" t="s">
        <v>242</v>
      </c>
      <c r="C1091">
        <v>0</v>
      </c>
      <c r="D1091">
        <v>0</v>
      </c>
      <c r="E1091">
        <v>0</v>
      </c>
      <c r="F1091" s="555">
        <v>30373.7827</v>
      </c>
    </row>
    <row r="1092" spans="1:6" x14ac:dyDescent="0.2">
      <c r="A1092">
        <v>17</v>
      </c>
      <c r="B1092" t="s">
        <v>500</v>
      </c>
      <c r="C1092">
        <v>0</v>
      </c>
      <c r="D1092">
        <v>0</v>
      </c>
      <c r="E1092">
        <v>0</v>
      </c>
      <c r="F1092" s="555">
        <v>-41.725299999999997</v>
      </c>
    </row>
    <row r="1093" spans="1:6" x14ac:dyDescent="0.2">
      <c r="A1093">
        <v>18</v>
      </c>
      <c r="B1093" t="s">
        <v>243</v>
      </c>
      <c r="C1093">
        <v>0</v>
      </c>
      <c r="D1093">
        <v>0</v>
      </c>
      <c r="E1093">
        <v>0</v>
      </c>
      <c r="F1093">
        <v>30373.78</v>
      </c>
    </row>
    <row r="1094" spans="1:6" x14ac:dyDescent="0.2">
      <c r="A1094">
        <v>19</v>
      </c>
      <c r="B1094" t="s">
        <v>244</v>
      </c>
      <c r="C1094"/>
      <c r="D1094"/>
      <c r="E1094"/>
      <c r="F1094"/>
    </row>
    <row r="1095" spans="1:6" x14ac:dyDescent="0.2">
      <c r="A1095">
        <v>20</v>
      </c>
      <c r="B1095" t="s">
        <v>245</v>
      </c>
      <c r="C1095"/>
      <c r="D1095"/>
      <c r="E1095"/>
      <c r="F1095"/>
    </row>
    <row r="1096" spans="1:6" x14ac:dyDescent="0.2">
      <c r="A1096">
        <v>21</v>
      </c>
      <c r="B1096" t="s">
        <v>246</v>
      </c>
      <c r="C1096">
        <v>0</v>
      </c>
      <c r="D1096">
        <v>0</v>
      </c>
      <c r="E1096">
        <v>0</v>
      </c>
      <c r="F1096" s="555">
        <v>30373.78</v>
      </c>
    </row>
    <row r="1097" spans="1:6" x14ac:dyDescent="0.2">
      <c r="A1097">
        <v>22</v>
      </c>
      <c r="B1097" t="s">
        <v>247</v>
      </c>
      <c r="C1097">
        <v>0</v>
      </c>
      <c r="D1097">
        <v>0</v>
      </c>
      <c r="E1097">
        <v>0</v>
      </c>
      <c r="F1097" s="555">
        <v>-2.7000000000000001E-3</v>
      </c>
    </row>
    <row r="1098" spans="1:6" x14ac:dyDescent="0.2">
      <c r="A1098">
        <v>23</v>
      </c>
      <c r="B1098" t="s">
        <v>248</v>
      </c>
      <c r="C1098">
        <v>0</v>
      </c>
      <c r="D1098">
        <v>0</v>
      </c>
      <c r="E1098">
        <v>0</v>
      </c>
      <c r="F1098" s="555">
        <v>0</v>
      </c>
    </row>
    <row r="1099" spans="1:6" x14ac:dyDescent="0.2">
      <c r="A1099">
        <v>24</v>
      </c>
      <c r="B1099" t="s">
        <v>249</v>
      </c>
      <c r="C1099">
        <v>0</v>
      </c>
      <c r="D1099">
        <v>0</v>
      </c>
      <c r="E1099">
        <v>0</v>
      </c>
      <c r="F1099" s="555">
        <v>0</v>
      </c>
    </row>
    <row r="1100" spans="1:6" x14ac:dyDescent="0.2">
      <c r="A1100">
        <v>25</v>
      </c>
      <c r="B1100" t="s">
        <v>250</v>
      </c>
      <c r="C1100">
        <v>0</v>
      </c>
      <c r="D1100">
        <v>0</v>
      </c>
      <c r="E1100">
        <v>0</v>
      </c>
      <c r="F1100" s="555">
        <v>-2.7000000000000001E-3</v>
      </c>
    </row>
    <row r="1101" spans="1:6" x14ac:dyDescent="0.2">
      <c r="A1101">
        <v>26</v>
      </c>
      <c r="B1101" t="s">
        <v>266</v>
      </c>
      <c r="C1101">
        <v>0</v>
      </c>
      <c r="D1101">
        <v>0</v>
      </c>
      <c r="E1101">
        <v>0</v>
      </c>
      <c r="F1101" s="555">
        <v>-0.98</v>
      </c>
    </row>
    <row r="1102" spans="1:6" x14ac:dyDescent="0.2">
      <c r="A1102">
        <v>27</v>
      </c>
      <c r="B1102" t="s">
        <v>267</v>
      </c>
      <c r="C1102"/>
      <c r="D1102"/>
      <c r="E1102"/>
      <c r="F1102"/>
    </row>
    <row r="1103" spans="1:6" x14ac:dyDescent="0.2">
      <c r="A1103">
        <v>28</v>
      </c>
      <c r="B1103" t="s">
        <v>268</v>
      </c>
      <c r="C1103"/>
      <c r="D1103"/>
      <c r="E1103"/>
      <c r="F1103"/>
    </row>
    <row r="1104" spans="1:6" x14ac:dyDescent="0.2">
      <c r="A1104">
        <v>29</v>
      </c>
      <c r="B1104" t="s">
        <v>501</v>
      </c>
      <c r="C1104">
        <v>0</v>
      </c>
      <c r="D1104">
        <v>0</v>
      </c>
      <c r="E1104">
        <v>0</v>
      </c>
      <c r="F1104" s="555">
        <v>-0.98</v>
      </c>
    </row>
    <row r="1105" spans="1:6" x14ac:dyDescent="0.2">
      <c r="A1105">
        <v>30</v>
      </c>
      <c r="B1105" t="s">
        <v>251</v>
      </c>
      <c r="C1105">
        <v>0</v>
      </c>
      <c r="D1105">
        <v>0</v>
      </c>
      <c r="E1105">
        <v>0</v>
      </c>
      <c r="F1105" s="555">
        <v>30372.799999999999</v>
      </c>
    </row>
    <row r="1106" spans="1:6" x14ac:dyDescent="0.2">
      <c r="A1106">
        <v>31</v>
      </c>
      <c r="B1106" t="s">
        <v>252</v>
      </c>
      <c r="C1106"/>
      <c r="D1106"/>
      <c r="E1106"/>
      <c r="F1106"/>
    </row>
    <row r="1107" spans="1:6" x14ac:dyDescent="0.2">
      <c r="A1107">
        <v>32</v>
      </c>
      <c r="B1107" t="s">
        <v>253</v>
      </c>
      <c r="C1107"/>
      <c r="D1107"/>
      <c r="E1107"/>
      <c r="F1107"/>
    </row>
    <row r="1108" spans="1:6" x14ac:dyDescent="0.2">
      <c r="A1108">
        <v>33</v>
      </c>
      <c r="B1108" t="s">
        <v>254</v>
      </c>
      <c r="C1108">
        <v>0</v>
      </c>
      <c r="D1108">
        <v>0</v>
      </c>
      <c r="E1108">
        <v>0</v>
      </c>
      <c r="F1108" s="555">
        <v>30372.799999999999</v>
      </c>
    </row>
    <row r="1109" spans="1:6" x14ac:dyDescent="0.2">
      <c r="A1109"/>
      <c r="B1109"/>
      <c r="C1109"/>
      <c r="D1109"/>
      <c r="E1109"/>
      <c r="F1109"/>
    </row>
    <row r="1110" spans="1:6" x14ac:dyDescent="0.2">
      <c r="A1110" t="s">
        <v>502</v>
      </c>
      <c r="B1110"/>
      <c r="C1110"/>
      <c r="D1110"/>
      <c r="E1110"/>
      <c r="F1110"/>
    </row>
    <row r="1111" spans="1:6" x14ac:dyDescent="0.2">
      <c r="A1111" t="s">
        <v>503</v>
      </c>
      <c r="B1111"/>
      <c r="C1111"/>
      <c r="D1111"/>
      <c r="E1111"/>
      <c r="F1111"/>
    </row>
    <row r="1112" spans="1:6" x14ac:dyDescent="0.2">
      <c r="A1112"/>
      <c r="B1112"/>
      <c r="C1112"/>
      <c r="D1112"/>
      <c r="E1112"/>
      <c r="F1112"/>
    </row>
    <row r="1113" spans="1:6" x14ac:dyDescent="0.2">
      <c r="A1113"/>
      <c r="B1113"/>
      <c r="C1113"/>
      <c r="D1113"/>
      <c r="E1113"/>
      <c r="F1113"/>
    </row>
    <row r="1114" spans="1:6" x14ac:dyDescent="0.2">
      <c r="A1114" t="s">
        <v>491</v>
      </c>
      <c r="B1114"/>
      <c r="C1114"/>
      <c r="D1114"/>
      <c r="E1114"/>
      <c r="F1114"/>
    </row>
    <row r="1115" spans="1:6" x14ac:dyDescent="0.2">
      <c r="A1115" t="s">
        <v>652</v>
      </c>
      <c r="B1115"/>
      <c r="C1115"/>
      <c r="D1115"/>
      <c r="E1115"/>
      <c r="F1115"/>
    </row>
    <row r="1116" spans="1:6" x14ac:dyDescent="0.2">
      <c r="A1116"/>
      <c r="B1116"/>
      <c r="C1116"/>
      <c r="D1116"/>
      <c r="E1116"/>
      <c r="F1116"/>
    </row>
    <row r="1117" spans="1:6" x14ac:dyDescent="0.2">
      <c r="A1117"/>
      <c r="B1117" t="s">
        <v>1</v>
      </c>
      <c r="C1117" t="s">
        <v>492</v>
      </c>
      <c r="D1117"/>
      <c r="E1117"/>
      <c r="F1117"/>
    </row>
    <row r="1118" spans="1:6" x14ac:dyDescent="0.2">
      <c r="A1118"/>
      <c r="B1118"/>
      <c r="C1118"/>
      <c r="D1118"/>
      <c r="E1118"/>
      <c r="F1118"/>
    </row>
    <row r="1119" spans="1:6" x14ac:dyDescent="0.2">
      <c r="A1119"/>
      <c r="B1119" t="s">
        <v>234</v>
      </c>
      <c r="C1119" t="s">
        <v>489</v>
      </c>
      <c r="D1119"/>
      <c r="E1119"/>
      <c r="F1119"/>
    </row>
    <row r="1120" spans="1:6" x14ac:dyDescent="0.2">
      <c r="A1120"/>
      <c r="B1120"/>
      <c r="C1120"/>
      <c r="D1120"/>
      <c r="E1120"/>
      <c r="F1120"/>
    </row>
    <row r="1121" spans="1:6" x14ac:dyDescent="0.2">
      <c r="A1121"/>
      <c r="B1121"/>
      <c r="C1121"/>
      <c r="D1121"/>
      <c r="E1121"/>
      <c r="F1121" t="s">
        <v>493</v>
      </c>
    </row>
    <row r="1122" spans="1:6" x14ac:dyDescent="0.2">
      <c r="A1122">
        <v>1</v>
      </c>
      <c r="B1122" t="s">
        <v>361</v>
      </c>
      <c r="C1122" t="s">
        <v>479</v>
      </c>
      <c r="D1122"/>
      <c r="E1122"/>
      <c r="F1122">
        <v>270008880</v>
      </c>
    </row>
    <row r="1123" spans="1:6" x14ac:dyDescent="0.2">
      <c r="A1123">
        <v>2</v>
      </c>
      <c r="B1123" t="s">
        <v>175</v>
      </c>
      <c r="C1123" t="s">
        <v>586</v>
      </c>
      <c r="D1123"/>
      <c r="E1123"/>
      <c r="F1123"/>
    </row>
    <row r="1124" spans="1:6" x14ac:dyDescent="0.2">
      <c r="A1124">
        <v>3</v>
      </c>
      <c r="B1124" t="s">
        <v>256</v>
      </c>
      <c r="C1124">
        <v>270008220</v>
      </c>
      <c r="D1124"/>
      <c r="E1124"/>
      <c r="F1124"/>
    </row>
    <row r="1125" spans="1:6" x14ac:dyDescent="0.2">
      <c r="A1125">
        <v>4</v>
      </c>
      <c r="B1125" t="s">
        <v>235</v>
      </c>
      <c r="C1125" t="s">
        <v>492</v>
      </c>
      <c r="D1125"/>
      <c r="E1125"/>
      <c r="F1125"/>
    </row>
    <row r="1126" spans="1:6" x14ac:dyDescent="0.2">
      <c r="A1126"/>
      <c r="B1126"/>
      <c r="C1126" t="s">
        <v>257</v>
      </c>
      <c r="D1126" t="s">
        <v>257</v>
      </c>
      <c r="E1126" t="s">
        <v>257</v>
      </c>
      <c r="F1126" t="s">
        <v>257</v>
      </c>
    </row>
    <row r="1127" spans="1:6" x14ac:dyDescent="0.2">
      <c r="A1127"/>
      <c r="B1127"/>
      <c r="C1127" t="s">
        <v>494</v>
      </c>
      <c r="D1127" t="s">
        <v>495</v>
      </c>
      <c r="E1127" t="s">
        <v>495</v>
      </c>
      <c r="F1127" t="s">
        <v>185</v>
      </c>
    </row>
    <row r="1128" spans="1:6" x14ac:dyDescent="0.2">
      <c r="A1128">
        <v>5</v>
      </c>
      <c r="B1128" t="s">
        <v>257</v>
      </c>
      <c r="C1128" s="412">
        <v>442122019</v>
      </c>
      <c r="D1128" s="412">
        <v>0</v>
      </c>
      <c r="E1128" s="412">
        <v>0</v>
      </c>
      <c r="F1128" s="412">
        <v>442122019</v>
      </c>
    </row>
    <row r="1129" spans="1:6" x14ac:dyDescent="0.2">
      <c r="A1129">
        <v>6</v>
      </c>
      <c r="B1129" t="s">
        <v>236</v>
      </c>
      <c r="C1129" s="555">
        <v>1</v>
      </c>
      <c r="D1129" s="555">
        <v>0</v>
      </c>
      <c r="E1129" s="555">
        <v>0</v>
      </c>
      <c r="F1129" s="555">
        <v>1</v>
      </c>
    </row>
    <row r="1130" spans="1:6" x14ac:dyDescent="0.2">
      <c r="A1130"/>
      <c r="B1130"/>
      <c r="C1130"/>
      <c r="D1130"/>
      <c r="E1130"/>
      <c r="F1130"/>
    </row>
    <row r="1131" spans="1:6" x14ac:dyDescent="0.2">
      <c r="A1131"/>
      <c r="B1131" t="s">
        <v>496</v>
      </c>
      <c r="C1131"/>
      <c r="D1131"/>
      <c r="E1131"/>
      <c r="F1131"/>
    </row>
    <row r="1132" spans="1:6" x14ac:dyDescent="0.2">
      <c r="A1132">
        <v>7</v>
      </c>
      <c r="B1132" t="s">
        <v>497</v>
      </c>
      <c r="C1132" s="412">
        <v>66901815</v>
      </c>
      <c r="D1132"/>
      <c r="E1132"/>
      <c r="F1132"/>
    </row>
    <row r="1133" spans="1:6" x14ac:dyDescent="0.2">
      <c r="A1133">
        <v>8</v>
      </c>
      <c r="B1133" t="s">
        <v>258</v>
      </c>
      <c r="C1133" s="412">
        <v>33349131</v>
      </c>
      <c r="D1133"/>
      <c r="E1133"/>
      <c r="F1133"/>
    </row>
    <row r="1134" spans="1:6" x14ac:dyDescent="0.2">
      <c r="A1134">
        <v>9</v>
      </c>
      <c r="B1134" t="s">
        <v>259</v>
      </c>
      <c r="C1134" s="412">
        <v>33552684</v>
      </c>
      <c r="D1134"/>
      <c r="E1134"/>
      <c r="F1134"/>
    </row>
    <row r="1135" spans="1:6" x14ac:dyDescent="0.2">
      <c r="A1135"/>
      <c r="B1135"/>
      <c r="C1135"/>
      <c r="D1135"/>
      <c r="E1135"/>
      <c r="F1135"/>
    </row>
    <row r="1136" spans="1:6" x14ac:dyDescent="0.2">
      <c r="A1136"/>
      <c r="B1136"/>
      <c r="C1136" t="s">
        <v>167</v>
      </c>
      <c r="D1136" t="s">
        <v>260</v>
      </c>
      <c r="E1136" t="s">
        <v>498</v>
      </c>
      <c r="F1136" t="s">
        <v>261</v>
      </c>
    </row>
    <row r="1137" spans="1:6" x14ac:dyDescent="0.2">
      <c r="A1137"/>
      <c r="B1137"/>
      <c r="C1137" t="s">
        <v>262</v>
      </c>
      <c r="D1137" t="s">
        <v>263</v>
      </c>
      <c r="E1137" t="s">
        <v>264</v>
      </c>
      <c r="F1137" t="s">
        <v>265</v>
      </c>
    </row>
    <row r="1138" spans="1:6" x14ac:dyDescent="0.2">
      <c r="A1138">
        <v>10</v>
      </c>
      <c r="B1138" t="s">
        <v>499</v>
      </c>
      <c r="C1138" s="631">
        <v>7.4999999999999993E-5</v>
      </c>
      <c r="D1138">
        <v>0</v>
      </c>
      <c r="E1138">
        <v>0</v>
      </c>
      <c r="F1138">
        <v>0</v>
      </c>
    </row>
    <row r="1139" spans="1:6" x14ac:dyDescent="0.2">
      <c r="A1139">
        <v>11</v>
      </c>
      <c r="B1139" t="s">
        <v>237</v>
      </c>
      <c r="C1139">
        <v>2516.4499999999998</v>
      </c>
      <c r="D1139">
        <v>0</v>
      </c>
      <c r="E1139">
        <v>0</v>
      </c>
      <c r="F1139">
        <v>0</v>
      </c>
    </row>
    <row r="1140" spans="1:6" x14ac:dyDescent="0.2">
      <c r="A1140">
        <v>12</v>
      </c>
      <c r="B1140" t="s">
        <v>238</v>
      </c>
      <c r="C1140">
        <v>5.5999999999999997E-6</v>
      </c>
      <c r="D1140">
        <v>0</v>
      </c>
      <c r="E1140">
        <v>0</v>
      </c>
      <c r="F1140">
        <v>0</v>
      </c>
    </row>
    <row r="1141" spans="1:6" x14ac:dyDescent="0.2">
      <c r="A1141">
        <v>13</v>
      </c>
      <c r="B1141" t="s">
        <v>239</v>
      </c>
      <c r="C1141" s="555">
        <v>2475.8833</v>
      </c>
      <c r="D1141">
        <v>0</v>
      </c>
      <c r="E1141">
        <v>0</v>
      </c>
      <c r="F1141">
        <v>0</v>
      </c>
    </row>
    <row r="1142" spans="1:6" x14ac:dyDescent="0.2">
      <c r="A1142">
        <v>14</v>
      </c>
      <c r="B1142" t="s">
        <v>240</v>
      </c>
      <c r="C1142">
        <v>0</v>
      </c>
      <c r="D1142">
        <v>0</v>
      </c>
      <c r="E1142">
        <v>0</v>
      </c>
      <c r="F1142">
        <v>0</v>
      </c>
    </row>
    <row r="1143" spans="1:6" x14ac:dyDescent="0.2">
      <c r="A1143">
        <v>15</v>
      </c>
      <c r="B1143" t="s">
        <v>241</v>
      </c>
      <c r="C1143">
        <v>0</v>
      </c>
      <c r="D1143">
        <v>0</v>
      </c>
      <c r="E1143">
        <v>0</v>
      </c>
      <c r="F1143">
        <v>0</v>
      </c>
    </row>
    <row r="1144" spans="1:6" x14ac:dyDescent="0.2">
      <c r="A1144">
        <v>16</v>
      </c>
      <c r="B1144" t="s">
        <v>242</v>
      </c>
      <c r="C1144" s="555">
        <v>2475.8833</v>
      </c>
      <c r="D1144">
        <v>0</v>
      </c>
      <c r="E1144">
        <v>0</v>
      </c>
      <c r="F1144">
        <v>0</v>
      </c>
    </row>
    <row r="1145" spans="1:6" x14ac:dyDescent="0.2">
      <c r="A1145">
        <v>17</v>
      </c>
      <c r="B1145" t="s">
        <v>500</v>
      </c>
      <c r="C1145" s="555">
        <v>-40.567999999999998</v>
      </c>
      <c r="D1145">
        <v>0</v>
      </c>
      <c r="E1145">
        <v>0</v>
      </c>
      <c r="F1145">
        <v>0</v>
      </c>
    </row>
    <row r="1146" spans="1:6" x14ac:dyDescent="0.2">
      <c r="A1146">
        <v>18</v>
      </c>
      <c r="B1146" t="s">
        <v>243</v>
      </c>
      <c r="C1146" s="555">
        <v>2475.88</v>
      </c>
      <c r="D1146">
        <v>0</v>
      </c>
      <c r="E1146">
        <v>0</v>
      </c>
      <c r="F1146">
        <v>0</v>
      </c>
    </row>
    <row r="1147" spans="1:6" x14ac:dyDescent="0.2">
      <c r="A1147">
        <v>19</v>
      </c>
      <c r="B1147" t="s">
        <v>244</v>
      </c>
      <c r="C1147"/>
      <c r="D1147"/>
      <c r="E1147"/>
      <c r="F1147"/>
    </row>
    <row r="1148" spans="1:6" x14ac:dyDescent="0.2">
      <c r="A1148">
        <v>20</v>
      </c>
      <c r="B1148" t="s">
        <v>245</v>
      </c>
      <c r="C1148"/>
      <c r="D1148"/>
      <c r="E1148"/>
      <c r="F1148"/>
    </row>
    <row r="1149" spans="1:6" x14ac:dyDescent="0.2">
      <c r="A1149">
        <v>21</v>
      </c>
      <c r="B1149" t="s">
        <v>246</v>
      </c>
      <c r="C1149" s="555">
        <v>2475.88</v>
      </c>
      <c r="D1149">
        <v>0</v>
      </c>
      <c r="E1149">
        <v>0</v>
      </c>
      <c r="F1149">
        <v>0</v>
      </c>
    </row>
    <row r="1150" spans="1:6" x14ac:dyDescent="0.2">
      <c r="A1150">
        <v>22</v>
      </c>
      <c r="B1150" t="s">
        <v>247</v>
      </c>
      <c r="C1150" s="555">
        <v>-3.3E-3</v>
      </c>
      <c r="D1150">
        <v>0</v>
      </c>
      <c r="E1150">
        <v>0</v>
      </c>
      <c r="F1150">
        <v>0</v>
      </c>
    </row>
    <row r="1151" spans="1:6" x14ac:dyDescent="0.2">
      <c r="A1151">
        <v>23</v>
      </c>
      <c r="B1151" t="s">
        <v>248</v>
      </c>
      <c r="C1151" s="555">
        <v>0</v>
      </c>
      <c r="D1151">
        <v>0</v>
      </c>
      <c r="E1151">
        <v>0</v>
      </c>
      <c r="F1151">
        <v>0</v>
      </c>
    </row>
    <row r="1152" spans="1:6" x14ac:dyDescent="0.2">
      <c r="A1152">
        <v>24</v>
      </c>
      <c r="B1152" t="s">
        <v>249</v>
      </c>
      <c r="C1152" s="555">
        <v>0</v>
      </c>
      <c r="D1152">
        <v>0</v>
      </c>
      <c r="E1152">
        <v>0</v>
      </c>
      <c r="F1152">
        <v>0</v>
      </c>
    </row>
    <row r="1153" spans="1:6" x14ac:dyDescent="0.2">
      <c r="A1153">
        <v>25</v>
      </c>
      <c r="B1153" t="s">
        <v>250</v>
      </c>
      <c r="C1153" s="555">
        <v>-3.3E-3</v>
      </c>
      <c r="D1153">
        <v>0</v>
      </c>
      <c r="E1153">
        <v>0</v>
      </c>
      <c r="F1153">
        <v>0</v>
      </c>
    </row>
    <row r="1154" spans="1:6" x14ac:dyDescent="0.2">
      <c r="A1154">
        <v>26</v>
      </c>
      <c r="B1154" t="s">
        <v>266</v>
      </c>
      <c r="C1154">
        <v>-0.08</v>
      </c>
      <c r="D1154">
        <v>0</v>
      </c>
      <c r="E1154">
        <v>0</v>
      </c>
      <c r="F1154">
        <v>0</v>
      </c>
    </row>
    <row r="1155" spans="1:6" x14ac:dyDescent="0.2">
      <c r="A1155">
        <v>27</v>
      </c>
      <c r="B1155" t="s">
        <v>267</v>
      </c>
      <c r="C1155"/>
      <c r="D1155"/>
      <c r="E1155"/>
      <c r="F1155"/>
    </row>
    <row r="1156" spans="1:6" x14ac:dyDescent="0.2">
      <c r="A1156">
        <v>28</v>
      </c>
      <c r="B1156" t="s">
        <v>268</v>
      </c>
      <c r="C1156"/>
      <c r="D1156"/>
      <c r="E1156"/>
      <c r="F1156"/>
    </row>
    <row r="1157" spans="1:6" x14ac:dyDescent="0.2">
      <c r="A1157">
        <v>29</v>
      </c>
      <c r="B1157" t="s">
        <v>501</v>
      </c>
      <c r="C1157">
        <v>-0.08</v>
      </c>
      <c r="D1157">
        <v>0</v>
      </c>
      <c r="E1157">
        <v>0</v>
      </c>
      <c r="F1157">
        <v>0</v>
      </c>
    </row>
    <row r="1158" spans="1:6" x14ac:dyDescent="0.2">
      <c r="A1158">
        <v>30</v>
      </c>
      <c r="B1158" t="s">
        <v>251</v>
      </c>
      <c r="C1158" s="555">
        <v>2475.8000000000002</v>
      </c>
      <c r="D1158">
        <v>0</v>
      </c>
      <c r="E1158">
        <v>0</v>
      </c>
      <c r="F1158">
        <v>0</v>
      </c>
    </row>
    <row r="1159" spans="1:6" x14ac:dyDescent="0.2">
      <c r="A1159">
        <v>31</v>
      </c>
      <c r="B1159" t="s">
        <v>252</v>
      </c>
      <c r="C1159"/>
      <c r="D1159"/>
      <c r="E1159"/>
      <c r="F1159"/>
    </row>
    <row r="1160" spans="1:6" x14ac:dyDescent="0.2">
      <c r="A1160">
        <v>32</v>
      </c>
      <c r="B1160" t="s">
        <v>253</v>
      </c>
      <c r="C1160"/>
      <c r="D1160"/>
      <c r="E1160"/>
      <c r="F1160"/>
    </row>
    <row r="1161" spans="1:6" x14ac:dyDescent="0.2">
      <c r="A1161">
        <v>33</v>
      </c>
      <c r="B1161" t="s">
        <v>254</v>
      </c>
      <c r="C1161" s="555">
        <v>2475.8000000000002</v>
      </c>
      <c r="D1161">
        <v>0</v>
      </c>
      <c r="E1161">
        <v>0</v>
      </c>
      <c r="F1161">
        <v>0</v>
      </c>
    </row>
    <row r="1162" spans="1:6" x14ac:dyDescent="0.2">
      <c r="A1162"/>
      <c r="B1162"/>
      <c r="C1162"/>
      <c r="D1162"/>
      <c r="E1162"/>
      <c r="F1162"/>
    </row>
    <row r="1163" spans="1:6" x14ac:dyDescent="0.2">
      <c r="A1163" t="s">
        <v>502</v>
      </c>
      <c r="B1163"/>
      <c r="C1163"/>
      <c r="D1163"/>
      <c r="E1163"/>
      <c r="F1163"/>
    </row>
    <row r="1164" spans="1:6" x14ac:dyDescent="0.2">
      <c r="A1164" t="s">
        <v>503</v>
      </c>
      <c r="B1164"/>
      <c r="C1164"/>
      <c r="D1164"/>
      <c r="E1164"/>
      <c r="F1164"/>
    </row>
    <row r="1165" spans="1:6" x14ac:dyDescent="0.2">
      <c r="A1165" s="314"/>
      <c r="B1165" s="314"/>
      <c r="C1165" s="314"/>
      <c r="D1165" s="314"/>
      <c r="E1165" s="314"/>
      <c r="F1165" s="314"/>
    </row>
    <row r="1166" spans="1:6" x14ac:dyDescent="0.2">
      <c r="A1166" s="314"/>
      <c r="B1166" s="314"/>
      <c r="C1166" s="314"/>
      <c r="D1166" s="314"/>
      <c r="E1166" s="314"/>
      <c r="F1166"/>
    </row>
    <row r="1167" spans="1:6" x14ac:dyDescent="0.2">
      <c r="A1167" t="s">
        <v>491</v>
      </c>
      <c r="B1167"/>
      <c r="C1167"/>
      <c r="D1167"/>
      <c r="E1167"/>
      <c r="F1167"/>
    </row>
    <row r="1168" spans="1:6" x14ac:dyDescent="0.2">
      <c r="A1168" t="s">
        <v>652</v>
      </c>
      <c r="B1168"/>
      <c r="C1168"/>
      <c r="D1168"/>
      <c r="E1168"/>
      <c r="F1168"/>
    </row>
    <row r="1169" spans="1:6" x14ac:dyDescent="0.2">
      <c r="A1169"/>
      <c r="B1169"/>
      <c r="C1169"/>
      <c r="D1169"/>
      <c r="E1169"/>
      <c r="F1169"/>
    </row>
    <row r="1170" spans="1:6" x14ac:dyDescent="0.2">
      <c r="A1170"/>
      <c r="B1170" t="s">
        <v>1</v>
      </c>
      <c r="C1170" t="s">
        <v>492</v>
      </c>
      <c r="D1170"/>
      <c r="E1170"/>
      <c r="F1170"/>
    </row>
    <row r="1171" spans="1:6" x14ac:dyDescent="0.2">
      <c r="A1171"/>
      <c r="B1171"/>
      <c r="C1171"/>
      <c r="D1171"/>
      <c r="E1171"/>
      <c r="F1171"/>
    </row>
    <row r="1172" spans="1:6" x14ac:dyDescent="0.2">
      <c r="A1172"/>
      <c r="B1172" t="s">
        <v>234</v>
      </c>
      <c r="C1172" t="s">
        <v>438</v>
      </c>
      <c r="D1172"/>
      <c r="E1172"/>
      <c r="F1172"/>
    </row>
    <row r="1173" spans="1:6" x14ac:dyDescent="0.2">
      <c r="A1173"/>
      <c r="B1173"/>
      <c r="C1173"/>
      <c r="D1173"/>
      <c r="E1173"/>
      <c r="F1173"/>
    </row>
    <row r="1174" spans="1:6" x14ac:dyDescent="0.2">
      <c r="A1174"/>
      <c r="B1174"/>
      <c r="C1174"/>
      <c r="D1174"/>
      <c r="E1174"/>
      <c r="F1174" t="s">
        <v>493</v>
      </c>
    </row>
    <row r="1175" spans="1:6" x14ac:dyDescent="0.2">
      <c r="A1175">
        <v>1</v>
      </c>
      <c r="B1175" t="s">
        <v>361</v>
      </c>
      <c r="C1175" t="s">
        <v>478</v>
      </c>
      <c r="D1175"/>
      <c r="E1175"/>
      <c r="F1175">
        <v>27904100</v>
      </c>
    </row>
    <row r="1176" spans="1:6" x14ac:dyDescent="0.2">
      <c r="A1176">
        <v>2</v>
      </c>
      <c r="B1176" t="s">
        <v>175</v>
      </c>
      <c r="C1176" t="s">
        <v>445</v>
      </c>
      <c r="D1176"/>
      <c r="E1176"/>
      <c r="F1176"/>
    </row>
    <row r="1177" spans="1:6" x14ac:dyDescent="0.2">
      <c r="A1177">
        <v>3</v>
      </c>
      <c r="B1177" t="s">
        <v>256</v>
      </c>
      <c r="C1177">
        <v>270000000</v>
      </c>
      <c r="D1177"/>
      <c r="E1177"/>
      <c r="F1177"/>
    </row>
    <row r="1178" spans="1:6" x14ac:dyDescent="0.2">
      <c r="A1178">
        <v>4</v>
      </c>
      <c r="B1178" t="s">
        <v>235</v>
      </c>
      <c r="C1178" t="s">
        <v>492</v>
      </c>
      <c r="D1178"/>
      <c r="E1178"/>
      <c r="F1178"/>
    </row>
    <row r="1179" spans="1:6" x14ac:dyDescent="0.2">
      <c r="A1179"/>
      <c r="B1179"/>
      <c r="C1179" t="s">
        <v>257</v>
      </c>
      <c r="D1179" t="s">
        <v>257</v>
      </c>
      <c r="E1179" t="s">
        <v>257</v>
      </c>
      <c r="F1179" t="s">
        <v>257</v>
      </c>
    </row>
    <row r="1180" spans="1:6" x14ac:dyDescent="0.2">
      <c r="A1180"/>
      <c r="B1180"/>
      <c r="C1180" t="s">
        <v>494</v>
      </c>
      <c r="D1180" t="s">
        <v>495</v>
      </c>
      <c r="E1180" t="s">
        <v>495</v>
      </c>
      <c r="F1180" t="s">
        <v>185</v>
      </c>
    </row>
    <row r="1181" spans="1:6" x14ac:dyDescent="0.2">
      <c r="A1181">
        <v>5</v>
      </c>
      <c r="B1181" t="s">
        <v>257</v>
      </c>
      <c r="C1181" s="412">
        <v>465498726</v>
      </c>
      <c r="D1181" s="412">
        <v>0</v>
      </c>
      <c r="E1181" s="412">
        <v>0</v>
      </c>
      <c r="F1181" s="412">
        <v>465498726</v>
      </c>
    </row>
    <row r="1182" spans="1:6" x14ac:dyDescent="0.2">
      <c r="A1182">
        <v>6</v>
      </c>
      <c r="B1182" t="s">
        <v>236</v>
      </c>
      <c r="C1182" s="555">
        <v>1</v>
      </c>
      <c r="D1182" s="555">
        <v>0</v>
      </c>
      <c r="E1182" s="555">
        <v>0</v>
      </c>
      <c r="F1182" s="555">
        <v>1</v>
      </c>
    </row>
    <row r="1183" spans="1:6" x14ac:dyDescent="0.2">
      <c r="A1183"/>
      <c r="B1183"/>
      <c r="C1183"/>
      <c r="D1183"/>
      <c r="E1183"/>
      <c r="F1183"/>
    </row>
    <row r="1184" spans="1:6" x14ac:dyDescent="0.2">
      <c r="A1184"/>
      <c r="B1184" t="s">
        <v>496</v>
      </c>
      <c r="C1184"/>
      <c r="D1184"/>
      <c r="E1184"/>
      <c r="F1184"/>
    </row>
    <row r="1185" spans="1:6" x14ac:dyDescent="0.2">
      <c r="A1185">
        <v>7</v>
      </c>
      <c r="B1185" t="s">
        <v>497</v>
      </c>
      <c r="C1185" s="412">
        <v>54508722</v>
      </c>
      <c r="D1185"/>
      <c r="E1185"/>
      <c r="F1185"/>
    </row>
    <row r="1186" spans="1:6" x14ac:dyDescent="0.2">
      <c r="A1186">
        <v>8</v>
      </c>
      <c r="B1186" t="s">
        <v>258</v>
      </c>
      <c r="C1186" s="412">
        <v>34718870</v>
      </c>
      <c r="D1186"/>
      <c r="E1186"/>
      <c r="F1186"/>
    </row>
    <row r="1187" spans="1:6" x14ac:dyDescent="0.2">
      <c r="A1187">
        <v>9</v>
      </c>
      <c r="B1187" t="s">
        <v>259</v>
      </c>
      <c r="C1187" s="412">
        <v>19789852</v>
      </c>
      <c r="D1187"/>
      <c r="E1187"/>
      <c r="F1187"/>
    </row>
    <row r="1188" spans="1:6" x14ac:dyDescent="0.2">
      <c r="A1188"/>
      <c r="B1188"/>
      <c r="C1188"/>
      <c r="D1188"/>
      <c r="E1188"/>
      <c r="F1188"/>
    </row>
    <row r="1189" spans="1:6" x14ac:dyDescent="0.2">
      <c r="A1189"/>
      <c r="B1189"/>
      <c r="C1189" t="s">
        <v>167</v>
      </c>
      <c r="D1189" t="s">
        <v>260</v>
      </c>
      <c r="E1189" t="s">
        <v>498</v>
      </c>
      <c r="F1189" t="s">
        <v>261</v>
      </c>
    </row>
    <row r="1190" spans="1:6" x14ac:dyDescent="0.2">
      <c r="A1190"/>
      <c r="B1190"/>
      <c r="C1190" t="s">
        <v>262</v>
      </c>
      <c r="D1190" t="s">
        <v>263</v>
      </c>
      <c r="E1190" t="s">
        <v>264</v>
      </c>
      <c r="F1190" t="s">
        <v>265</v>
      </c>
    </row>
    <row r="1191" spans="1:6" x14ac:dyDescent="0.2">
      <c r="A1191">
        <v>10</v>
      </c>
      <c r="B1191" t="s">
        <v>499</v>
      </c>
      <c r="C1191" s="631">
        <v>1.7160000000000001E-3</v>
      </c>
      <c r="D1191">
        <v>0</v>
      </c>
      <c r="E1191">
        <v>0</v>
      </c>
      <c r="F1191">
        <v>0</v>
      </c>
    </row>
    <row r="1192" spans="1:6" x14ac:dyDescent="0.2">
      <c r="A1192">
        <v>11</v>
      </c>
      <c r="B1192" t="s">
        <v>237</v>
      </c>
      <c r="C1192" s="555">
        <v>33959.39</v>
      </c>
      <c r="D1192">
        <v>0</v>
      </c>
      <c r="E1192">
        <v>0</v>
      </c>
      <c r="F1192">
        <v>0</v>
      </c>
    </row>
    <row r="1193" spans="1:6" x14ac:dyDescent="0.2">
      <c r="A1193">
        <v>12</v>
      </c>
      <c r="B1193" t="s">
        <v>238</v>
      </c>
      <c r="C1193">
        <v>7.2899999999999997E-5</v>
      </c>
      <c r="D1193">
        <v>0</v>
      </c>
      <c r="E1193">
        <v>0</v>
      </c>
      <c r="F1193">
        <v>0</v>
      </c>
    </row>
    <row r="1194" spans="1:6" x14ac:dyDescent="0.2">
      <c r="A1194">
        <v>13</v>
      </c>
      <c r="B1194" t="s">
        <v>239</v>
      </c>
      <c r="C1194" s="555">
        <v>33934.857100000001</v>
      </c>
      <c r="D1194">
        <v>0</v>
      </c>
      <c r="E1194">
        <v>0</v>
      </c>
      <c r="F1194">
        <v>0</v>
      </c>
    </row>
    <row r="1195" spans="1:6" x14ac:dyDescent="0.2">
      <c r="A1195">
        <v>14</v>
      </c>
      <c r="B1195" t="s">
        <v>240</v>
      </c>
      <c r="C1195">
        <v>0</v>
      </c>
      <c r="D1195">
        <v>0</v>
      </c>
      <c r="E1195">
        <v>0</v>
      </c>
      <c r="F1195">
        <v>0</v>
      </c>
    </row>
    <row r="1196" spans="1:6" x14ac:dyDescent="0.2">
      <c r="A1196">
        <v>15</v>
      </c>
      <c r="B1196" t="s">
        <v>241</v>
      </c>
      <c r="C1196">
        <v>0</v>
      </c>
      <c r="D1196">
        <v>0</v>
      </c>
      <c r="E1196">
        <v>0</v>
      </c>
      <c r="F1196">
        <v>0</v>
      </c>
    </row>
    <row r="1197" spans="1:6" x14ac:dyDescent="0.2">
      <c r="A1197">
        <v>16</v>
      </c>
      <c r="B1197" t="s">
        <v>242</v>
      </c>
      <c r="C1197" s="555">
        <v>33934.857100000001</v>
      </c>
      <c r="D1197">
        <v>0</v>
      </c>
      <c r="E1197">
        <v>0</v>
      </c>
      <c r="F1197">
        <v>0</v>
      </c>
    </row>
    <row r="1198" spans="1:6" x14ac:dyDescent="0.2">
      <c r="A1198">
        <v>17</v>
      </c>
      <c r="B1198" t="s">
        <v>500</v>
      </c>
      <c r="C1198" s="555">
        <v>-24.5289</v>
      </c>
      <c r="D1198">
        <v>0</v>
      </c>
      <c r="E1198">
        <v>0</v>
      </c>
      <c r="F1198">
        <v>0</v>
      </c>
    </row>
    <row r="1199" spans="1:6" x14ac:dyDescent="0.2">
      <c r="A1199">
        <v>18</v>
      </c>
      <c r="B1199" t="s">
        <v>243</v>
      </c>
      <c r="C1199">
        <v>33934.839999999997</v>
      </c>
      <c r="D1199">
        <v>0</v>
      </c>
      <c r="E1199">
        <v>0</v>
      </c>
      <c r="F1199">
        <v>0</v>
      </c>
    </row>
    <row r="1200" spans="1:6" x14ac:dyDescent="0.2">
      <c r="A1200">
        <v>19</v>
      </c>
      <c r="B1200" t="s">
        <v>244</v>
      </c>
      <c r="C1200"/>
      <c r="D1200"/>
      <c r="E1200"/>
      <c r="F1200"/>
    </row>
    <row r="1201" spans="1:6" x14ac:dyDescent="0.2">
      <c r="A1201">
        <v>20</v>
      </c>
      <c r="B1201" t="s">
        <v>245</v>
      </c>
      <c r="C1201"/>
      <c r="D1201"/>
      <c r="E1201"/>
      <c r="F1201"/>
    </row>
    <row r="1202" spans="1:6" x14ac:dyDescent="0.2">
      <c r="A1202">
        <v>21</v>
      </c>
      <c r="B1202" t="s">
        <v>246</v>
      </c>
      <c r="C1202">
        <v>33934.839999999997</v>
      </c>
      <c r="D1202">
        <v>0</v>
      </c>
      <c r="E1202">
        <v>0</v>
      </c>
      <c r="F1202">
        <v>0</v>
      </c>
    </row>
    <row r="1203" spans="1:6" x14ac:dyDescent="0.2">
      <c r="A1203">
        <v>22</v>
      </c>
      <c r="B1203" t="s">
        <v>247</v>
      </c>
      <c r="C1203" s="555">
        <v>-1.7100000000000001E-2</v>
      </c>
      <c r="D1203">
        <v>0</v>
      </c>
      <c r="E1203">
        <v>0</v>
      </c>
      <c r="F1203">
        <v>0</v>
      </c>
    </row>
    <row r="1204" spans="1:6" x14ac:dyDescent="0.2">
      <c r="A1204">
        <v>23</v>
      </c>
      <c r="B1204" t="s">
        <v>248</v>
      </c>
      <c r="C1204" s="555">
        <v>0</v>
      </c>
      <c r="D1204">
        <v>0</v>
      </c>
      <c r="E1204">
        <v>0</v>
      </c>
      <c r="F1204">
        <v>0</v>
      </c>
    </row>
    <row r="1205" spans="1:6" x14ac:dyDescent="0.2">
      <c r="A1205">
        <v>24</v>
      </c>
      <c r="B1205" t="s">
        <v>249</v>
      </c>
      <c r="C1205" s="555">
        <v>0</v>
      </c>
      <c r="D1205">
        <v>0</v>
      </c>
      <c r="E1205">
        <v>0</v>
      </c>
      <c r="F1205">
        <v>0</v>
      </c>
    </row>
    <row r="1206" spans="1:6" x14ac:dyDescent="0.2">
      <c r="A1206">
        <v>25</v>
      </c>
      <c r="B1206" t="s">
        <v>250</v>
      </c>
      <c r="C1206" s="555">
        <v>-1.7100000000000001E-2</v>
      </c>
      <c r="D1206">
        <v>0</v>
      </c>
      <c r="E1206">
        <v>0</v>
      </c>
      <c r="F1206">
        <v>0</v>
      </c>
    </row>
    <row r="1207" spans="1:6" x14ac:dyDescent="0.2">
      <c r="A1207">
        <v>26</v>
      </c>
      <c r="B1207" t="s">
        <v>266</v>
      </c>
      <c r="C1207">
        <v>-0.23</v>
      </c>
      <c r="D1207">
        <v>0</v>
      </c>
      <c r="E1207">
        <v>0</v>
      </c>
      <c r="F1207">
        <v>0</v>
      </c>
    </row>
    <row r="1208" spans="1:6" x14ac:dyDescent="0.2">
      <c r="A1208">
        <v>27</v>
      </c>
      <c r="B1208" t="s">
        <v>267</v>
      </c>
      <c r="C1208"/>
      <c r="D1208"/>
      <c r="E1208"/>
      <c r="F1208"/>
    </row>
    <row r="1209" spans="1:6" x14ac:dyDescent="0.2">
      <c r="A1209">
        <v>28</v>
      </c>
      <c r="B1209" t="s">
        <v>268</v>
      </c>
      <c r="C1209"/>
      <c r="D1209"/>
      <c r="E1209"/>
      <c r="F1209"/>
    </row>
    <row r="1210" spans="1:6" x14ac:dyDescent="0.2">
      <c r="A1210">
        <v>29</v>
      </c>
      <c r="B1210" t="s">
        <v>501</v>
      </c>
      <c r="C1210">
        <v>-0.23</v>
      </c>
      <c r="D1210">
        <v>0</v>
      </c>
      <c r="E1210">
        <v>0</v>
      </c>
      <c r="F1210">
        <v>0</v>
      </c>
    </row>
    <row r="1211" spans="1:6" x14ac:dyDescent="0.2">
      <c r="A1211">
        <v>30</v>
      </c>
      <c r="B1211" t="s">
        <v>251</v>
      </c>
      <c r="C1211">
        <v>33934.61</v>
      </c>
      <c r="D1211">
        <v>0</v>
      </c>
      <c r="E1211">
        <v>0</v>
      </c>
      <c r="F1211">
        <v>0</v>
      </c>
    </row>
    <row r="1212" spans="1:6" x14ac:dyDescent="0.2">
      <c r="A1212">
        <v>31</v>
      </c>
      <c r="B1212" t="s">
        <v>252</v>
      </c>
      <c r="C1212"/>
      <c r="D1212"/>
      <c r="E1212"/>
      <c r="F1212"/>
    </row>
    <row r="1213" spans="1:6" x14ac:dyDescent="0.2">
      <c r="A1213">
        <v>32</v>
      </c>
      <c r="B1213" t="s">
        <v>253</v>
      </c>
      <c r="C1213"/>
      <c r="D1213"/>
      <c r="E1213"/>
      <c r="F1213"/>
    </row>
    <row r="1214" spans="1:6" x14ac:dyDescent="0.2">
      <c r="A1214">
        <v>33</v>
      </c>
      <c r="B1214" t="s">
        <v>254</v>
      </c>
      <c r="C1214">
        <v>33934.61</v>
      </c>
      <c r="D1214">
        <v>0</v>
      </c>
      <c r="E1214">
        <v>0</v>
      </c>
      <c r="F1214">
        <v>0</v>
      </c>
    </row>
    <row r="1215" spans="1:6" x14ac:dyDescent="0.2">
      <c r="A1215"/>
      <c r="B1215"/>
      <c r="C1215"/>
      <c r="D1215"/>
      <c r="E1215"/>
      <c r="F1215"/>
    </row>
    <row r="1216" spans="1:6" x14ac:dyDescent="0.2">
      <c r="A1216" t="s">
        <v>502</v>
      </c>
      <c r="B1216"/>
      <c r="C1216"/>
      <c r="D1216"/>
      <c r="E1216"/>
      <c r="F1216"/>
    </row>
    <row r="1217" spans="1:6" x14ac:dyDescent="0.2">
      <c r="A1217" t="s">
        <v>503</v>
      </c>
      <c r="B1217"/>
      <c r="C1217"/>
      <c r="D1217"/>
      <c r="E1217"/>
      <c r="F1217"/>
    </row>
    <row r="1218" spans="1:6" x14ac:dyDescent="0.2">
      <c r="A1218"/>
      <c r="B1218"/>
      <c r="C1218"/>
      <c r="D1218"/>
      <c r="E1218"/>
      <c r="F1218"/>
    </row>
    <row r="1219" spans="1:6" x14ac:dyDescent="0.2">
      <c r="A1219"/>
      <c r="B1219"/>
      <c r="C1219"/>
      <c r="D1219"/>
      <c r="E1219"/>
      <c r="F1219"/>
    </row>
    <row r="1220" spans="1:6" x14ac:dyDescent="0.2">
      <c r="A1220" t="s">
        <v>491</v>
      </c>
      <c r="B1220"/>
      <c r="C1220"/>
      <c r="D1220"/>
      <c r="E1220"/>
      <c r="F1220"/>
    </row>
    <row r="1221" spans="1:6" x14ac:dyDescent="0.2">
      <c r="A1221" t="s">
        <v>652</v>
      </c>
      <c r="B1221"/>
      <c r="C1221"/>
      <c r="D1221"/>
      <c r="E1221"/>
      <c r="F1221"/>
    </row>
    <row r="1222" spans="1:6" x14ac:dyDescent="0.2">
      <c r="A1222"/>
      <c r="B1222"/>
      <c r="C1222"/>
      <c r="D1222"/>
      <c r="E1222"/>
      <c r="F1222"/>
    </row>
    <row r="1223" spans="1:6" x14ac:dyDescent="0.2">
      <c r="A1223"/>
      <c r="B1223" t="s">
        <v>1</v>
      </c>
      <c r="C1223" t="s">
        <v>492</v>
      </c>
      <c r="D1223"/>
      <c r="E1223"/>
      <c r="F1223"/>
    </row>
    <row r="1224" spans="1:6" x14ac:dyDescent="0.2">
      <c r="A1224"/>
      <c r="B1224"/>
      <c r="C1224"/>
      <c r="D1224"/>
      <c r="E1224"/>
      <c r="F1224"/>
    </row>
    <row r="1225" spans="1:6" x14ac:dyDescent="0.2">
      <c r="A1225"/>
      <c r="B1225" t="s">
        <v>234</v>
      </c>
      <c r="C1225" t="s">
        <v>438</v>
      </c>
      <c r="D1225"/>
      <c r="E1225"/>
      <c r="F1225"/>
    </row>
    <row r="1226" spans="1:6" x14ac:dyDescent="0.2">
      <c r="A1226"/>
      <c r="B1226"/>
      <c r="C1226"/>
      <c r="D1226"/>
      <c r="E1226"/>
      <c r="F1226"/>
    </row>
    <row r="1227" spans="1:6" x14ac:dyDescent="0.2">
      <c r="A1227"/>
      <c r="B1227"/>
      <c r="C1227"/>
      <c r="D1227"/>
      <c r="E1227"/>
      <c r="F1227" t="s">
        <v>493</v>
      </c>
    </row>
    <row r="1228" spans="1:6" x14ac:dyDescent="0.2">
      <c r="A1228">
        <v>1</v>
      </c>
      <c r="B1228" t="s">
        <v>361</v>
      </c>
      <c r="C1228" t="s">
        <v>478</v>
      </c>
      <c r="D1228"/>
      <c r="E1228"/>
      <c r="F1228">
        <v>27904100</v>
      </c>
    </row>
    <row r="1229" spans="1:6" x14ac:dyDescent="0.2">
      <c r="A1229">
        <v>2</v>
      </c>
      <c r="B1229" t="s">
        <v>175</v>
      </c>
      <c r="C1229" t="s">
        <v>417</v>
      </c>
      <c r="D1229"/>
      <c r="E1229"/>
      <c r="F1229"/>
    </row>
    <row r="1230" spans="1:6" x14ac:dyDescent="0.2">
      <c r="A1230">
        <v>3</v>
      </c>
      <c r="B1230" t="s">
        <v>256</v>
      </c>
      <c r="C1230">
        <v>270603000</v>
      </c>
      <c r="D1230"/>
      <c r="E1230"/>
      <c r="F1230"/>
    </row>
    <row r="1231" spans="1:6" x14ac:dyDescent="0.2">
      <c r="A1231">
        <v>4</v>
      </c>
      <c r="B1231" t="s">
        <v>235</v>
      </c>
      <c r="C1231" t="s">
        <v>492</v>
      </c>
      <c r="D1231"/>
      <c r="E1231"/>
      <c r="F1231"/>
    </row>
    <row r="1232" spans="1:6" x14ac:dyDescent="0.2">
      <c r="A1232"/>
      <c r="B1232"/>
      <c r="C1232" t="s">
        <v>257</v>
      </c>
      <c r="D1232" t="s">
        <v>257</v>
      </c>
      <c r="E1232" t="s">
        <v>257</v>
      </c>
      <c r="F1232" t="s">
        <v>257</v>
      </c>
    </row>
    <row r="1233" spans="1:6" x14ac:dyDescent="0.2">
      <c r="A1233"/>
      <c r="B1233"/>
      <c r="C1233" t="s">
        <v>494</v>
      </c>
      <c r="D1233" t="s">
        <v>495</v>
      </c>
      <c r="E1233" t="s">
        <v>495</v>
      </c>
      <c r="F1233" t="s">
        <v>185</v>
      </c>
    </row>
    <row r="1234" spans="1:6" x14ac:dyDescent="0.2">
      <c r="A1234">
        <v>5</v>
      </c>
      <c r="B1234" t="s">
        <v>257</v>
      </c>
      <c r="C1234" s="412">
        <v>465498726</v>
      </c>
      <c r="D1234" s="412">
        <v>0</v>
      </c>
      <c r="E1234" s="412">
        <v>0</v>
      </c>
      <c r="F1234" s="412">
        <v>465498726</v>
      </c>
    </row>
    <row r="1235" spans="1:6" x14ac:dyDescent="0.2">
      <c r="A1235">
        <v>6</v>
      </c>
      <c r="B1235" t="s">
        <v>236</v>
      </c>
      <c r="C1235" s="555">
        <v>1</v>
      </c>
      <c r="D1235" s="555">
        <v>0</v>
      </c>
      <c r="E1235" s="555">
        <v>0</v>
      </c>
      <c r="F1235" s="555">
        <v>1</v>
      </c>
    </row>
    <row r="1236" spans="1:6" x14ac:dyDescent="0.2">
      <c r="A1236"/>
      <c r="B1236"/>
      <c r="C1236"/>
      <c r="D1236"/>
      <c r="E1236"/>
      <c r="F1236"/>
    </row>
    <row r="1237" spans="1:6" x14ac:dyDescent="0.2">
      <c r="A1237"/>
      <c r="B1237" t="s">
        <v>496</v>
      </c>
      <c r="C1237"/>
      <c r="D1237"/>
      <c r="E1237"/>
      <c r="F1237"/>
    </row>
    <row r="1238" spans="1:6" x14ac:dyDescent="0.2">
      <c r="A1238">
        <v>7</v>
      </c>
      <c r="B1238" t="s">
        <v>497</v>
      </c>
      <c r="C1238" s="412">
        <v>54508722</v>
      </c>
      <c r="D1238"/>
      <c r="E1238"/>
      <c r="F1238"/>
    </row>
    <row r="1239" spans="1:6" x14ac:dyDescent="0.2">
      <c r="A1239">
        <v>8</v>
      </c>
      <c r="B1239" t="s">
        <v>258</v>
      </c>
      <c r="C1239" s="412">
        <v>34718870</v>
      </c>
      <c r="D1239"/>
      <c r="E1239"/>
      <c r="F1239"/>
    </row>
    <row r="1240" spans="1:6" x14ac:dyDescent="0.2">
      <c r="A1240">
        <v>9</v>
      </c>
      <c r="B1240" t="s">
        <v>259</v>
      </c>
      <c r="C1240" s="412">
        <v>19789852</v>
      </c>
      <c r="D1240"/>
      <c r="E1240"/>
      <c r="F1240"/>
    </row>
    <row r="1241" spans="1:6" x14ac:dyDescent="0.2">
      <c r="A1241"/>
      <c r="B1241"/>
      <c r="C1241"/>
      <c r="D1241"/>
      <c r="E1241"/>
      <c r="F1241"/>
    </row>
    <row r="1242" spans="1:6" x14ac:dyDescent="0.2">
      <c r="A1242"/>
      <c r="B1242"/>
      <c r="C1242" t="s">
        <v>167</v>
      </c>
      <c r="D1242" t="s">
        <v>260</v>
      </c>
      <c r="E1242" t="s">
        <v>498</v>
      </c>
      <c r="F1242" t="s">
        <v>261</v>
      </c>
    </row>
    <row r="1243" spans="1:6" x14ac:dyDescent="0.2">
      <c r="A1243"/>
      <c r="B1243"/>
      <c r="C1243" t="s">
        <v>262</v>
      </c>
      <c r="D1243" t="s">
        <v>263</v>
      </c>
      <c r="E1243" t="s">
        <v>264</v>
      </c>
      <c r="F1243" t="s">
        <v>265</v>
      </c>
    </row>
    <row r="1244" spans="1:6" x14ac:dyDescent="0.2">
      <c r="A1244">
        <v>10</v>
      </c>
      <c r="B1244" t="s">
        <v>499</v>
      </c>
      <c r="C1244">
        <v>6.2589999999999998E-4</v>
      </c>
      <c r="D1244">
        <v>0</v>
      </c>
      <c r="E1244">
        <v>0</v>
      </c>
      <c r="F1244">
        <v>0</v>
      </c>
    </row>
    <row r="1245" spans="1:6" x14ac:dyDescent="0.2">
      <c r="A1245">
        <v>11</v>
      </c>
      <c r="B1245" t="s">
        <v>237</v>
      </c>
      <c r="C1245">
        <v>12386.47</v>
      </c>
      <c r="D1245">
        <v>0</v>
      </c>
      <c r="E1245">
        <v>0</v>
      </c>
      <c r="F1245">
        <v>0</v>
      </c>
    </row>
    <row r="1246" spans="1:6" x14ac:dyDescent="0.2">
      <c r="A1246">
        <v>12</v>
      </c>
      <c r="B1246" t="s">
        <v>238</v>
      </c>
      <c r="C1246" s="631">
        <v>2.6599999999999999E-5</v>
      </c>
      <c r="D1246">
        <v>0</v>
      </c>
      <c r="E1246">
        <v>0</v>
      </c>
      <c r="F1246">
        <v>0</v>
      </c>
    </row>
    <row r="1247" spans="1:6" x14ac:dyDescent="0.2">
      <c r="A1247">
        <v>13</v>
      </c>
      <c r="B1247" t="s">
        <v>239</v>
      </c>
      <c r="C1247" s="555">
        <v>12382.266100000001</v>
      </c>
      <c r="D1247">
        <v>0</v>
      </c>
      <c r="E1247">
        <v>0</v>
      </c>
      <c r="F1247">
        <v>0</v>
      </c>
    </row>
    <row r="1248" spans="1:6" x14ac:dyDescent="0.2">
      <c r="A1248">
        <v>14</v>
      </c>
      <c r="B1248" t="s">
        <v>240</v>
      </c>
      <c r="C1248">
        <v>0</v>
      </c>
      <c r="D1248">
        <v>0</v>
      </c>
      <c r="E1248">
        <v>0</v>
      </c>
      <c r="F1248">
        <v>0</v>
      </c>
    </row>
    <row r="1249" spans="1:6" x14ac:dyDescent="0.2">
      <c r="A1249">
        <v>15</v>
      </c>
      <c r="B1249" t="s">
        <v>241</v>
      </c>
      <c r="C1249">
        <v>0</v>
      </c>
      <c r="D1249">
        <v>0</v>
      </c>
      <c r="E1249">
        <v>0</v>
      </c>
      <c r="F1249">
        <v>0</v>
      </c>
    </row>
    <row r="1250" spans="1:6" x14ac:dyDescent="0.2">
      <c r="A1250">
        <v>16</v>
      </c>
      <c r="B1250" t="s">
        <v>242</v>
      </c>
      <c r="C1250" s="555">
        <v>12382.266100000001</v>
      </c>
      <c r="D1250">
        <v>0</v>
      </c>
      <c r="E1250">
        <v>0</v>
      </c>
      <c r="F1250">
        <v>0</v>
      </c>
    </row>
    <row r="1251" spans="1:6" x14ac:dyDescent="0.2">
      <c r="A1251">
        <v>17</v>
      </c>
      <c r="B1251" t="s">
        <v>500</v>
      </c>
      <c r="C1251" s="555">
        <v>-4.2023000000000001</v>
      </c>
      <c r="D1251">
        <v>0</v>
      </c>
      <c r="E1251">
        <v>0</v>
      </c>
      <c r="F1251">
        <v>0</v>
      </c>
    </row>
    <row r="1252" spans="1:6" x14ac:dyDescent="0.2">
      <c r="A1252">
        <v>18</v>
      </c>
      <c r="B1252" t="s">
        <v>243</v>
      </c>
      <c r="C1252">
        <v>12382.26</v>
      </c>
      <c r="D1252">
        <v>0</v>
      </c>
      <c r="E1252">
        <v>0</v>
      </c>
      <c r="F1252">
        <v>0</v>
      </c>
    </row>
    <row r="1253" spans="1:6" x14ac:dyDescent="0.2">
      <c r="A1253">
        <v>19</v>
      </c>
      <c r="B1253" t="s">
        <v>244</v>
      </c>
      <c r="C1253"/>
      <c r="D1253"/>
      <c r="E1253"/>
      <c r="F1253"/>
    </row>
    <row r="1254" spans="1:6" x14ac:dyDescent="0.2">
      <c r="A1254">
        <v>20</v>
      </c>
      <c r="B1254" t="s">
        <v>245</v>
      </c>
      <c r="C1254"/>
      <c r="D1254"/>
      <c r="E1254"/>
      <c r="F1254"/>
    </row>
    <row r="1255" spans="1:6" x14ac:dyDescent="0.2">
      <c r="A1255">
        <v>21</v>
      </c>
      <c r="B1255" t="s">
        <v>246</v>
      </c>
      <c r="C1255">
        <v>12382.26</v>
      </c>
      <c r="D1255">
        <v>0</v>
      </c>
      <c r="E1255">
        <v>0</v>
      </c>
      <c r="F1255">
        <v>0</v>
      </c>
    </row>
    <row r="1256" spans="1:6" x14ac:dyDescent="0.2">
      <c r="A1256">
        <v>22</v>
      </c>
      <c r="B1256" t="s">
        <v>247</v>
      </c>
      <c r="C1256" s="555">
        <v>-6.1000000000000004E-3</v>
      </c>
      <c r="D1256">
        <v>0</v>
      </c>
      <c r="E1256">
        <v>0</v>
      </c>
      <c r="F1256">
        <v>0</v>
      </c>
    </row>
    <row r="1257" spans="1:6" x14ac:dyDescent="0.2">
      <c r="A1257">
        <v>23</v>
      </c>
      <c r="B1257" t="s">
        <v>248</v>
      </c>
      <c r="C1257" s="555">
        <v>0</v>
      </c>
      <c r="D1257">
        <v>0</v>
      </c>
      <c r="E1257">
        <v>0</v>
      </c>
      <c r="F1257">
        <v>0</v>
      </c>
    </row>
    <row r="1258" spans="1:6" x14ac:dyDescent="0.2">
      <c r="A1258">
        <v>24</v>
      </c>
      <c r="B1258" t="s">
        <v>249</v>
      </c>
      <c r="C1258" s="555">
        <v>0</v>
      </c>
      <c r="D1258">
        <v>0</v>
      </c>
      <c r="E1258">
        <v>0</v>
      </c>
      <c r="F1258">
        <v>0</v>
      </c>
    </row>
    <row r="1259" spans="1:6" x14ac:dyDescent="0.2">
      <c r="A1259">
        <v>25</v>
      </c>
      <c r="B1259" t="s">
        <v>250</v>
      </c>
      <c r="C1259" s="555">
        <v>-6.1000000000000004E-3</v>
      </c>
      <c r="D1259">
        <v>0</v>
      </c>
      <c r="E1259">
        <v>0</v>
      </c>
      <c r="F1259">
        <v>0</v>
      </c>
    </row>
    <row r="1260" spans="1:6" x14ac:dyDescent="0.2">
      <c r="A1260">
        <v>26</v>
      </c>
      <c r="B1260" t="s">
        <v>266</v>
      </c>
      <c r="C1260">
        <v>-0.08</v>
      </c>
      <c r="D1260">
        <v>0</v>
      </c>
      <c r="E1260">
        <v>0</v>
      </c>
      <c r="F1260">
        <v>0</v>
      </c>
    </row>
    <row r="1261" spans="1:6" x14ac:dyDescent="0.2">
      <c r="A1261">
        <v>27</v>
      </c>
      <c r="B1261" t="s">
        <v>267</v>
      </c>
      <c r="C1261"/>
      <c r="D1261"/>
      <c r="E1261"/>
      <c r="F1261"/>
    </row>
    <row r="1262" spans="1:6" x14ac:dyDescent="0.2">
      <c r="A1262">
        <v>28</v>
      </c>
      <c r="B1262" t="s">
        <v>268</v>
      </c>
      <c r="C1262"/>
      <c r="D1262"/>
      <c r="E1262"/>
      <c r="F1262"/>
    </row>
    <row r="1263" spans="1:6" x14ac:dyDescent="0.2">
      <c r="A1263">
        <v>29</v>
      </c>
      <c r="B1263" t="s">
        <v>501</v>
      </c>
      <c r="C1263">
        <v>-0.08</v>
      </c>
      <c r="D1263">
        <v>0</v>
      </c>
      <c r="E1263">
        <v>0</v>
      </c>
      <c r="F1263">
        <v>0</v>
      </c>
    </row>
    <row r="1264" spans="1:6" x14ac:dyDescent="0.2">
      <c r="A1264">
        <v>30</v>
      </c>
      <c r="B1264" t="s">
        <v>251</v>
      </c>
      <c r="C1264">
        <v>12382.18</v>
      </c>
      <c r="D1264">
        <v>0</v>
      </c>
      <c r="E1264">
        <v>0</v>
      </c>
      <c r="F1264">
        <v>0</v>
      </c>
    </row>
    <row r="1265" spans="1:6" x14ac:dyDescent="0.2">
      <c r="A1265">
        <v>31</v>
      </c>
      <c r="B1265" t="s">
        <v>252</v>
      </c>
      <c r="C1265"/>
      <c r="D1265"/>
      <c r="E1265"/>
      <c r="F1265"/>
    </row>
    <row r="1266" spans="1:6" x14ac:dyDescent="0.2">
      <c r="A1266">
        <v>32</v>
      </c>
      <c r="B1266" t="s">
        <v>253</v>
      </c>
      <c r="C1266"/>
      <c r="D1266"/>
      <c r="E1266"/>
      <c r="F1266"/>
    </row>
    <row r="1267" spans="1:6" x14ac:dyDescent="0.2">
      <c r="A1267">
        <v>33</v>
      </c>
      <c r="B1267" t="s">
        <v>254</v>
      </c>
      <c r="C1267">
        <v>12382.18</v>
      </c>
      <c r="D1267">
        <v>0</v>
      </c>
      <c r="E1267">
        <v>0</v>
      </c>
      <c r="F1267">
        <v>0</v>
      </c>
    </row>
    <row r="1268" spans="1:6" x14ac:dyDescent="0.2">
      <c r="A1268"/>
      <c r="B1268"/>
      <c r="C1268"/>
      <c r="D1268"/>
      <c r="E1268"/>
      <c r="F1268"/>
    </row>
    <row r="1269" spans="1:6" x14ac:dyDescent="0.2">
      <c r="A1269" t="s">
        <v>502</v>
      </c>
      <c r="B1269"/>
      <c r="C1269"/>
      <c r="D1269"/>
      <c r="E1269"/>
      <c r="F1269"/>
    </row>
    <row r="1270" spans="1:6" x14ac:dyDescent="0.2">
      <c r="A1270" t="s">
        <v>503</v>
      </c>
      <c r="B1270"/>
      <c r="C1270"/>
      <c r="D1270"/>
      <c r="E1270"/>
      <c r="F1270"/>
    </row>
    <row r="1271" spans="1:6" x14ac:dyDescent="0.2">
      <c r="A1271"/>
      <c r="B1271"/>
      <c r="C1271"/>
      <c r="D1271"/>
      <c r="E1271"/>
      <c r="F1271"/>
    </row>
    <row r="1272" spans="1:6" x14ac:dyDescent="0.2">
      <c r="A1272"/>
      <c r="B1272"/>
      <c r="C1272"/>
      <c r="D1272"/>
      <c r="E1272"/>
      <c r="F1272"/>
    </row>
    <row r="1273" spans="1:6" x14ac:dyDescent="0.2">
      <c r="A1273" t="s">
        <v>491</v>
      </c>
      <c r="B1273"/>
      <c r="C1273"/>
      <c r="D1273"/>
      <c r="E1273"/>
      <c r="F1273"/>
    </row>
    <row r="1274" spans="1:6" x14ac:dyDescent="0.2">
      <c r="A1274" t="s">
        <v>652</v>
      </c>
      <c r="B1274"/>
      <c r="C1274"/>
      <c r="D1274"/>
      <c r="E1274"/>
      <c r="F1274"/>
    </row>
    <row r="1275" spans="1:6" x14ac:dyDescent="0.2">
      <c r="A1275"/>
      <c r="B1275"/>
      <c r="C1275"/>
      <c r="D1275"/>
      <c r="E1275"/>
      <c r="F1275"/>
    </row>
    <row r="1276" spans="1:6" x14ac:dyDescent="0.2">
      <c r="A1276"/>
      <c r="B1276" t="s">
        <v>1</v>
      </c>
      <c r="C1276" t="s">
        <v>492</v>
      </c>
      <c r="D1276"/>
      <c r="E1276"/>
      <c r="F1276"/>
    </row>
    <row r="1277" spans="1:6" x14ac:dyDescent="0.2">
      <c r="A1277"/>
      <c r="B1277"/>
      <c r="C1277"/>
      <c r="D1277"/>
      <c r="E1277"/>
      <c r="F1277"/>
    </row>
    <row r="1278" spans="1:6" x14ac:dyDescent="0.2">
      <c r="A1278"/>
      <c r="B1278" t="s">
        <v>234</v>
      </c>
      <c r="C1278" t="s">
        <v>438</v>
      </c>
      <c r="D1278"/>
      <c r="E1278"/>
      <c r="F1278"/>
    </row>
    <row r="1279" spans="1:6" x14ac:dyDescent="0.2">
      <c r="A1279"/>
      <c r="B1279"/>
      <c r="C1279"/>
      <c r="D1279"/>
      <c r="E1279"/>
      <c r="F1279"/>
    </row>
    <row r="1280" spans="1:6" x14ac:dyDescent="0.2">
      <c r="A1280"/>
      <c r="B1280"/>
      <c r="C1280"/>
      <c r="D1280"/>
      <c r="E1280"/>
      <c r="F1280" t="s">
        <v>493</v>
      </c>
    </row>
    <row r="1281" spans="1:6" x14ac:dyDescent="0.2">
      <c r="A1281">
        <v>1</v>
      </c>
      <c r="B1281" t="s">
        <v>361</v>
      </c>
      <c r="C1281" t="s">
        <v>478</v>
      </c>
      <c r="D1281"/>
      <c r="E1281"/>
      <c r="F1281">
        <v>27904100</v>
      </c>
    </row>
    <row r="1282" spans="1:6" x14ac:dyDescent="0.2">
      <c r="A1282">
        <v>2</v>
      </c>
      <c r="B1282" t="s">
        <v>175</v>
      </c>
      <c r="C1282" t="s">
        <v>418</v>
      </c>
      <c r="D1282"/>
      <c r="E1282"/>
      <c r="F1282"/>
    </row>
    <row r="1283" spans="1:6" x14ac:dyDescent="0.2">
      <c r="A1283">
        <v>3</v>
      </c>
      <c r="B1283" t="s">
        <v>256</v>
      </c>
      <c r="C1283">
        <v>270009235</v>
      </c>
      <c r="D1283"/>
      <c r="E1283"/>
      <c r="F1283"/>
    </row>
    <row r="1284" spans="1:6" x14ac:dyDescent="0.2">
      <c r="A1284">
        <v>4</v>
      </c>
      <c r="B1284" t="s">
        <v>235</v>
      </c>
      <c r="C1284" t="s">
        <v>492</v>
      </c>
      <c r="D1284"/>
      <c r="E1284"/>
      <c r="F1284"/>
    </row>
    <row r="1285" spans="1:6" x14ac:dyDescent="0.2">
      <c r="A1285"/>
      <c r="B1285"/>
      <c r="C1285" t="s">
        <v>257</v>
      </c>
      <c r="D1285" t="s">
        <v>257</v>
      </c>
      <c r="E1285" t="s">
        <v>257</v>
      </c>
      <c r="F1285" t="s">
        <v>257</v>
      </c>
    </row>
    <row r="1286" spans="1:6" x14ac:dyDescent="0.2">
      <c r="A1286"/>
      <c r="B1286"/>
      <c r="C1286" t="s">
        <v>494</v>
      </c>
      <c r="D1286" t="s">
        <v>495</v>
      </c>
      <c r="E1286" t="s">
        <v>495</v>
      </c>
      <c r="F1286" t="s">
        <v>185</v>
      </c>
    </row>
    <row r="1287" spans="1:6" x14ac:dyDescent="0.2">
      <c r="A1287">
        <v>5</v>
      </c>
      <c r="B1287" t="s">
        <v>257</v>
      </c>
      <c r="C1287" s="412">
        <v>465498726</v>
      </c>
      <c r="D1287" s="412">
        <v>0</v>
      </c>
      <c r="E1287" s="412">
        <v>0</v>
      </c>
      <c r="F1287" s="412">
        <v>465498726</v>
      </c>
    </row>
    <row r="1288" spans="1:6" x14ac:dyDescent="0.2">
      <c r="A1288">
        <v>6</v>
      </c>
      <c r="B1288" t="s">
        <v>236</v>
      </c>
      <c r="C1288" s="555">
        <v>1</v>
      </c>
      <c r="D1288" s="555">
        <v>0</v>
      </c>
      <c r="E1288" s="555">
        <v>0</v>
      </c>
      <c r="F1288" s="555">
        <v>1</v>
      </c>
    </row>
    <row r="1289" spans="1:6" x14ac:dyDescent="0.2">
      <c r="A1289"/>
      <c r="B1289"/>
      <c r="C1289"/>
      <c r="D1289"/>
      <c r="E1289"/>
      <c r="F1289"/>
    </row>
    <row r="1290" spans="1:6" x14ac:dyDescent="0.2">
      <c r="A1290"/>
      <c r="B1290" t="s">
        <v>496</v>
      </c>
      <c r="C1290"/>
      <c r="D1290"/>
      <c r="E1290"/>
      <c r="F1290"/>
    </row>
    <row r="1291" spans="1:6" x14ac:dyDescent="0.2">
      <c r="A1291">
        <v>7</v>
      </c>
      <c r="B1291" t="s">
        <v>497</v>
      </c>
      <c r="C1291" s="412">
        <v>54508722</v>
      </c>
      <c r="D1291"/>
      <c r="E1291"/>
      <c r="F1291"/>
    </row>
    <row r="1292" spans="1:6" x14ac:dyDescent="0.2">
      <c r="A1292">
        <v>8</v>
      </c>
      <c r="B1292" t="s">
        <v>258</v>
      </c>
      <c r="C1292" s="412">
        <v>34718870</v>
      </c>
      <c r="D1292"/>
      <c r="E1292"/>
      <c r="F1292"/>
    </row>
    <row r="1293" spans="1:6" x14ac:dyDescent="0.2">
      <c r="A1293">
        <v>9</v>
      </c>
      <c r="B1293" t="s">
        <v>259</v>
      </c>
      <c r="C1293" s="412">
        <v>19789852</v>
      </c>
      <c r="D1293"/>
      <c r="E1293"/>
      <c r="F1293"/>
    </row>
    <row r="1294" spans="1:6" x14ac:dyDescent="0.2">
      <c r="A1294"/>
      <c r="B1294"/>
      <c r="C1294"/>
      <c r="D1294"/>
      <c r="E1294"/>
      <c r="F1294"/>
    </row>
    <row r="1295" spans="1:6" x14ac:dyDescent="0.2">
      <c r="A1295"/>
      <c r="B1295"/>
      <c r="C1295" t="s">
        <v>167</v>
      </c>
      <c r="D1295" t="s">
        <v>260</v>
      </c>
      <c r="E1295" t="s">
        <v>498</v>
      </c>
      <c r="F1295" t="s">
        <v>261</v>
      </c>
    </row>
    <row r="1296" spans="1:6" x14ac:dyDescent="0.2">
      <c r="A1296"/>
      <c r="B1296"/>
      <c r="C1296" t="s">
        <v>262</v>
      </c>
      <c r="D1296" t="s">
        <v>263</v>
      </c>
      <c r="E1296" t="s">
        <v>264</v>
      </c>
      <c r="F1296" t="s">
        <v>265</v>
      </c>
    </row>
    <row r="1297" spans="1:6" x14ac:dyDescent="0.2">
      <c r="A1297">
        <v>10</v>
      </c>
      <c r="B1297" t="s">
        <v>499</v>
      </c>
      <c r="C1297">
        <v>8.1799999999999996E-5</v>
      </c>
      <c r="D1297">
        <v>0</v>
      </c>
      <c r="E1297">
        <v>0</v>
      </c>
      <c r="F1297">
        <v>0</v>
      </c>
    </row>
    <row r="1298" spans="1:6" x14ac:dyDescent="0.2">
      <c r="A1298">
        <v>11</v>
      </c>
      <c r="B1298" t="s">
        <v>237</v>
      </c>
      <c r="C1298" s="555">
        <v>1618.81</v>
      </c>
      <c r="D1298">
        <v>0</v>
      </c>
      <c r="E1298">
        <v>0</v>
      </c>
      <c r="F1298">
        <v>0</v>
      </c>
    </row>
    <row r="1299" spans="1:6" x14ac:dyDescent="0.2">
      <c r="A1299">
        <v>12</v>
      </c>
      <c r="B1299" t="s">
        <v>238</v>
      </c>
      <c r="C1299">
        <v>3.4000000000000001E-6</v>
      </c>
      <c r="D1299">
        <v>0</v>
      </c>
      <c r="E1299">
        <v>0</v>
      </c>
      <c r="F1299">
        <v>0</v>
      </c>
    </row>
    <row r="1300" spans="1:6" x14ac:dyDescent="0.2">
      <c r="A1300">
        <v>13</v>
      </c>
      <c r="B1300" t="s">
        <v>239</v>
      </c>
      <c r="C1300" s="555">
        <v>1582.6957</v>
      </c>
      <c r="D1300">
        <v>0</v>
      </c>
      <c r="E1300">
        <v>0</v>
      </c>
      <c r="F1300">
        <v>0</v>
      </c>
    </row>
    <row r="1301" spans="1:6" x14ac:dyDescent="0.2">
      <c r="A1301">
        <v>14</v>
      </c>
      <c r="B1301" t="s">
        <v>240</v>
      </c>
      <c r="C1301">
        <v>0</v>
      </c>
      <c r="D1301">
        <v>0</v>
      </c>
      <c r="E1301">
        <v>0</v>
      </c>
      <c r="F1301">
        <v>0</v>
      </c>
    </row>
    <row r="1302" spans="1:6" x14ac:dyDescent="0.2">
      <c r="A1302">
        <v>15</v>
      </c>
      <c r="B1302" t="s">
        <v>241</v>
      </c>
      <c r="C1302">
        <v>0</v>
      </c>
      <c r="D1302">
        <v>0</v>
      </c>
      <c r="E1302">
        <v>0</v>
      </c>
      <c r="F1302">
        <v>0</v>
      </c>
    </row>
    <row r="1303" spans="1:6" x14ac:dyDescent="0.2">
      <c r="A1303">
        <v>16</v>
      </c>
      <c r="B1303" t="s">
        <v>242</v>
      </c>
      <c r="C1303" s="555">
        <v>1582.6957</v>
      </c>
      <c r="D1303">
        <v>0</v>
      </c>
      <c r="E1303">
        <v>0</v>
      </c>
      <c r="F1303">
        <v>0</v>
      </c>
    </row>
    <row r="1304" spans="1:6" x14ac:dyDescent="0.2">
      <c r="A1304">
        <v>17</v>
      </c>
      <c r="B1304" t="s">
        <v>500</v>
      </c>
      <c r="C1304" s="555">
        <v>-36.114199999999997</v>
      </c>
      <c r="D1304">
        <v>0</v>
      </c>
      <c r="E1304">
        <v>0</v>
      </c>
      <c r="F1304">
        <v>0</v>
      </c>
    </row>
    <row r="1305" spans="1:6" x14ac:dyDescent="0.2">
      <c r="A1305">
        <v>18</v>
      </c>
      <c r="B1305" t="s">
        <v>243</v>
      </c>
      <c r="C1305" s="555">
        <v>1582.7</v>
      </c>
      <c r="D1305">
        <v>0</v>
      </c>
      <c r="E1305">
        <v>0</v>
      </c>
      <c r="F1305">
        <v>0</v>
      </c>
    </row>
    <row r="1306" spans="1:6" x14ac:dyDescent="0.2">
      <c r="A1306">
        <v>19</v>
      </c>
      <c r="B1306" t="s">
        <v>244</v>
      </c>
      <c r="C1306"/>
      <c r="D1306"/>
      <c r="E1306"/>
      <c r="F1306"/>
    </row>
    <row r="1307" spans="1:6" x14ac:dyDescent="0.2">
      <c r="A1307">
        <v>20</v>
      </c>
      <c r="B1307" t="s">
        <v>245</v>
      </c>
      <c r="C1307"/>
      <c r="D1307"/>
      <c r="E1307"/>
      <c r="F1307"/>
    </row>
    <row r="1308" spans="1:6" x14ac:dyDescent="0.2">
      <c r="A1308">
        <v>21</v>
      </c>
      <c r="B1308" t="s">
        <v>246</v>
      </c>
      <c r="C1308" s="555">
        <v>1582.7</v>
      </c>
      <c r="D1308">
        <v>0</v>
      </c>
      <c r="E1308">
        <v>0</v>
      </c>
      <c r="F1308">
        <v>0</v>
      </c>
    </row>
    <row r="1309" spans="1:6" x14ac:dyDescent="0.2">
      <c r="A1309">
        <v>22</v>
      </c>
      <c r="B1309" t="s">
        <v>247</v>
      </c>
      <c r="C1309" s="555">
        <v>4.3E-3</v>
      </c>
      <c r="D1309">
        <v>0</v>
      </c>
      <c r="E1309">
        <v>0</v>
      </c>
      <c r="F1309">
        <v>0</v>
      </c>
    </row>
    <row r="1310" spans="1:6" x14ac:dyDescent="0.2">
      <c r="A1310">
        <v>23</v>
      </c>
      <c r="B1310" t="s">
        <v>248</v>
      </c>
      <c r="C1310" s="555">
        <v>0</v>
      </c>
      <c r="D1310">
        <v>0</v>
      </c>
      <c r="E1310">
        <v>0</v>
      </c>
      <c r="F1310">
        <v>0</v>
      </c>
    </row>
    <row r="1311" spans="1:6" x14ac:dyDescent="0.2">
      <c r="A1311">
        <v>24</v>
      </c>
      <c r="B1311" t="s">
        <v>249</v>
      </c>
      <c r="C1311" s="555">
        <v>0</v>
      </c>
      <c r="D1311">
        <v>0</v>
      </c>
      <c r="E1311">
        <v>0</v>
      </c>
      <c r="F1311">
        <v>0</v>
      </c>
    </row>
    <row r="1312" spans="1:6" x14ac:dyDescent="0.2">
      <c r="A1312">
        <v>25</v>
      </c>
      <c r="B1312" t="s">
        <v>250</v>
      </c>
      <c r="C1312" s="555">
        <v>4.3E-3</v>
      </c>
      <c r="D1312">
        <v>0</v>
      </c>
      <c r="E1312">
        <v>0</v>
      </c>
      <c r="F1312">
        <v>0</v>
      </c>
    </row>
    <row r="1313" spans="1:6" x14ac:dyDescent="0.2">
      <c r="A1313">
        <v>26</v>
      </c>
      <c r="B1313" t="s">
        <v>266</v>
      </c>
      <c r="C1313" s="555">
        <v>-0.01</v>
      </c>
      <c r="D1313">
        <v>0</v>
      </c>
      <c r="E1313">
        <v>0</v>
      </c>
      <c r="F1313">
        <v>0</v>
      </c>
    </row>
    <row r="1314" spans="1:6" x14ac:dyDescent="0.2">
      <c r="A1314">
        <v>27</v>
      </c>
      <c r="B1314" t="s">
        <v>267</v>
      </c>
      <c r="C1314"/>
      <c r="D1314"/>
      <c r="E1314"/>
      <c r="F1314"/>
    </row>
    <row r="1315" spans="1:6" x14ac:dyDescent="0.2">
      <c r="A1315">
        <v>28</v>
      </c>
      <c r="B1315" t="s">
        <v>268</v>
      </c>
      <c r="C1315"/>
      <c r="D1315"/>
      <c r="E1315"/>
      <c r="F1315"/>
    </row>
    <row r="1316" spans="1:6" x14ac:dyDescent="0.2">
      <c r="A1316">
        <v>29</v>
      </c>
      <c r="B1316" t="s">
        <v>501</v>
      </c>
      <c r="C1316" s="555">
        <v>-0.01</v>
      </c>
      <c r="D1316">
        <v>0</v>
      </c>
      <c r="E1316">
        <v>0</v>
      </c>
      <c r="F1316">
        <v>0</v>
      </c>
    </row>
    <row r="1317" spans="1:6" x14ac:dyDescent="0.2">
      <c r="A1317">
        <v>30</v>
      </c>
      <c r="B1317" t="s">
        <v>251</v>
      </c>
      <c r="C1317">
        <v>1582.69</v>
      </c>
      <c r="D1317">
        <v>0</v>
      </c>
      <c r="E1317">
        <v>0</v>
      </c>
      <c r="F1317">
        <v>0</v>
      </c>
    </row>
    <row r="1318" spans="1:6" x14ac:dyDescent="0.2">
      <c r="A1318">
        <v>31</v>
      </c>
      <c r="B1318" t="s">
        <v>252</v>
      </c>
      <c r="C1318"/>
      <c r="D1318"/>
      <c r="E1318"/>
      <c r="F1318"/>
    </row>
    <row r="1319" spans="1:6" x14ac:dyDescent="0.2">
      <c r="A1319">
        <v>32</v>
      </c>
      <c r="B1319" t="s">
        <v>253</v>
      </c>
      <c r="C1319"/>
      <c r="D1319"/>
      <c r="E1319"/>
      <c r="F1319"/>
    </row>
    <row r="1320" spans="1:6" x14ac:dyDescent="0.2">
      <c r="A1320">
        <v>33</v>
      </c>
      <c r="B1320" t="s">
        <v>254</v>
      </c>
      <c r="C1320">
        <v>1582.69</v>
      </c>
      <c r="D1320">
        <v>0</v>
      </c>
      <c r="E1320">
        <v>0</v>
      </c>
      <c r="F1320">
        <v>0</v>
      </c>
    </row>
    <row r="1321" spans="1:6" x14ac:dyDescent="0.2">
      <c r="A1321"/>
      <c r="B1321"/>
      <c r="C1321"/>
      <c r="D1321"/>
      <c r="E1321"/>
      <c r="F1321"/>
    </row>
    <row r="1322" spans="1:6" x14ac:dyDescent="0.2">
      <c r="A1322" t="s">
        <v>502</v>
      </c>
      <c r="B1322"/>
      <c r="C1322"/>
      <c r="D1322"/>
      <c r="E1322"/>
      <c r="F1322"/>
    </row>
    <row r="1323" spans="1:6" x14ac:dyDescent="0.2">
      <c r="A1323" t="s">
        <v>503</v>
      </c>
      <c r="B1323"/>
      <c r="C1323"/>
      <c r="D1323"/>
      <c r="E1323"/>
      <c r="F1323"/>
    </row>
    <row r="1324" spans="1:6" x14ac:dyDescent="0.2">
      <c r="A1324"/>
      <c r="B1324"/>
      <c r="C1324"/>
      <c r="D1324"/>
      <c r="E1324"/>
      <c r="F1324"/>
    </row>
    <row r="1325" spans="1:6" x14ac:dyDescent="0.2">
      <c r="A1325"/>
      <c r="B1325"/>
      <c r="C1325"/>
      <c r="D1325"/>
      <c r="E1325"/>
      <c r="F1325"/>
    </row>
    <row r="1326" spans="1:6" x14ac:dyDescent="0.2">
      <c r="A1326" t="s">
        <v>491</v>
      </c>
      <c r="B1326"/>
      <c r="C1326"/>
      <c r="D1326"/>
      <c r="E1326"/>
      <c r="F1326"/>
    </row>
    <row r="1327" spans="1:6" x14ac:dyDescent="0.2">
      <c r="A1327" t="s">
        <v>652</v>
      </c>
      <c r="B1327"/>
      <c r="C1327"/>
      <c r="D1327"/>
      <c r="E1327"/>
      <c r="F1327"/>
    </row>
    <row r="1328" spans="1:6" x14ac:dyDescent="0.2">
      <c r="A1328"/>
      <c r="B1328"/>
      <c r="C1328"/>
      <c r="D1328"/>
      <c r="E1328"/>
      <c r="F1328"/>
    </row>
    <row r="1329" spans="1:6" x14ac:dyDescent="0.2">
      <c r="A1329"/>
      <c r="B1329" t="s">
        <v>1</v>
      </c>
      <c r="C1329" t="s">
        <v>492</v>
      </c>
      <c r="D1329"/>
      <c r="E1329"/>
      <c r="F1329"/>
    </row>
    <row r="1330" spans="1:6" x14ac:dyDescent="0.2">
      <c r="A1330"/>
      <c r="B1330"/>
      <c r="C1330"/>
      <c r="D1330"/>
      <c r="E1330"/>
      <c r="F1330"/>
    </row>
    <row r="1331" spans="1:6" x14ac:dyDescent="0.2">
      <c r="A1331"/>
      <c r="B1331" t="s">
        <v>234</v>
      </c>
      <c r="C1331" t="s">
        <v>438</v>
      </c>
      <c r="D1331"/>
      <c r="E1331"/>
      <c r="F1331"/>
    </row>
    <row r="1332" spans="1:6" x14ac:dyDescent="0.2">
      <c r="A1332"/>
      <c r="B1332"/>
      <c r="C1332"/>
      <c r="D1332"/>
      <c r="E1332"/>
      <c r="F1332"/>
    </row>
    <row r="1333" spans="1:6" x14ac:dyDescent="0.2">
      <c r="A1333"/>
      <c r="B1333"/>
      <c r="C1333"/>
      <c r="D1333"/>
      <c r="E1333"/>
      <c r="F1333" t="s">
        <v>493</v>
      </c>
    </row>
    <row r="1334" spans="1:6" x14ac:dyDescent="0.2">
      <c r="A1334">
        <v>1</v>
      </c>
      <c r="B1334" t="s">
        <v>361</v>
      </c>
      <c r="C1334" t="s">
        <v>478</v>
      </c>
      <c r="D1334"/>
      <c r="E1334"/>
      <c r="F1334">
        <v>27904100</v>
      </c>
    </row>
    <row r="1335" spans="1:6" x14ac:dyDescent="0.2">
      <c r="A1335">
        <v>2</v>
      </c>
      <c r="B1335" t="s">
        <v>175</v>
      </c>
      <c r="C1335" t="s">
        <v>465</v>
      </c>
      <c r="D1335"/>
      <c r="E1335"/>
      <c r="F1335"/>
    </row>
    <row r="1336" spans="1:6" x14ac:dyDescent="0.2">
      <c r="A1336">
        <v>3</v>
      </c>
      <c r="B1336" t="s">
        <v>256</v>
      </c>
      <c r="C1336">
        <v>270527000</v>
      </c>
      <c r="D1336"/>
      <c r="E1336"/>
      <c r="F1336"/>
    </row>
    <row r="1337" spans="1:6" x14ac:dyDescent="0.2">
      <c r="A1337">
        <v>4</v>
      </c>
      <c r="B1337" t="s">
        <v>235</v>
      </c>
      <c r="C1337" t="s">
        <v>492</v>
      </c>
      <c r="D1337"/>
      <c r="E1337"/>
      <c r="F1337"/>
    </row>
    <row r="1338" spans="1:6" x14ac:dyDescent="0.2">
      <c r="A1338"/>
      <c r="B1338"/>
      <c r="C1338" t="s">
        <v>257</v>
      </c>
      <c r="D1338" t="s">
        <v>257</v>
      </c>
      <c r="E1338" t="s">
        <v>257</v>
      </c>
      <c r="F1338" t="s">
        <v>257</v>
      </c>
    </row>
    <row r="1339" spans="1:6" x14ac:dyDescent="0.2">
      <c r="A1339"/>
      <c r="B1339"/>
      <c r="C1339" t="s">
        <v>494</v>
      </c>
      <c r="D1339" t="s">
        <v>495</v>
      </c>
      <c r="E1339" t="s">
        <v>495</v>
      </c>
      <c r="F1339" t="s">
        <v>185</v>
      </c>
    </row>
    <row r="1340" spans="1:6" x14ac:dyDescent="0.2">
      <c r="A1340">
        <v>5</v>
      </c>
      <c r="B1340" t="s">
        <v>257</v>
      </c>
      <c r="C1340" s="412">
        <v>465498726</v>
      </c>
      <c r="D1340" s="412">
        <v>0</v>
      </c>
      <c r="E1340" s="412">
        <v>0</v>
      </c>
      <c r="F1340" s="412">
        <v>465498726</v>
      </c>
    </row>
    <row r="1341" spans="1:6" x14ac:dyDescent="0.2">
      <c r="A1341">
        <v>6</v>
      </c>
      <c r="B1341" t="s">
        <v>236</v>
      </c>
      <c r="C1341" s="555">
        <v>1</v>
      </c>
      <c r="D1341" s="555">
        <v>0</v>
      </c>
      <c r="E1341" s="555">
        <v>0</v>
      </c>
      <c r="F1341" s="555">
        <v>1</v>
      </c>
    </row>
    <row r="1342" spans="1:6" x14ac:dyDescent="0.2">
      <c r="A1342"/>
      <c r="B1342"/>
      <c r="C1342"/>
      <c r="D1342"/>
      <c r="E1342"/>
      <c r="F1342"/>
    </row>
    <row r="1343" spans="1:6" x14ac:dyDescent="0.2">
      <c r="A1343"/>
      <c r="B1343" t="s">
        <v>496</v>
      </c>
      <c r="C1343"/>
      <c r="D1343"/>
      <c r="E1343"/>
      <c r="F1343"/>
    </row>
    <row r="1344" spans="1:6" x14ac:dyDescent="0.2">
      <c r="A1344">
        <v>7</v>
      </c>
      <c r="B1344" t="s">
        <v>497</v>
      </c>
      <c r="C1344" s="412">
        <v>54508722</v>
      </c>
      <c r="D1344"/>
      <c r="E1344"/>
      <c r="F1344"/>
    </row>
    <row r="1345" spans="1:6" x14ac:dyDescent="0.2">
      <c r="A1345">
        <v>8</v>
      </c>
      <c r="B1345" t="s">
        <v>258</v>
      </c>
      <c r="C1345" s="412">
        <v>34718870</v>
      </c>
      <c r="D1345"/>
      <c r="E1345"/>
      <c r="F1345"/>
    </row>
    <row r="1346" spans="1:6" x14ac:dyDescent="0.2">
      <c r="A1346">
        <v>9</v>
      </c>
      <c r="B1346" t="s">
        <v>259</v>
      </c>
      <c r="C1346" s="412">
        <v>19789852</v>
      </c>
      <c r="D1346"/>
      <c r="E1346"/>
      <c r="F1346"/>
    </row>
    <row r="1347" spans="1:6" x14ac:dyDescent="0.2">
      <c r="A1347"/>
      <c r="B1347"/>
      <c r="C1347"/>
      <c r="D1347"/>
      <c r="E1347"/>
      <c r="F1347"/>
    </row>
    <row r="1348" spans="1:6" x14ac:dyDescent="0.2">
      <c r="A1348"/>
      <c r="B1348"/>
      <c r="C1348" t="s">
        <v>167</v>
      </c>
      <c r="D1348" t="s">
        <v>260</v>
      </c>
      <c r="E1348" t="s">
        <v>498</v>
      </c>
      <c r="F1348" t="s">
        <v>261</v>
      </c>
    </row>
    <row r="1349" spans="1:6" x14ac:dyDescent="0.2">
      <c r="A1349"/>
      <c r="B1349"/>
      <c r="C1349" t="s">
        <v>262</v>
      </c>
      <c r="D1349" t="s">
        <v>263</v>
      </c>
      <c r="E1349" t="s">
        <v>264</v>
      </c>
      <c r="F1349" t="s">
        <v>265</v>
      </c>
    </row>
    <row r="1350" spans="1:6" x14ac:dyDescent="0.2">
      <c r="A1350">
        <v>10</v>
      </c>
      <c r="B1350" t="s">
        <v>499</v>
      </c>
      <c r="C1350">
        <v>2.967E-4</v>
      </c>
      <c r="D1350">
        <v>0</v>
      </c>
      <c r="E1350">
        <v>0</v>
      </c>
      <c r="F1350">
        <v>0</v>
      </c>
    </row>
    <row r="1351" spans="1:6" x14ac:dyDescent="0.2">
      <c r="A1351">
        <v>11</v>
      </c>
      <c r="B1351" t="s">
        <v>237</v>
      </c>
      <c r="C1351">
        <v>5871.65</v>
      </c>
      <c r="D1351">
        <v>0</v>
      </c>
      <c r="E1351">
        <v>0</v>
      </c>
      <c r="F1351">
        <v>0</v>
      </c>
    </row>
    <row r="1352" spans="1:6" x14ac:dyDescent="0.2">
      <c r="A1352">
        <v>12</v>
      </c>
      <c r="B1352" t="s">
        <v>238</v>
      </c>
      <c r="C1352">
        <v>1.26E-5</v>
      </c>
      <c r="D1352">
        <v>0</v>
      </c>
      <c r="E1352">
        <v>0</v>
      </c>
      <c r="F1352">
        <v>0</v>
      </c>
    </row>
    <row r="1353" spans="1:6" x14ac:dyDescent="0.2">
      <c r="A1353">
        <v>13</v>
      </c>
      <c r="B1353" t="s">
        <v>239</v>
      </c>
      <c r="C1353" s="555">
        <v>5865.2839000000004</v>
      </c>
      <c r="D1353">
        <v>0</v>
      </c>
      <c r="E1353">
        <v>0</v>
      </c>
      <c r="F1353">
        <v>0</v>
      </c>
    </row>
    <row r="1354" spans="1:6" x14ac:dyDescent="0.2">
      <c r="A1354">
        <v>14</v>
      </c>
      <c r="B1354" t="s">
        <v>240</v>
      </c>
      <c r="C1354">
        <v>0</v>
      </c>
      <c r="D1354">
        <v>0</v>
      </c>
      <c r="E1354">
        <v>0</v>
      </c>
      <c r="F1354">
        <v>0</v>
      </c>
    </row>
    <row r="1355" spans="1:6" x14ac:dyDescent="0.2">
      <c r="A1355">
        <v>15</v>
      </c>
      <c r="B1355" t="s">
        <v>241</v>
      </c>
      <c r="C1355">
        <v>0</v>
      </c>
      <c r="D1355">
        <v>0</v>
      </c>
      <c r="E1355">
        <v>0</v>
      </c>
      <c r="F1355">
        <v>0</v>
      </c>
    </row>
    <row r="1356" spans="1:6" x14ac:dyDescent="0.2">
      <c r="A1356">
        <v>16</v>
      </c>
      <c r="B1356" t="s">
        <v>242</v>
      </c>
      <c r="C1356" s="555">
        <v>5865.2839000000004</v>
      </c>
      <c r="D1356">
        <v>0</v>
      </c>
      <c r="E1356">
        <v>0</v>
      </c>
      <c r="F1356">
        <v>0</v>
      </c>
    </row>
    <row r="1357" spans="1:6" x14ac:dyDescent="0.2">
      <c r="A1357">
        <v>17</v>
      </c>
      <c r="B1357" t="s">
        <v>500</v>
      </c>
      <c r="C1357" s="555">
        <v>-6.3651</v>
      </c>
      <c r="D1357">
        <v>0</v>
      </c>
      <c r="E1357">
        <v>0</v>
      </c>
      <c r="F1357">
        <v>0</v>
      </c>
    </row>
    <row r="1358" spans="1:6" x14ac:dyDescent="0.2">
      <c r="A1358">
        <v>18</v>
      </c>
      <c r="B1358" t="s">
        <v>243</v>
      </c>
      <c r="C1358" s="555">
        <v>5865.28</v>
      </c>
      <c r="D1358">
        <v>0</v>
      </c>
      <c r="E1358">
        <v>0</v>
      </c>
      <c r="F1358">
        <v>0</v>
      </c>
    </row>
    <row r="1359" spans="1:6" x14ac:dyDescent="0.2">
      <c r="A1359">
        <v>19</v>
      </c>
      <c r="B1359" t="s">
        <v>244</v>
      </c>
      <c r="C1359"/>
      <c r="D1359"/>
      <c r="E1359"/>
      <c r="F1359"/>
    </row>
    <row r="1360" spans="1:6" x14ac:dyDescent="0.2">
      <c r="A1360">
        <v>20</v>
      </c>
      <c r="B1360" t="s">
        <v>245</v>
      </c>
      <c r="C1360"/>
      <c r="D1360"/>
      <c r="E1360"/>
      <c r="F1360"/>
    </row>
    <row r="1361" spans="1:6" x14ac:dyDescent="0.2">
      <c r="A1361">
        <v>21</v>
      </c>
      <c r="B1361" t="s">
        <v>246</v>
      </c>
      <c r="C1361" s="555">
        <v>5865.28</v>
      </c>
      <c r="D1361">
        <v>0</v>
      </c>
      <c r="E1361">
        <v>0</v>
      </c>
      <c r="F1361">
        <v>0</v>
      </c>
    </row>
    <row r="1362" spans="1:6" x14ac:dyDescent="0.2">
      <c r="A1362">
        <v>22</v>
      </c>
      <c r="B1362" t="s">
        <v>247</v>
      </c>
      <c r="C1362" s="555">
        <v>-3.8999999999999998E-3</v>
      </c>
      <c r="D1362">
        <v>0</v>
      </c>
      <c r="E1362">
        <v>0</v>
      </c>
      <c r="F1362">
        <v>0</v>
      </c>
    </row>
    <row r="1363" spans="1:6" x14ac:dyDescent="0.2">
      <c r="A1363">
        <v>23</v>
      </c>
      <c r="B1363" t="s">
        <v>248</v>
      </c>
      <c r="C1363" s="555">
        <v>0</v>
      </c>
      <c r="D1363">
        <v>0</v>
      </c>
      <c r="E1363">
        <v>0</v>
      </c>
      <c r="F1363">
        <v>0</v>
      </c>
    </row>
    <row r="1364" spans="1:6" x14ac:dyDescent="0.2">
      <c r="A1364">
        <v>24</v>
      </c>
      <c r="B1364" t="s">
        <v>249</v>
      </c>
      <c r="C1364" s="555">
        <v>0</v>
      </c>
      <c r="D1364">
        <v>0</v>
      </c>
      <c r="E1364">
        <v>0</v>
      </c>
      <c r="F1364">
        <v>0</v>
      </c>
    </row>
    <row r="1365" spans="1:6" x14ac:dyDescent="0.2">
      <c r="A1365">
        <v>25</v>
      </c>
      <c r="B1365" t="s">
        <v>250</v>
      </c>
      <c r="C1365" s="555">
        <v>-3.8999999999999998E-3</v>
      </c>
      <c r="D1365">
        <v>0</v>
      </c>
      <c r="E1365">
        <v>0</v>
      </c>
      <c r="F1365">
        <v>0</v>
      </c>
    </row>
    <row r="1366" spans="1:6" x14ac:dyDescent="0.2">
      <c r="A1366">
        <v>26</v>
      </c>
      <c r="B1366" t="s">
        <v>266</v>
      </c>
      <c r="C1366">
        <v>-0.04</v>
      </c>
      <c r="D1366">
        <v>0</v>
      </c>
      <c r="E1366">
        <v>0</v>
      </c>
      <c r="F1366">
        <v>0</v>
      </c>
    </row>
    <row r="1367" spans="1:6" x14ac:dyDescent="0.2">
      <c r="A1367">
        <v>27</v>
      </c>
      <c r="B1367" t="s">
        <v>267</v>
      </c>
      <c r="C1367"/>
      <c r="D1367"/>
      <c r="E1367"/>
      <c r="F1367"/>
    </row>
    <row r="1368" spans="1:6" x14ac:dyDescent="0.2">
      <c r="A1368">
        <v>28</v>
      </c>
      <c r="B1368" t="s">
        <v>268</v>
      </c>
      <c r="C1368"/>
      <c r="D1368"/>
      <c r="E1368"/>
      <c r="F1368"/>
    </row>
    <row r="1369" spans="1:6" x14ac:dyDescent="0.2">
      <c r="A1369">
        <v>29</v>
      </c>
      <c r="B1369" t="s">
        <v>501</v>
      </c>
      <c r="C1369">
        <v>-0.04</v>
      </c>
      <c r="D1369">
        <v>0</v>
      </c>
      <c r="E1369">
        <v>0</v>
      </c>
      <c r="F1369">
        <v>0</v>
      </c>
    </row>
    <row r="1370" spans="1:6" x14ac:dyDescent="0.2">
      <c r="A1370">
        <v>30</v>
      </c>
      <c r="B1370" t="s">
        <v>251</v>
      </c>
      <c r="C1370">
        <v>5865.24</v>
      </c>
      <c r="D1370">
        <v>0</v>
      </c>
      <c r="E1370">
        <v>0</v>
      </c>
      <c r="F1370">
        <v>0</v>
      </c>
    </row>
    <row r="1371" spans="1:6" x14ac:dyDescent="0.2">
      <c r="A1371">
        <v>31</v>
      </c>
      <c r="B1371" t="s">
        <v>252</v>
      </c>
      <c r="C1371"/>
      <c r="D1371"/>
      <c r="E1371"/>
      <c r="F1371"/>
    </row>
    <row r="1372" spans="1:6" x14ac:dyDescent="0.2">
      <c r="A1372">
        <v>32</v>
      </c>
      <c r="B1372" t="s">
        <v>253</v>
      </c>
      <c r="C1372"/>
      <c r="D1372"/>
      <c r="E1372"/>
      <c r="F1372"/>
    </row>
    <row r="1373" spans="1:6" x14ac:dyDescent="0.2">
      <c r="A1373">
        <v>33</v>
      </c>
      <c r="B1373" t="s">
        <v>254</v>
      </c>
      <c r="C1373">
        <v>5865.24</v>
      </c>
      <c r="D1373">
        <v>0</v>
      </c>
      <c r="E1373">
        <v>0</v>
      </c>
      <c r="F1373">
        <v>0</v>
      </c>
    </row>
    <row r="1374" spans="1:6" x14ac:dyDescent="0.2">
      <c r="A1374"/>
      <c r="B1374"/>
      <c r="C1374"/>
      <c r="D1374"/>
      <c r="E1374"/>
      <c r="F1374"/>
    </row>
    <row r="1375" spans="1:6" x14ac:dyDescent="0.2">
      <c r="A1375" t="s">
        <v>502</v>
      </c>
      <c r="B1375"/>
      <c r="C1375"/>
      <c r="D1375"/>
      <c r="E1375"/>
      <c r="F1375"/>
    </row>
    <row r="1376" spans="1:6" x14ac:dyDescent="0.2">
      <c r="A1376" t="s">
        <v>503</v>
      </c>
      <c r="B1376"/>
      <c r="C1376"/>
      <c r="D1376"/>
      <c r="E1376"/>
      <c r="F1376"/>
    </row>
    <row r="1377" spans="1:6" x14ac:dyDescent="0.2">
      <c r="A1377"/>
      <c r="B1377"/>
      <c r="C1377"/>
      <c r="D1377"/>
      <c r="E1377"/>
      <c r="F1377"/>
    </row>
    <row r="1378" spans="1:6" x14ac:dyDescent="0.2">
      <c r="A1378"/>
      <c r="B1378"/>
      <c r="C1378"/>
      <c r="D1378"/>
      <c r="E1378"/>
      <c r="F1378"/>
    </row>
    <row r="1379" spans="1:6" x14ac:dyDescent="0.2">
      <c r="A1379" t="s">
        <v>491</v>
      </c>
      <c r="B1379"/>
      <c r="C1379"/>
      <c r="D1379"/>
      <c r="E1379"/>
      <c r="F1379"/>
    </row>
    <row r="1380" spans="1:6" x14ac:dyDescent="0.2">
      <c r="A1380" t="s">
        <v>652</v>
      </c>
      <c r="B1380"/>
      <c r="C1380"/>
      <c r="D1380"/>
      <c r="E1380"/>
      <c r="F1380"/>
    </row>
    <row r="1381" spans="1:6" x14ac:dyDescent="0.2">
      <c r="A1381"/>
      <c r="B1381"/>
      <c r="C1381"/>
      <c r="D1381"/>
      <c r="E1381"/>
      <c r="F1381"/>
    </row>
    <row r="1382" spans="1:6" x14ac:dyDescent="0.2">
      <c r="A1382"/>
      <c r="B1382" t="s">
        <v>1</v>
      </c>
      <c r="C1382" t="s">
        <v>492</v>
      </c>
      <c r="D1382"/>
      <c r="E1382"/>
      <c r="F1382"/>
    </row>
    <row r="1383" spans="1:6" x14ac:dyDescent="0.2">
      <c r="A1383"/>
      <c r="B1383"/>
      <c r="C1383"/>
      <c r="D1383"/>
      <c r="E1383"/>
      <c r="F1383"/>
    </row>
    <row r="1384" spans="1:6" x14ac:dyDescent="0.2">
      <c r="A1384"/>
      <c r="B1384" t="s">
        <v>234</v>
      </c>
      <c r="C1384" t="s">
        <v>438</v>
      </c>
      <c r="D1384"/>
      <c r="E1384"/>
      <c r="F1384"/>
    </row>
    <row r="1385" spans="1:6" x14ac:dyDescent="0.2">
      <c r="A1385"/>
      <c r="B1385"/>
      <c r="C1385"/>
      <c r="D1385"/>
      <c r="E1385"/>
      <c r="F1385"/>
    </row>
    <row r="1386" spans="1:6" x14ac:dyDescent="0.2">
      <c r="A1386"/>
      <c r="B1386"/>
      <c r="C1386"/>
      <c r="D1386"/>
      <c r="E1386"/>
      <c r="F1386" t="s">
        <v>493</v>
      </c>
    </row>
    <row r="1387" spans="1:6" x14ac:dyDescent="0.2">
      <c r="A1387">
        <v>1</v>
      </c>
      <c r="B1387" t="s">
        <v>361</v>
      </c>
      <c r="C1387" t="s">
        <v>478</v>
      </c>
      <c r="D1387"/>
      <c r="E1387"/>
      <c r="F1387">
        <v>27904100</v>
      </c>
    </row>
    <row r="1388" spans="1:6" x14ac:dyDescent="0.2">
      <c r="A1388">
        <v>2</v>
      </c>
      <c r="B1388" t="s">
        <v>175</v>
      </c>
      <c r="C1388" t="s">
        <v>437</v>
      </c>
      <c r="D1388"/>
      <c r="E1388"/>
      <c r="F1388"/>
    </row>
    <row r="1389" spans="1:6" x14ac:dyDescent="0.2">
      <c r="A1389">
        <v>3</v>
      </c>
      <c r="B1389" t="s">
        <v>256</v>
      </c>
      <c r="C1389">
        <v>272420000</v>
      </c>
      <c r="D1389"/>
      <c r="E1389"/>
      <c r="F1389"/>
    </row>
    <row r="1390" spans="1:6" x14ac:dyDescent="0.2">
      <c r="A1390">
        <v>4</v>
      </c>
      <c r="B1390" t="s">
        <v>235</v>
      </c>
      <c r="C1390" t="s">
        <v>492</v>
      </c>
      <c r="D1390"/>
      <c r="E1390"/>
      <c r="F1390"/>
    </row>
    <row r="1391" spans="1:6" x14ac:dyDescent="0.2">
      <c r="A1391"/>
      <c r="B1391"/>
      <c r="C1391" t="s">
        <v>257</v>
      </c>
      <c r="D1391" t="s">
        <v>257</v>
      </c>
      <c r="E1391" t="s">
        <v>257</v>
      </c>
      <c r="F1391" t="s">
        <v>257</v>
      </c>
    </row>
    <row r="1392" spans="1:6" x14ac:dyDescent="0.2">
      <c r="A1392"/>
      <c r="B1392"/>
      <c r="C1392" t="s">
        <v>494</v>
      </c>
      <c r="D1392" t="s">
        <v>495</v>
      </c>
      <c r="E1392" t="s">
        <v>495</v>
      </c>
      <c r="F1392" t="s">
        <v>185</v>
      </c>
    </row>
    <row r="1393" spans="1:6" x14ac:dyDescent="0.2">
      <c r="A1393">
        <v>5</v>
      </c>
      <c r="B1393" t="s">
        <v>257</v>
      </c>
      <c r="C1393" s="412">
        <v>465498726</v>
      </c>
      <c r="D1393" s="412">
        <v>0</v>
      </c>
      <c r="E1393" s="412">
        <v>0</v>
      </c>
      <c r="F1393" s="412">
        <v>465498726</v>
      </c>
    </row>
    <row r="1394" spans="1:6" x14ac:dyDescent="0.2">
      <c r="A1394">
        <v>6</v>
      </c>
      <c r="B1394" t="s">
        <v>236</v>
      </c>
      <c r="C1394" s="555">
        <v>1</v>
      </c>
      <c r="D1394" s="555">
        <v>0</v>
      </c>
      <c r="E1394" s="555">
        <v>0</v>
      </c>
      <c r="F1394" s="555">
        <v>1</v>
      </c>
    </row>
    <row r="1395" spans="1:6" x14ac:dyDescent="0.2">
      <c r="A1395"/>
      <c r="B1395"/>
      <c r="C1395"/>
      <c r="D1395"/>
      <c r="E1395"/>
      <c r="F1395"/>
    </row>
    <row r="1396" spans="1:6" x14ac:dyDescent="0.2">
      <c r="A1396"/>
      <c r="B1396" t="s">
        <v>496</v>
      </c>
      <c r="C1396"/>
      <c r="D1396"/>
      <c r="E1396"/>
      <c r="F1396"/>
    </row>
    <row r="1397" spans="1:6" x14ac:dyDescent="0.2">
      <c r="A1397">
        <v>7</v>
      </c>
      <c r="B1397" t="s">
        <v>497</v>
      </c>
      <c r="C1397" s="412">
        <v>54508722</v>
      </c>
      <c r="D1397"/>
      <c r="E1397"/>
      <c r="F1397"/>
    </row>
    <row r="1398" spans="1:6" x14ac:dyDescent="0.2">
      <c r="A1398">
        <v>8</v>
      </c>
      <c r="B1398" t="s">
        <v>258</v>
      </c>
      <c r="C1398" s="412">
        <v>34718870</v>
      </c>
      <c r="D1398"/>
      <c r="E1398"/>
      <c r="F1398"/>
    </row>
    <row r="1399" spans="1:6" x14ac:dyDescent="0.2">
      <c r="A1399">
        <v>9</v>
      </c>
      <c r="B1399" t="s">
        <v>259</v>
      </c>
      <c r="C1399" s="412">
        <v>19789852</v>
      </c>
      <c r="D1399"/>
      <c r="E1399"/>
      <c r="F1399"/>
    </row>
    <row r="1400" spans="1:6" x14ac:dyDescent="0.2">
      <c r="A1400"/>
      <c r="B1400"/>
      <c r="C1400"/>
      <c r="D1400"/>
      <c r="E1400"/>
      <c r="F1400"/>
    </row>
    <row r="1401" spans="1:6" x14ac:dyDescent="0.2">
      <c r="A1401"/>
      <c r="B1401"/>
      <c r="C1401" t="s">
        <v>167</v>
      </c>
      <c r="D1401" t="s">
        <v>260</v>
      </c>
      <c r="E1401" t="s">
        <v>498</v>
      </c>
      <c r="F1401" t="s">
        <v>261</v>
      </c>
    </row>
    <row r="1402" spans="1:6" x14ac:dyDescent="0.2">
      <c r="A1402"/>
      <c r="B1402"/>
      <c r="C1402" t="s">
        <v>262</v>
      </c>
      <c r="D1402" t="s">
        <v>263</v>
      </c>
      <c r="E1402" t="s">
        <v>264</v>
      </c>
      <c r="F1402" t="s">
        <v>265</v>
      </c>
    </row>
    <row r="1403" spans="1:6" x14ac:dyDescent="0.2">
      <c r="A1403">
        <v>10</v>
      </c>
      <c r="B1403" t="s">
        <v>499</v>
      </c>
      <c r="C1403">
        <v>3.6107000000000001E-3</v>
      </c>
      <c r="D1403">
        <v>0</v>
      </c>
      <c r="E1403">
        <v>0</v>
      </c>
      <c r="F1403">
        <v>0</v>
      </c>
    </row>
    <row r="1404" spans="1:6" x14ac:dyDescent="0.2">
      <c r="A1404">
        <v>11</v>
      </c>
      <c r="B1404" t="s">
        <v>237</v>
      </c>
      <c r="C1404" s="555">
        <v>71455.22</v>
      </c>
      <c r="D1404">
        <v>0</v>
      </c>
      <c r="E1404">
        <v>0</v>
      </c>
      <c r="F1404">
        <v>0</v>
      </c>
    </row>
    <row r="1405" spans="1:6" x14ac:dyDescent="0.2">
      <c r="A1405">
        <v>12</v>
      </c>
      <c r="B1405" t="s">
        <v>238</v>
      </c>
      <c r="C1405" s="631">
        <v>1.5349999999999999E-4</v>
      </c>
      <c r="D1405">
        <v>0</v>
      </c>
      <c r="E1405">
        <v>0</v>
      </c>
      <c r="F1405">
        <v>0</v>
      </c>
    </row>
    <row r="1406" spans="1:6" x14ac:dyDescent="0.2">
      <c r="A1406">
        <v>13</v>
      </c>
      <c r="B1406" t="s">
        <v>239</v>
      </c>
      <c r="C1406" s="555">
        <v>71454.054399999994</v>
      </c>
      <c r="D1406">
        <v>0</v>
      </c>
      <c r="E1406">
        <v>0</v>
      </c>
      <c r="F1406" s="555">
        <v>0</v>
      </c>
    </row>
    <row r="1407" spans="1:6" x14ac:dyDescent="0.2">
      <c r="A1407">
        <v>14</v>
      </c>
      <c r="B1407" t="s">
        <v>240</v>
      </c>
      <c r="C1407">
        <v>0</v>
      </c>
      <c r="D1407">
        <v>0</v>
      </c>
      <c r="E1407">
        <v>0</v>
      </c>
      <c r="F1407">
        <v>0</v>
      </c>
    </row>
    <row r="1408" spans="1:6" x14ac:dyDescent="0.2">
      <c r="A1408">
        <v>15</v>
      </c>
      <c r="B1408" t="s">
        <v>241</v>
      </c>
      <c r="C1408">
        <v>0</v>
      </c>
      <c r="D1408">
        <v>0</v>
      </c>
      <c r="E1408">
        <v>0</v>
      </c>
      <c r="F1408">
        <v>0</v>
      </c>
    </row>
    <row r="1409" spans="1:6" x14ac:dyDescent="0.2">
      <c r="A1409">
        <v>16</v>
      </c>
      <c r="B1409" t="s">
        <v>242</v>
      </c>
      <c r="C1409" s="555">
        <v>71454.054399999994</v>
      </c>
      <c r="D1409">
        <v>0</v>
      </c>
      <c r="E1409">
        <v>0</v>
      </c>
      <c r="F1409" s="555">
        <v>0</v>
      </c>
    </row>
    <row r="1410" spans="1:6" x14ac:dyDescent="0.2">
      <c r="A1410">
        <v>17</v>
      </c>
      <c r="B1410" t="s">
        <v>500</v>
      </c>
      <c r="C1410" s="555">
        <v>-1.17</v>
      </c>
      <c r="D1410">
        <v>0</v>
      </c>
      <c r="E1410">
        <v>0</v>
      </c>
      <c r="F1410" s="555">
        <v>0</v>
      </c>
    </row>
    <row r="1411" spans="1:6" x14ac:dyDescent="0.2">
      <c r="A1411">
        <v>18</v>
      </c>
      <c r="B1411" t="s">
        <v>243</v>
      </c>
      <c r="C1411" s="555">
        <v>71454.02</v>
      </c>
      <c r="D1411">
        <v>0</v>
      </c>
      <c r="E1411">
        <v>0</v>
      </c>
      <c r="F1411">
        <v>0</v>
      </c>
    </row>
    <row r="1412" spans="1:6" x14ac:dyDescent="0.2">
      <c r="A1412">
        <v>19</v>
      </c>
      <c r="B1412" t="s">
        <v>244</v>
      </c>
      <c r="C1412"/>
      <c r="D1412"/>
      <c r="E1412"/>
      <c r="F1412"/>
    </row>
    <row r="1413" spans="1:6" x14ac:dyDescent="0.2">
      <c r="A1413">
        <v>20</v>
      </c>
      <c r="B1413" t="s">
        <v>245</v>
      </c>
      <c r="C1413"/>
      <c r="D1413"/>
      <c r="E1413"/>
      <c r="F1413"/>
    </row>
    <row r="1414" spans="1:6" x14ac:dyDescent="0.2">
      <c r="A1414">
        <v>21</v>
      </c>
      <c r="B1414" t="s">
        <v>246</v>
      </c>
      <c r="C1414" s="555">
        <v>71454.02</v>
      </c>
      <c r="D1414">
        <v>0</v>
      </c>
      <c r="E1414">
        <v>0</v>
      </c>
      <c r="F1414">
        <v>0</v>
      </c>
    </row>
    <row r="1415" spans="1:6" x14ac:dyDescent="0.2">
      <c r="A1415">
        <v>22</v>
      </c>
      <c r="B1415" t="s">
        <v>247</v>
      </c>
      <c r="C1415" s="555">
        <v>-3.44E-2</v>
      </c>
      <c r="D1415">
        <v>0</v>
      </c>
      <c r="E1415">
        <v>0</v>
      </c>
      <c r="F1415" s="555">
        <v>0</v>
      </c>
    </row>
    <row r="1416" spans="1:6" x14ac:dyDescent="0.2">
      <c r="A1416">
        <v>23</v>
      </c>
      <c r="B1416" t="s">
        <v>248</v>
      </c>
      <c r="C1416" s="555">
        <v>0</v>
      </c>
      <c r="D1416">
        <v>0</v>
      </c>
      <c r="E1416">
        <v>0</v>
      </c>
      <c r="F1416" s="555">
        <v>0</v>
      </c>
    </row>
    <row r="1417" spans="1:6" x14ac:dyDescent="0.2">
      <c r="A1417">
        <v>24</v>
      </c>
      <c r="B1417" t="s">
        <v>249</v>
      </c>
      <c r="C1417" s="555">
        <v>0</v>
      </c>
      <c r="D1417">
        <v>0</v>
      </c>
      <c r="E1417">
        <v>0</v>
      </c>
      <c r="F1417" s="555">
        <v>0</v>
      </c>
    </row>
    <row r="1418" spans="1:6" x14ac:dyDescent="0.2">
      <c r="A1418">
        <v>25</v>
      </c>
      <c r="B1418" t="s">
        <v>250</v>
      </c>
      <c r="C1418" s="555">
        <v>-3.44E-2</v>
      </c>
      <c r="D1418">
        <v>0</v>
      </c>
      <c r="E1418">
        <v>0</v>
      </c>
      <c r="F1418" s="555">
        <v>0</v>
      </c>
    </row>
    <row r="1419" spans="1:6" x14ac:dyDescent="0.2">
      <c r="A1419">
        <v>26</v>
      </c>
      <c r="B1419" t="s">
        <v>266</v>
      </c>
      <c r="C1419">
        <v>-0.51</v>
      </c>
      <c r="D1419">
        <v>0</v>
      </c>
      <c r="E1419">
        <v>0</v>
      </c>
      <c r="F1419">
        <v>0</v>
      </c>
    </row>
    <row r="1420" spans="1:6" x14ac:dyDescent="0.2">
      <c r="A1420">
        <v>27</v>
      </c>
      <c r="B1420" t="s">
        <v>267</v>
      </c>
      <c r="C1420"/>
      <c r="D1420"/>
      <c r="E1420"/>
      <c r="F1420"/>
    </row>
    <row r="1421" spans="1:6" x14ac:dyDescent="0.2">
      <c r="A1421">
        <v>28</v>
      </c>
      <c r="B1421" t="s">
        <v>268</v>
      </c>
      <c r="C1421"/>
      <c r="D1421"/>
      <c r="E1421"/>
      <c r="F1421"/>
    </row>
    <row r="1422" spans="1:6" x14ac:dyDescent="0.2">
      <c r="A1422">
        <v>29</v>
      </c>
      <c r="B1422" t="s">
        <v>501</v>
      </c>
      <c r="C1422">
        <v>-0.51</v>
      </c>
      <c r="D1422">
        <v>0</v>
      </c>
      <c r="E1422">
        <v>0</v>
      </c>
      <c r="F1422" s="555">
        <v>0</v>
      </c>
    </row>
    <row r="1423" spans="1:6" x14ac:dyDescent="0.2">
      <c r="A1423">
        <v>30</v>
      </c>
      <c r="B1423" t="s">
        <v>251</v>
      </c>
      <c r="C1423">
        <v>71453.509999999995</v>
      </c>
      <c r="D1423">
        <v>0</v>
      </c>
      <c r="E1423">
        <v>0</v>
      </c>
      <c r="F1423">
        <v>0</v>
      </c>
    </row>
    <row r="1424" spans="1:6" x14ac:dyDescent="0.2">
      <c r="A1424">
        <v>31</v>
      </c>
      <c r="B1424" t="s">
        <v>252</v>
      </c>
      <c r="C1424"/>
      <c r="D1424"/>
      <c r="E1424"/>
      <c r="F1424"/>
    </row>
    <row r="1425" spans="1:6" x14ac:dyDescent="0.2">
      <c r="A1425">
        <v>32</v>
      </c>
      <c r="B1425" t="s">
        <v>253</v>
      </c>
      <c r="C1425"/>
      <c r="D1425"/>
      <c r="E1425"/>
      <c r="F1425"/>
    </row>
    <row r="1426" spans="1:6" x14ac:dyDescent="0.2">
      <c r="A1426">
        <v>33</v>
      </c>
      <c r="B1426" t="s">
        <v>254</v>
      </c>
      <c r="C1426">
        <v>71453.509999999995</v>
      </c>
      <c r="D1426">
        <v>0</v>
      </c>
      <c r="E1426">
        <v>0</v>
      </c>
      <c r="F1426">
        <v>0</v>
      </c>
    </row>
    <row r="1427" spans="1:6" x14ac:dyDescent="0.2">
      <c r="A1427"/>
      <c r="B1427"/>
      <c r="C1427"/>
      <c r="D1427"/>
      <c r="E1427"/>
      <c r="F1427"/>
    </row>
    <row r="1428" spans="1:6" x14ac:dyDescent="0.2">
      <c r="A1428" t="s">
        <v>502</v>
      </c>
      <c r="B1428"/>
      <c r="C1428"/>
      <c r="D1428"/>
      <c r="E1428"/>
      <c r="F1428"/>
    </row>
    <row r="1429" spans="1:6" x14ac:dyDescent="0.2">
      <c r="A1429" t="s">
        <v>503</v>
      </c>
      <c r="B1429"/>
      <c r="C1429"/>
      <c r="D1429"/>
      <c r="E1429"/>
      <c r="F1429"/>
    </row>
    <row r="1430" spans="1:6" x14ac:dyDescent="0.2">
      <c r="A1430"/>
      <c r="B1430"/>
      <c r="C1430"/>
      <c r="D1430"/>
      <c r="E1430"/>
      <c r="F1430"/>
    </row>
    <row r="1431" spans="1:6" x14ac:dyDescent="0.2">
      <c r="A1431"/>
      <c r="B1431"/>
      <c r="C1431"/>
      <c r="D1431"/>
      <c r="E1431"/>
      <c r="F1431"/>
    </row>
    <row r="1432" spans="1:6" x14ac:dyDescent="0.2">
      <c r="A1432" t="s">
        <v>491</v>
      </c>
      <c r="B1432"/>
      <c r="C1432"/>
      <c r="D1432"/>
      <c r="E1432"/>
      <c r="F1432"/>
    </row>
    <row r="1433" spans="1:6" x14ac:dyDescent="0.2">
      <c r="A1433" t="s">
        <v>652</v>
      </c>
      <c r="B1433"/>
      <c r="C1433"/>
      <c r="D1433"/>
      <c r="E1433"/>
      <c r="F1433"/>
    </row>
    <row r="1434" spans="1:6" x14ac:dyDescent="0.2">
      <c r="A1434"/>
      <c r="B1434"/>
      <c r="C1434"/>
      <c r="D1434"/>
      <c r="E1434"/>
      <c r="F1434"/>
    </row>
    <row r="1435" spans="1:6" x14ac:dyDescent="0.2">
      <c r="A1435"/>
      <c r="B1435" t="s">
        <v>1</v>
      </c>
      <c r="C1435" t="s">
        <v>492</v>
      </c>
      <c r="D1435"/>
      <c r="E1435"/>
      <c r="F1435"/>
    </row>
    <row r="1436" spans="1:6" x14ac:dyDescent="0.2">
      <c r="A1436"/>
      <c r="B1436"/>
      <c r="C1436"/>
      <c r="D1436"/>
      <c r="E1436"/>
      <c r="F1436"/>
    </row>
    <row r="1437" spans="1:6" x14ac:dyDescent="0.2">
      <c r="A1437"/>
      <c r="B1437" t="s">
        <v>234</v>
      </c>
      <c r="C1437" t="s">
        <v>438</v>
      </c>
      <c r="D1437"/>
      <c r="E1437"/>
      <c r="F1437"/>
    </row>
    <row r="1438" spans="1:6" x14ac:dyDescent="0.2">
      <c r="A1438"/>
      <c r="B1438"/>
      <c r="C1438"/>
      <c r="D1438"/>
      <c r="E1438"/>
      <c r="F1438"/>
    </row>
    <row r="1439" spans="1:6" x14ac:dyDescent="0.2">
      <c r="A1439"/>
      <c r="B1439"/>
      <c r="C1439"/>
      <c r="D1439"/>
      <c r="E1439"/>
      <c r="F1439" t="s">
        <v>493</v>
      </c>
    </row>
    <row r="1440" spans="1:6" x14ac:dyDescent="0.2">
      <c r="A1440">
        <v>1</v>
      </c>
      <c r="B1440" t="s">
        <v>361</v>
      </c>
      <c r="C1440" t="s">
        <v>478</v>
      </c>
      <c r="D1440"/>
      <c r="E1440"/>
      <c r="F1440">
        <v>27904100</v>
      </c>
    </row>
    <row r="1441" spans="1:6" x14ac:dyDescent="0.2">
      <c r="A1441">
        <v>2</v>
      </c>
      <c r="B1441" t="s">
        <v>175</v>
      </c>
      <c r="C1441" t="s">
        <v>446</v>
      </c>
      <c r="D1441"/>
      <c r="E1441"/>
      <c r="F1441"/>
    </row>
    <row r="1442" spans="1:6" x14ac:dyDescent="0.2">
      <c r="A1442">
        <v>3</v>
      </c>
      <c r="B1442" t="s">
        <v>256</v>
      </c>
      <c r="C1442">
        <v>270038000</v>
      </c>
      <c r="D1442"/>
      <c r="E1442"/>
      <c r="F1442"/>
    </row>
    <row r="1443" spans="1:6" x14ac:dyDescent="0.2">
      <c r="A1443">
        <v>4</v>
      </c>
      <c r="B1443" t="s">
        <v>235</v>
      </c>
      <c r="C1443" t="s">
        <v>492</v>
      </c>
      <c r="D1443"/>
      <c r="E1443"/>
      <c r="F1443"/>
    </row>
    <row r="1444" spans="1:6" x14ac:dyDescent="0.2">
      <c r="A1444"/>
      <c r="B1444"/>
      <c r="C1444" t="s">
        <v>257</v>
      </c>
      <c r="D1444" t="s">
        <v>257</v>
      </c>
      <c r="E1444" t="s">
        <v>257</v>
      </c>
      <c r="F1444" t="s">
        <v>257</v>
      </c>
    </row>
    <row r="1445" spans="1:6" x14ac:dyDescent="0.2">
      <c r="A1445"/>
      <c r="B1445"/>
      <c r="C1445" t="s">
        <v>494</v>
      </c>
      <c r="D1445" t="s">
        <v>495</v>
      </c>
      <c r="E1445" t="s">
        <v>495</v>
      </c>
      <c r="F1445" t="s">
        <v>185</v>
      </c>
    </row>
    <row r="1446" spans="1:6" x14ac:dyDescent="0.2">
      <c r="A1446">
        <v>5</v>
      </c>
      <c r="B1446" t="s">
        <v>257</v>
      </c>
      <c r="C1446" s="412">
        <v>465498726</v>
      </c>
      <c r="D1446" s="412">
        <v>0</v>
      </c>
      <c r="E1446" s="412">
        <v>0</v>
      </c>
      <c r="F1446" s="412">
        <v>465498726</v>
      </c>
    </row>
    <row r="1447" spans="1:6" x14ac:dyDescent="0.2">
      <c r="A1447">
        <v>6</v>
      </c>
      <c r="B1447" t="s">
        <v>236</v>
      </c>
      <c r="C1447" s="555">
        <v>1</v>
      </c>
      <c r="D1447" s="555">
        <v>0</v>
      </c>
      <c r="E1447" s="555">
        <v>0</v>
      </c>
      <c r="F1447" s="555">
        <v>1</v>
      </c>
    </row>
    <row r="1448" spans="1:6" x14ac:dyDescent="0.2">
      <c r="A1448"/>
      <c r="B1448"/>
      <c r="C1448"/>
      <c r="D1448"/>
      <c r="E1448"/>
      <c r="F1448"/>
    </row>
    <row r="1449" spans="1:6" x14ac:dyDescent="0.2">
      <c r="A1449"/>
      <c r="B1449" t="s">
        <v>496</v>
      </c>
      <c r="C1449"/>
      <c r="D1449"/>
      <c r="E1449"/>
      <c r="F1449"/>
    </row>
    <row r="1450" spans="1:6" x14ac:dyDescent="0.2">
      <c r="A1450">
        <v>7</v>
      </c>
      <c r="B1450" t="s">
        <v>497</v>
      </c>
      <c r="C1450" s="412">
        <v>54508722</v>
      </c>
      <c r="D1450"/>
      <c r="E1450"/>
      <c r="F1450"/>
    </row>
    <row r="1451" spans="1:6" x14ac:dyDescent="0.2">
      <c r="A1451">
        <v>8</v>
      </c>
      <c r="B1451" t="s">
        <v>258</v>
      </c>
      <c r="C1451" s="412">
        <v>34718870</v>
      </c>
      <c r="D1451"/>
      <c r="E1451"/>
      <c r="F1451"/>
    </row>
    <row r="1452" spans="1:6" x14ac:dyDescent="0.2">
      <c r="A1452">
        <v>9</v>
      </c>
      <c r="B1452" t="s">
        <v>259</v>
      </c>
      <c r="C1452" s="412">
        <v>19789852</v>
      </c>
      <c r="D1452"/>
      <c r="E1452"/>
      <c r="F1452"/>
    </row>
    <row r="1453" spans="1:6" x14ac:dyDescent="0.2">
      <c r="A1453"/>
      <c r="B1453"/>
      <c r="C1453"/>
      <c r="D1453"/>
      <c r="E1453"/>
      <c r="F1453"/>
    </row>
    <row r="1454" spans="1:6" x14ac:dyDescent="0.2">
      <c r="A1454"/>
      <c r="B1454"/>
      <c r="C1454" t="s">
        <v>167</v>
      </c>
      <c r="D1454" t="s">
        <v>260</v>
      </c>
      <c r="E1454" t="s">
        <v>498</v>
      </c>
      <c r="F1454" t="s">
        <v>261</v>
      </c>
    </row>
    <row r="1455" spans="1:6" x14ac:dyDescent="0.2">
      <c r="A1455"/>
      <c r="B1455"/>
      <c r="C1455" t="s">
        <v>262</v>
      </c>
      <c r="D1455" t="s">
        <v>263</v>
      </c>
      <c r="E1455" t="s">
        <v>264</v>
      </c>
      <c r="F1455" t="s">
        <v>265</v>
      </c>
    </row>
    <row r="1456" spans="1:6" x14ac:dyDescent="0.2">
      <c r="A1456">
        <v>10</v>
      </c>
      <c r="B1456" t="s">
        <v>499</v>
      </c>
      <c r="C1456">
        <v>1.5038E-3</v>
      </c>
      <c r="D1456">
        <v>0</v>
      </c>
      <c r="E1456">
        <v>0</v>
      </c>
      <c r="F1456">
        <v>0</v>
      </c>
    </row>
    <row r="1457" spans="1:6" x14ac:dyDescent="0.2">
      <c r="A1457">
        <v>11</v>
      </c>
      <c r="B1457" t="s">
        <v>237</v>
      </c>
      <c r="C1457" s="555">
        <v>29759.98</v>
      </c>
      <c r="D1457">
        <v>0</v>
      </c>
      <c r="E1457">
        <v>0</v>
      </c>
      <c r="F1457">
        <v>0</v>
      </c>
    </row>
    <row r="1458" spans="1:6" x14ac:dyDescent="0.2">
      <c r="A1458">
        <v>12</v>
      </c>
      <c r="B1458" t="s">
        <v>238</v>
      </c>
      <c r="C1458">
        <v>6.3899999999999995E-5</v>
      </c>
      <c r="D1458">
        <v>0</v>
      </c>
      <c r="E1458">
        <v>0</v>
      </c>
      <c r="F1458">
        <v>0</v>
      </c>
    </row>
    <row r="1459" spans="1:6" x14ac:dyDescent="0.2">
      <c r="A1459">
        <v>13</v>
      </c>
      <c r="B1459" t="s">
        <v>239</v>
      </c>
      <c r="C1459" s="555">
        <v>29745.368600000002</v>
      </c>
      <c r="D1459">
        <v>0</v>
      </c>
      <c r="E1459">
        <v>0</v>
      </c>
      <c r="F1459">
        <v>0</v>
      </c>
    </row>
    <row r="1460" spans="1:6" x14ac:dyDescent="0.2">
      <c r="A1460">
        <v>14</v>
      </c>
      <c r="B1460" t="s">
        <v>240</v>
      </c>
      <c r="C1460">
        <v>0</v>
      </c>
      <c r="D1460">
        <v>0</v>
      </c>
      <c r="E1460">
        <v>0</v>
      </c>
      <c r="F1460">
        <v>0</v>
      </c>
    </row>
    <row r="1461" spans="1:6" x14ac:dyDescent="0.2">
      <c r="A1461">
        <v>15</v>
      </c>
      <c r="B1461" t="s">
        <v>241</v>
      </c>
      <c r="C1461">
        <v>0</v>
      </c>
      <c r="D1461">
        <v>0</v>
      </c>
      <c r="E1461">
        <v>0</v>
      </c>
      <c r="F1461">
        <v>0</v>
      </c>
    </row>
    <row r="1462" spans="1:6" x14ac:dyDescent="0.2">
      <c r="A1462">
        <v>16</v>
      </c>
      <c r="B1462" t="s">
        <v>242</v>
      </c>
      <c r="C1462" s="555">
        <v>29745.368600000002</v>
      </c>
      <c r="D1462">
        <v>0</v>
      </c>
      <c r="E1462">
        <v>0</v>
      </c>
      <c r="F1462">
        <v>0</v>
      </c>
    </row>
    <row r="1463" spans="1:6" x14ac:dyDescent="0.2">
      <c r="A1463">
        <v>17</v>
      </c>
      <c r="B1463" t="s">
        <v>500</v>
      </c>
      <c r="C1463" s="555">
        <v>-14.610799999999999</v>
      </c>
      <c r="D1463">
        <v>0</v>
      </c>
      <c r="E1463">
        <v>0</v>
      </c>
      <c r="F1463">
        <v>0</v>
      </c>
    </row>
    <row r="1464" spans="1:6" x14ac:dyDescent="0.2">
      <c r="A1464">
        <v>18</v>
      </c>
      <c r="B1464" t="s">
        <v>243</v>
      </c>
      <c r="C1464">
        <v>29745.360000000001</v>
      </c>
      <c r="D1464">
        <v>0</v>
      </c>
      <c r="E1464">
        <v>0</v>
      </c>
      <c r="F1464">
        <v>0</v>
      </c>
    </row>
    <row r="1465" spans="1:6" x14ac:dyDescent="0.2">
      <c r="A1465">
        <v>19</v>
      </c>
      <c r="B1465" t="s">
        <v>244</v>
      </c>
      <c r="C1465"/>
      <c r="D1465"/>
      <c r="E1465"/>
      <c r="F1465"/>
    </row>
    <row r="1466" spans="1:6" x14ac:dyDescent="0.2">
      <c r="A1466">
        <v>20</v>
      </c>
      <c r="B1466" t="s">
        <v>245</v>
      </c>
      <c r="C1466"/>
      <c r="D1466"/>
      <c r="E1466"/>
      <c r="F1466"/>
    </row>
    <row r="1467" spans="1:6" x14ac:dyDescent="0.2">
      <c r="A1467">
        <v>21</v>
      </c>
      <c r="B1467" t="s">
        <v>246</v>
      </c>
      <c r="C1467">
        <v>29745.360000000001</v>
      </c>
      <c r="D1467">
        <v>0</v>
      </c>
      <c r="E1467">
        <v>0</v>
      </c>
      <c r="F1467">
        <v>0</v>
      </c>
    </row>
    <row r="1468" spans="1:6" x14ac:dyDescent="0.2">
      <c r="A1468">
        <v>22</v>
      </c>
      <c r="B1468" t="s">
        <v>247</v>
      </c>
      <c r="C1468" s="555">
        <v>-8.6E-3</v>
      </c>
      <c r="D1468">
        <v>0</v>
      </c>
      <c r="E1468">
        <v>0</v>
      </c>
      <c r="F1468">
        <v>0</v>
      </c>
    </row>
    <row r="1469" spans="1:6" x14ac:dyDescent="0.2">
      <c r="A1469">
        <v>23</v>
      </c>
      <c r="B1469" t="s">
        <v>248</v>
      </c>
      <c r="C1469" s="555">
        <v>0</v>
      </c>
      <c r="D1469">
        <v>0</v>
      </c>
      <c r="E1469">
        <v>0</v>
      </c>
      <c r="F1469">
        <v>0</v>
      </c>
    </row>
    <row r="1470" spans="1:6" x14ac:dyDescent="0.2">
      <c r="A1470">
        <v>24</v>
      </c>
      <c r="B1470" t="s">
        <v>249</v>
      </c>
      <c r="C1470" s="555">
        <v>0</v>
      </c>
      <c r="D1470">
        <v>0</v>
      </c>
      <c r="E1470">
        <v>0</v>
      </c>
      <c r="F1470">
        <v>0</v>
      </c>
    </row>
    <row r="1471" spans="1:6" x14ac:dyDescent="0.2">
      <c r="A1471">
        <v>25</v>
      </c>
      <c r="B1471" t="s">
        <v>250</v>
      </c>
      <c r="C1471" s="555">
        <v>-8.6E-3</v>
      </c>
      <c r="D1471">
        <v>0</v>
      </c>
      <c r="E1471">
        <v>0</v>
      </c>
      <c r="F1471">
        <v>0</v>
      </c>
    </row>
    <row r="1472" spans="1:6" x14ac:dyDescent="0.2">
      <c r="A1472">
        <v>26</v>
      </c>
      <c r="B1472" t="s">
        <v>266</v>
      </c>
      <c r="C1472">
        <v>-0.21</v>
      </c>
      <c r="D1472">
        <v>0</v>
      </c>
      <c r="E1472">
        <v>0</v>
      </c>
      <c r="F1472">
        <v>0</v>
      </c>
    </row>
    <row r="1473" spans="1:6" x14ac:dyDescent="0.2">
      <c r="A1473">
        <v>27</v>
      </c>
      <c r="B1473" t="s">
        <v>267</v>
      </c>
      <c r="C1473"/>
      <c r="D1473"/>
      <c r="E1473"/>
      <c r="F1473"/>
    </row>
    <row r="1474" spans="1:6" x14ac:dyDescent="0.2">
      <c r="A1474">
        <v>28</v>
      </c>
      <c r="B1474" t="s">
        <v>268</v>
      </c>
      <c r="C1474"/>
      <c r="D1474"/>
      <c r="E1474"/>
      <c r="F1474"/>
    </row>
    <row r="1475" spans="1:6" x14ac:dyDescent="0.2">
      <c r="A1475">
        <v>29</v>
      </c>
      <c r="B1475" t="s">
        <v>501</v>
      </c>
      <c r="C1475">
        <v>-0.21</v>
      </c>
      <c r="D1475">
        <v>0</v>
      </c>
      <c r="E1475">
        <v>0</v>
      </c>
      <c r="F1475">
        <v>0</v>
      </c>
    </row>
    <row r="1476" spans="1:6" x14ac:dyDescent="0.2">
      <c r="A1476">
        <v>30</v>
      </c>
      <c r="B1476" t="s">
        <v>251</v>
      </c>
      <c r="C1476">
        <v>29745.15</v>
      </c>
      <c r="D1476">
        <v>0</v>
      </c>
      <c r="E1476">
        <v>0</v>
      </c>
      <c r="F1476">
        <v>0</v>
      </c>
    </row>
    <row r="1477" spans="1:6" x14ac:dyDescent="0.2">
      <c r="A1477">
        <v>31</v>
      </c>
      <c r="B1477" t="s">
        <v>252</v>
      </c>
      <c r="C1477"/>
      <c r="D1477"/>
      <c r="E1477"/>
      <c r="F1477"/>
    </row>
    <row r="1478" spans="1:6" x14ac:dyDescent="0.2">
      <c r="A1478">
        <v>32</v>
      </c>
      <c r="B1478" t="s">
        <v>253</v>
      </c>
      <c r="C1478"/>
      <c r="D1478"/>
      <c r="E1478"/>
      <c r="F1478"/>
    </row>
    <row r="1479" spans="1:6" x14ac:dyDescent="0.2">
      <c r="A1479">
        <v>33</v>
      </c>
      <c r="B1479" t="s">
        <v>254</v>
      </c>
      <c r="C1479">
        <v>29745.15</v>
      </c>
      <c r="D1479">
        <v>0</v>
      </c>
      <c r="E1479">
        <v>0</v>
      </c>
      <c r="F1479">
        <v>0</v>
      </c>
    </row>
    <row r="1480" spans="1:6" x14ac:dyDescent="0.2">
      <c r="A1480"/>
      <c r="B1480"/>
      <c r="C1480"/>
      <c r="D1480"/>
      <c r="E1480"/>
      <c r="F1480"/>
    </row>
    <row r="1481" spans="1:6" x14ac:dyDescent="0.2">
      <c r="A1481" t="s">
        <v>502</v>
      </c>
      <c r="B1481"/>
      <c r="C1481"/>
      <c r="D1481"/>
      <c r="E1481"/>
      <c r="F1481"/>
    </row>
    <row r="1482" spans="1:6" x14ac:dyDescent="0.2">
      <c r="A1482" t="s">
        <v>503</v>
      </c>
      <c r="B1482"/>
      <c r="C1482"/>
      <c r="D1482"/>
      <c r="E1482"/>
      <c r="F1482"/>
    </row>
    <row r="1483" spans="1:6" x14ac:dyDescent="0.2">
      <c r="A1483"/>
      <c r="B1483"/>
      <c r="C1483"/>
      <c r="D1483"/>
      <c r="E1483"/>
      <c r="F1483"/>
    </row>
    <row r="1484" spans="1:6" x14ac:dyDescent="0.2">
      <c r="A1484"/>
      <c r="B1484"/>
      <c r="C1484"/>
      <c r="D1484"/>
      <c r="E1484"/>
      <c r="F1484"/>
    </row>
    <row r="1485" spans="1:6" x14ac:dyDescent="0.2">
      <c r="A1485" t="s">
        <v>491</v>
      </c>
      <c r="B1485"/>
      <c r="C1485"/>
      <c r="D1485"/>
      <c r="E1485"/>
      <c r="F1485"/>
    </row>
    <row r="1486" spans="1:6" x14ac:dyDescent="0.2">
      <c r="A1486" t="s">
        <v>652</v>
      </c>
      <c r="B1486"/>
      <c r="C1486"/>
      <c r="D1486"/>
      <c r="E1486"/>
      <c r="F1486"/>
    </row>
    <row r="1487" spans="1:6" x14ac:dyDescent="0.2">
      <c r="A1487"/>
      <c r="B1487"/>
      <c r="C1487"/>
      <c r="D1487"/>
      <c r="E1487"/>
      <c r="F1487"/>
    </row>
    <row r="1488" spans="1:6" x14ac:dyDescent="0.2">
      <c r="A1488"/>
      <c r="B1488" t="s">
        <v>1</v>
      </c>
      <c r="C1488" t="s">
        <v>492</v>
      </c>
      <c r="D1488"/>
      <c r="E1488"/>
      <c r="F1488"/>
    </row>
    <row r="1489" spans="1:6" x14ac:dyDescent="0.2">
      <c r="A1489"/>
      <c r="B1489"/>
      <c r="C1489"/>
      <c r="D1489"/>
      <c r="E1489"/>
      <c r="F1489"/>
    </row>
    <row r="1490" spans="1:6" x14ac:dyDescent="0.2">
      <c r="A1490"/>
      <c r="B1490" t="s">
        <v>234</v>
      </c>
      <c r="C1490" t="s">
        <v>438</v>
      </c>
      <c r="D1490"/>
      <c r="E1490"/>
      <c r="F1490"/>
    </row>
    <row r="1491" spans="1:6" x14ac:dyDescent="0.2">
      <c r="A1491"/>
      <c r="B1491"/>
      <c r="C1491"/>
      <c r="D1491"/>
      <c r="E1491"/>
      <c r="F1491"/>
    </row>
    <row r="1492" spans="1:6" x14ac:dyDescent="0.2">
      <c r="A1492"/>
      <c r="B1492"/>
      <c r="C1492"/>
      <c r="D1492"/>
      <c r="E1492"/>
      <c r="F1492" t="s">
        <v>493</v>
      </c>
    </row>
    <row r="1493" spans="1:6" x14ac:dyDescent="0.2">
      <c r="A1493">
        <v>1</v>
      </c>
      <c r="B1493" t="s">
        <v>361</v>
      </c>
      <c r="C1493" t="s">
        <v>478</v>
      </c>
      <c r="D1493"/>
      <c r="E1493"/>
      <c r="F1493">
        <v>27904100</v>
      </c>
    </row>
    <row r="1494" spans="1:6" x14ac:dyDescent="0.2">
      <c r="A1494">
        <v>2</v>
      </c>
      <c r="B1494" t="s">
        <v>175</v>
      </c>
      <c r="C1494" t="s">
        <v>429</v>
      </c>
      <c r="D1494"/>
      <c r="E1494"/>
      <c r="F1494"/>
    </row>
    <row r="1495" spans="1:6" x14ac:dyDescent="0.2">
      <c r="A1495">
        <v>3</v>
      </c>
      <c r="B1495" t="s">
        <v>256</v>
      </c>
      <c r="C1495">
        <v>270013600</v>
      </c>
      <c r="D1495"/>
      <c r="E1495"/>
      <c r="F1495"/>
    </row>
    <row r="1496" spans="1:6" x14ac:dyDescent="0.2">
      <c r="A1496">
        <v>4</v>
      </c>
      <c r="B1496" t="s">
        <v>235</v>
      </c>
      <c r="C1496" t="s">
        <v>492</v>
      </c>
      <c r="D1496"/>
      <c r="E1496"/>
      <c r="F1496"/>
    </row>
    <row r="1497" spans="1:6" x14ac:dyDescent="0.2">
      <c r="A1497"/>
      <c r="B1497"/>
      <c r="C1497" t="s">
        <v>257</v>
      </c>
      <c r="D1497" t="s">
        <v>257</v>
      </c>
      <c r="E1497" t="s">
        <v>257</v>
      </c>
      <c r="F1497" t="s">
        <v>257</v>
      </c>
    </row>
    <row r="1498" spans="1:6" x14ac:dyDescent="0.2">
      <c r="A1498"/>
      <c r="B1498"/>
      <c r="C1498" t="s">
        <v>494</v>
      </c>
      <c r="D1498" t="s">
        <v>495</v>
      </c>
      <c r="E1498" t="s">
        <v>495</v>
      </c>
      <c r="F1498" t="s">
        <v>185</v>
      </c>
    </row>
    <row r="1499" spans="1:6" x14ac:dyDescent="0.2">
      <c r="A1499">
        <v>5</v>
      </c>
      <c r="B1499" t="s">
        <v>257</v>
      </c>
      <c r="C1499" s="412">
        <v>465498726</v>
      </c>
      <c r="D1499" s="412">
        <v>0</v>
      </c>
      <c r="E1499" s="412">
        <v>0</v>
      </c>
      <c r="F1499" s="412">
        <v>465498726</v>
      </c>
    </row>
    <row r="1500" spans="1:6" x14ac:dyDescent="0.2">
      <c r="A1500">
        <v>6</v>
      </c>
      <c r="B1500" t="s">
        <v>236</v>
      </c>
      <c r="C1500" s="555">
        <v>1</v>
      </c>
      <c r="D1500" s="555">
        <v>0</v>
      </c>
      <c r="E1500" s="555">
        <v>0</v>
      </c>
      <c r="F1500" s="555">
        <v>1</v>
      </c>
    </row>
    <row r="1501" spans="1:6" x14ac:dyDescent="0.2">
      <c r="A1501"/>
      <c r="B1501"/>
      <c r="C1501"/>
      <c r="D1501"/>
      <c r="E1501"/>
      <c r="F1501"/>
    </row>
    <row r="1502" spans="1:6" x14ac:dyDescent="0.2">
      <c r="A1502"/>
      <c r="B1502" t="s">
        <v>496</v>
      </c>
      <c r="C1502"/>
      <c r="D1502"/>
      <c r="E1502"/>
      <c r="F1502"/>
    </row>
    <row r="1503" spans="1:6" x14ac:dyDescent="0.2">
      <c r="A1503">
        <v>7</v>
      </c>
      <c r="B1503" t="s">
        <v>497</v>
      </c>
      <c r="C1503" s="412">
        <v>54508722</v>
      </c>
      <c r="D1503"/>
      <c r="E1503"/>
      <c r="F1503"/>
    </row>
    <row r="1504" spans="1:6" x14ac:dyDescent="0.2">
      <c r="A1504">
        <v>8</v>
      </c>
      <c r="B1504" t="s">
        <v>258</v>
      </c>
      <c r="C1504" s="412">
        <v>34718870</v>
      </c>
      <c r="D1504"/>
      <c r="E1504"/>
      <c r="F1504"/>
    </row>
    <row r="1505" spans="1:6" x14ac:dyDescent="0.2">
      <c r="A1505">
        <v>9</v>
      </c>
      <c r="B1505" t="s">
        <v>259</v>
      </c>
      <c r="C1505" s="412">
        <v>19789852</v>
      </c>
      <c r="D1505"/>
      <c r="E1505"/>
      <c r="F1505"/>
    </row>
    <row r="1506" spans="1:6" x14ac:dyDescent="0.2">
      <c r="A1506"/>
      <c r="B1506"/>
      <c r="C1506"/>
      <c r="D1506"/>
      <c r="E1506"/>
      <c r="F1506"/>
    </row>
    <row r="1507" spans="1:6" x14ac:dyDescent="0.2">
      <c r="A1507"/>
      <c r="B1507"/>
      <c r="C1507" t="s">
        <v>167</v>
      </c>
      <c r="D1507" t="s">
        <v>260</v>
      </c>
      <c r="E1507" t="s">
        <v>498</v>
      </c>
      <c r="F1507" t="s">
        <v>261</v>
      </c>
    </row>
    <row r="1508" spans="1:6" x14ac:dyDescent="0.2">
      <c r="A1508"/>
      <c r="B1508"/>
      <c r="C1508" t="s">
        <v>262</v>
      </c>
      <c r="D1508" t="s">
        <v>263</v>
      </c>
      <c r="E1508" t="s">
        <v>264</v>
      </c>
      <c r="F1508" t="s">
        <v>265</v>
      </c>
    </row>
    <row r="1509" spans="1:6" x14ac:dyDescent="0.2">
      <c r="A1509">
        <v>10</v>
      </c>
      <c r="B1509" t="s">
        <v>499</v>
      </c>
      <c r="C1509">
        <v>4.7200000000000002E-5</v>
      </c>
      <c r="D1509">
        <v>0</v>
      </c>
      <c r="E1509">
        <v>0</v>
      </c>
      <c r="F1509">
        <v>0</v>
      </c>
    </row>
    <row r="1510" spans="1:6" x14ac:dyDescent="0.2">
      <c r="A1510">
        <v>11</v>
      </c>
      <c r="B1510" t="s">
        <v>237</v>
      </c>
      <c r="C1510" s="555">
        <v>934.08</v>
      </c>
      <c r="D1510">
        <v>0</v>
      </c>
      <c r="E1510">
        <v>0</v>
      </c>
      <c r="F1510">
        <v>0</v>
      </c>
    </row>
    <row r="1511" spans="1:6" x14ac:dyDescent="0.2">
      <c r="A1511">
        <v>12</v>
      </c>
      <c r="B1511" t="s">
        <v>238</v>
      </c>
      <c r="C1511" s="631">
        <v>1.9999999999999999E-6</v>
      </c>
      <c r="D1511">
        <v>0</v>
      </c>
      <c r="E1511">
        <v>0</v>
      </c>
      <c r="F1511">
        <v>0</v>
      </c>
    </row>
    <row r="1512" spans="1:6" x14ac:dyDescent="0.2">
      <c r="A1512">
        <v>13</v>
      </c>
      <c r="B1512" t="s">
        <v>239</v>
      </c>
      <c r="C1512" s="555">
        <v>930.99749999999995</v>
      </c>
      <c r="D1512">
        <v>0</v>
      </c>
      <c r="E1512">
        <v>0</v>
      </c>
      <c r="F1512">
        <v>0</v>
      </c>
    </row>
    <row r="1513" spans="1:6" x14ac:dyDescent="0.2">
      <c r="A1513">
        <v>14</v>
      </c>
      <c r="B1513" t="s">
        <v>240</v>
      </c>
      <c r="C1513">
        <v>0</v>
      </c>
      <c r="D1513">
        <v>0</v>
      </c>
      <c r="E1513">
        <v>0</v>
      </c>
      <c r="F1513">
        <v>0</v>
      </c>
    </row>
    <row r="1514" spans="1:6" x14ac:dyDescent="0.2">
      <c r="A1514">
        <v>15</v>
      </c>
      <c r="B1514" t="s">
        <v>241</v>
      </c>
      <c r="C1514">
        <v>0</v>
      </c>
      <c r="D1514">
        <v>0</v>
      </c>
      <c r="E1514">
        <v>0</v>
      </c>
      <c r="F1514">
        <v>0</v>
      </c>
    </row>
    <row r="1515" spans="1:6" x14ac:dyDescent="0.2">
      <c r="A1515">
        <v>16</v>
      </c>
      <c r="B1515" t="s">
        <v>242</v>
      </c>
      <c r="C1515" s="555">
        <v>930.99749999999995</v>
      </c>
      <c r="D1515">
        <v>0</v>
      </c>
      <c r="E1515">
        <v>0</v>
      </c>
      <c r="F1515">
        <v>0</v>
      </c>
    </row>
    <row r="1516" spans="1:6" x14ac:dyDescent="0.2">
      <c r="A1516">
        <v>17</v>
      </c>
      <c r="B1516" t="s">
        <v>500</v>
      </c>
      <c r="C1516" s="555">
        <v>-3.0836000000000001</v>
      </c>
      <c r="D1516">
        <v>0</v>
      </c>
      <c r="E1516">
        <v>0</v>
      </c>
      <c r="F1516">
        <v>0</v>
      </c>
    </row>
    <row r="1517" spans="1:6" x14ac:dyDescent="0.2">
      <c r="A1517">
        <v>18</v>
      </c>
      <c r="B1517" t="s">
        <v>243</v>
      </c>
      <c r="C1517" s="555">
        <v>931</v>
      </c>
      <c r="D1517">
        <v>0</v>
      </c>
      <c r="E1517">
        <v>0</v>
      </c>
      <c r="F1517">
        <v>0</v>
      </c>
    </row>
    <row r="1518" spans="1:6" x14ac:dyDescent="0.2">
      <c r="A1518">
        <v>19</v>
      </c>
      <c r="B1518" t="s">
        <v>244</v>
      </c>
      <c r="C1518"/>
      <c r="D1518"/>
      <c r="E1518"/>
      <c r="F1518"/>
    </row>
    <row r="1519" spans="1:6" x14ac:dyDescent="0.2">
      <c r="A1519">
        <v>20</v>
      </c>
      <c r="B1519" t="s">
        <v>245</v>
      </c>
      <c r="C1519"/>
      <c r="D1519"/>
      <c r="E1519"/>
      <c r="F1519"/>
    </row>
    <row r="1520" spans="1:6" x14ac:dyDescent="0.2">
      <c r="A1520">
        <v>21</v>
      </c>
      <c r="B1520" t="s">
        <v>246</v>
      </c>
      <c r="C1520" s="555">
        <v>931</v>
      </c>
      <c r="D1520">
        <v>0</v>
      </c>
      <c r="E1520">
        <v>0</v>
      </c>
      <c r="F1520">
        <v>0</v>
      </c>
    </row>
    <row r="1521" spans="1:6" x14ac:dyDescent="0.2">
      <c r="A1521">
        <v>22</v>
      </c>
      <c r="B1521" t="s">
        <v>247</v>
      </c>
      <c r="C1521" s="555">
        <v>2.5000000000000001E-3</v>
      </c>
      <c r="D1521">
        <v>0</v>
      </c>
      <c r="E1521">
        <v>0</v>
      </c>
      <c r="F1521">
        <v>0</v>
      </c>
    </row>
    <row r="1522" spans="1:6" x14ac:dyDescent="0.2">
      <c r="A1522">
        <v>23</v>
      </c>
      <c r="B1522" t="s">
        <v>248</v>
      </c>
      <c r="C1522" s="555">
        <v>0</v>
      </c>
      <c r="D1522">
        <v>0</v>
      </c>
      <c r="E1522">
        <v>0</v>
      </c>
      <c r="F1522">
        <v>0</v>
      </c>
    </row>
    <row r="1523" spans="1:6" x14ac:dyDescent="0.2">
      <c r="A1523">
        <v>24</v>
      </c>
      <c r="B1523" t="s">
        <v>249</v>
      </c>
      <c r="C1523" s="555">
        <v>0</v>
      </c>
      <c r="D1523">
        <v>0</v>
      </c>
      <c r="E1523">
        <v>0</v>
      </c>
      <c r="F1523">
        <v>0</v>
      </c>
    </row>
    <row r="1524" spans="1:6" x14ac:dyDescent="0.2">
      <c r="A1524">
        <v>25</v>
      </c>
      <c r="B1524" t="s">
        <v>250</v>
      </c>
      <c r="C1524" s="555">
        <v>2.5000000000000001E-3</v>
      </c>
      <c r="D1524">
        <v>0</v>
      </c>
      <c r="E1524">
        <v>0</v>
      </c>
      <c r="F1524">
        <v>0</v>
      </c>
    </row>
    <row r="1525" spans="1:6" x14ac:dyDescent="0.2">
      <c r="A1525">
        <v>26</v>
      </c>
      <c r="B1525" t="s">
        <v>266</v>
      </c>
      <c r="C1525" s="555">
        <v>-0.01</v>
      </c>
      <c r="D1525">
        <v>0</v>
      </c>
      <c r="E1525">
        <v>0</v>
      </c>
      <c r="F1525">
        <v>0</v>
      </c>
    </row>
    <row r="1526" spans="1:6" x14ac:dyDescent="0.2">
      <c r="A1526">
        <v>27</v>
      </c>
      <c r="B1526" t="s">
        <v>267</v>
      </c>
      <c r="C1526"/>
      <c r="D1526"/>
      <c r="E1526"/>
      <c r="F1526"/>
    </row>
    <row r="1527" spans="1:6" x14ac:dyDescent="0.2">
      <c r="A1527">
        <v>28</v>
      </c>
      <c r="B1527" t="s">
        <v>268</v>
      </c>
      <c r="C1527"/>
      <c r="D1527"/>
      <c r="E1527"/>
      <c r="F1527"/>
    </row>
    <row r="1528" spans="1:6" x14ac:dyDescent="0.2">
      <c r="A1528">
        <v>29</v>
      </c>
      <c r="B1528" t="s">
        <v>501</v>
      </c>
      <c r="C1528" s="555">
        <v>-0.01</v>
      </c>
      <c r="D1528">
        <v>0</v>
      </c>
      <c r="E1528">
        <v>0</v>
      </c>
      <c r="F1528">
        <v>0</v>
      </c>
    </row>
    <row r="1529" spans="1:6" x14ac:dyDescent="0.2">
      <c r="A1529">
        <v>30</v>
      </c>
      <c r="B1529" t="s">
        <v>251</v>
      </c>
      <c r="C1529">
        <v>930.99</v>
      </c>
      <c r="D1529">
        <v>0</v>
      </c>
      <c r="E1529">
        <v>0</v>
      </c>
      <c r="F1529">
        <v>0</v>
      </c>
    </row>
    <row r="1530" spans="1:6" x14ac:dyDescent="0.2">
      <c r="A1530">
        <v>31</v>
      </c>
      <c r="B1530" t="s">
        <v>252</v>
      </c>
      <c r="C1530"/>
      <c r="D1530"/>
      <c r="E1530"/>
      <c r="F1530"/>
    </row>
    <row r="1531" spans="1:6" x14ac:dyDescent="0.2">
      <c r="A1531">
        <v>32</v>
      </c>
      <c r="B1531" t="s">
        <v>253</v>
      </c>
      <c r="C1531"/>
      <c r="D1531"/>
      <c r="E1531"/>
      <c r="F1531"/>
    </row>
    <row r="1532" spans="1:6" x14ac:dyDescent="0.2">
      <c r="A1532">
        <v>33</v>
      </c>
      <c r="B1532" t="s">
        <v>254</v>
      </c>
      <c r="C1532">
        <v>930.99</v>
      </c>
      <c r="D1532">
        <v>0</v>
      </c>
      <c r="E1532">
        <v>0</v>
      </c>
      <c r="F1532">
        <v>0</v>
      </c>
    </row>
    <row r="1533" spans="1:6" x14ac:dyDescent="0.2">
      <c r="A1533"/>
      <c r="B1533"/>
      <c r="C1533"/>
      <c r="D1533"/>
      <c r="E1533"/>
      <c r="F1533"/>
    </row>
    <row r="1534" spans="1:6" x14ac:dyDescent="0.2">
      <c r="A1534" t="s">
        <v>502</v>
      </c>
      <c r="B1534"/>
      <c r="C1534"/>
      <c r="D1534"/>
      <c r="E1534"/>
      <c r="F1534"/>
    </row>
    <row r="1535" spans="1:6" x14ac:dyDescent="0.2">
      <c r="A1535" t="s">
        <v>503</v>
      </c>
      <c r="B1535"/>
      <c r="C1535"/>
      <c r="D1535"/>
      <c r="E1535"/>
      <c r="F1535"/>
    </row>
    <row r="1536" spans="1:6" x14ac:dyDescent="0.2">
      <c r="A1536"/>
      <c r="B1536"/>
      <c r="C1536"/>
      <c r="D1536"/>
      <c r="E1536"/>
      <c r="F1536"/>
    </row>
    <row r="1537" spans="1:6" x14ac:dyDescent="0.2">
      <c r="A1537"/>
      <c r="B1537"/>
      <c r="C1537"/>
      <c r="D1537"/>
      <c r="E1537"/>
      <c r="F1537"/>
    </row>
    <row r="1538" spans="1:6" x14ac:dyDescent="0.2">
      <c r="A1538" t="s">
        <v>491</v>
      </c>
      <c r="B1538"/>
      <c r="C1538"/>
      <c r="D1538"/>
      <c r="E1538"/>
      <c r="F1538"/>
    </row>
    <row r="1539" spans="1:6" x14ac:dyDescent="0.2">
      <c r="A1539" t="s">
        <v>652</v>
      </c>
      <c r="B1539"/>
      <c r="C1539"/>
      <c r="D1539"/>
      <c r="E1539"/>
      <c r="F1539"/>
    </row>
    <row r="1540" spans="1:6" x14ac:dyDescent="0.2">
      <c r="A1540"/>
      <c r="B1540"/>
      <c r="C1540"/>
      <c r="D1540"/>
      <c r="E1540"/>
      <c r="F1540"/>
    </row>
    <row r="1541" spans="1:6" x14ac:dyDescent="0.2">
      <c r="A1541"/>
      <c r="B1541" t="s">
        <v>1</v>
      </c>
      <c r="C1541" t="s">
        <v>492</v>
      </c>
      <c r="D1541"/>
      <c r="E1541"/>
      <c r="F1541"/>
    </row>
    <row r="1542" spans="1:6" x14ac:dyDescent="0.2">
      <c r="A1542"/>
      <c r="B1542"/>
      <c r="C1542"/>
      <c r="D1542"/>
      <c r="E1542"/>
      <c r="F1542"/>
    </row>
    <row r="1543" spans="1:6" x14ac:dyDescent="0.2">
      <c r="A1543"/>
      <c r="B1543" t="s">
        <v>234</v>
      </c>
      <c r="C1543" t="s">
        <v>438</v>
      </c>
      <c r="D1543"/>
      <c r="E1543"/>
      <c r="F1543"/>
    </row>
    <row r="1544" spans="1:6" x14ac:dyDescent="0.2">
      <c r="A1544"/>
      <c r="B1544"/>
      <c r="C1544"/>
      <c r="D1544"/>
      <c r="E1544"/>
      <c r="F1544"/>
    </row>
    <row r="1545" spans="1:6" x14ac:dyDescent="0.2">
      <c r="A1545"/>
      <c r="B1545"/>
      <c r="C1545"/>
      <c r="D1545"/>
      <c r="E1545"/>
      <c r="F1545" t="s">
        <v>493</v>
      </c>
    </row>
    <row r="1546" spans="1:6" x14ac:dyDescent="0.2">
      <c r="A1546">
        <v>1</v>
      </c>
      <c r="B1546" t="s">
        <v>361</v>
      </c>
      <c r="C1546" t="s">
        <v>478</v>
      </c>
      <c r="D1546"/>
      <c r="E1546"/>
      <c r="F1546">
        <v>27904100</v>
      </c>
    </row>
    <row r="1547" spans="1:6" x14ac:dyDescent="0.2">
      <c r="A1547">
        <v>2</v>
      </c>
      <c r="B1547" t="s">
        <v>175</v>
      </c>
      <c r="C1547" t="s">
        <v>449</v>
      </c>
      <c r="D1547"/>
      <c r="E1547"/>
      <c r="F1547"/>
    </row>
    <row r="1548" spans="1:6" x14ac:dyDescent="0.2">
      <c r="A1548">
        <v>3</v>
      </c>
      <c r="B1548" t="s">
        <v>256</v>
      </c>
      <c r="C1548">
        <v>270007320</v>
      </c>
      <c r="D1548"/>
      <c r="E1548"/>
      <c r="F1548"/>
    </row>
    <row r="1549" spans="1:6" x14ac:dyDescent="0.2">
      <c r="A1549">
        <v>4</v>
      </c>
      <c r="B1549" t="s">
        <v>235</v>
      </c>
      <c r="C1549" t="s">
        <v>492</v>
      </c>
      <c r="D1549"/>
      <c r="E1549"/>
      <c r="F1549"/>
    </row>
    <row r="1550" spans="1:6" x14ac:dyDescent="0.2">
      <c r="A1550"/>
      <c r="B1550"/>
      <c r="C1550" t="s">
        <v>257</v>
      </c>
      <c r="D1550" t="s">
        <v>257</v>
      </c>
      <c r="E1550" t="s">
        <v>257</v>
      </c>
      <c r="F1550" t="s">
        <v>257</v>
      </c>
    </row>
    <row r="1551" spans="1:6" x14ac:dyDescent="0.2">
      <c r="A1551"/>
      <c r="B1551"/>
      <c r="C1551" t="s">
        <v>494</v>
      </c>
      <c r="D1551" t="s">
        <v>495</v>
      </c>
      <c r="E1551" t="s">
        <v>495</v>
      </c>
      <c r="F1551" t="s">
        <v>185</v>
      </c>
    </row>
    <row r="1552" spans="1:6" x14ac:dyDescent="0.2">
      <c r="A1552">
        <v>5</v>
      </c>
      <c r="B1552" t="s">
        <v>257</v>
      </c>
      <c r="C1552" s="412">
        <v>465498726</v>
      </c>
      <c r="D1552" s="412">
        <v>0</v>
      </c>
      <c r="E1552" s="412">
        <v>0</v>
      </c>
      <c r="F1552" s="412">
        <v>465498726</v>
      </c>
    </row>
    <row r="1553" spans="1:6" x14ac:dyDescent="0.2">
      <c r="A1553">
        <v>6</v>
      </c>
      <c r="B1553" t="s">
        <v>236</v>
      </c>
      <c r="C1553" s="555">
        <v>1</v>
      </c>
      <c r="D1553" s="555">
        <v>0</v>
      </c>
      <c r="E1553" s="555">
        <v>0</v>
      </c>
      <c r="F1553" s="555">
        <v>1</v>
      </c>
    </row>
    <row r="1554" spans="1:6" x14ac:dyDescent="0.2">
      <c r="A1554"/>
      <c r="B1554"/>
      <c r="C1554"/>
      <c r="D1554"/>
      <c r="E1554"/>
      <c r="F1554"/>
    </row>
    <row r="1555" spans="1:6" x14ac:dyDescent="0.2">
      <c r="A1555"/>
      <c r="B1555" t="s">
        <v>496</v>
      </c>
      <c r="C1555"/>
      <c r="D1555"/>
      <c r="E1555"/>
      <c r="F1555"/>
    </row>
    <row r="1556" spans="1:6" x14ac:dyDescent="0.2">
      <c r="A1556">
        <v>7</v>
      </c>
      <c r="B1556" t="s">
        <v>497</v>
      </c>
      <c r="C1556" s="412">
        <v>54508722</v>
      </c>
      <c r="D1556"/>
      <c r="E1556"/>
      <c r="F1556"/>
    </row>
    <row r="1557" spans="1:6" x14ac:dyDescent="0.2">
      <c r="A1557">
        <v>8</v>
      </c>
      <c r="B1557" t="s">
        <v>258</v>
      </c>
      <c r="C1557" s="412">
        <v>34718870</v>
      </c>
      <c r="D1557"/>
      <c r="E1557"/>
      <c r="F1557"/>
    </row>
    <row r="1558" spans="1:6" x14ac:dyDescent="0.2">
      <c r="A1558">
        <v>9</v>
      </c>
      <c r="B1558" t="s">
        <v>259</v>
      </c>
      <c r="C1558" s="412">
        <v>19789852</v>
      </c>
      <c r="D1558"/>
      <c r="E1558"/>
      <c r="F1558"/>
    </row>
    <row r="1559" spans="1:6" x14ac:dyDescent="0.2">
      <c r="A1559"/>
      <c r="B1559"/>
      <c r="C1559"/>
      <c r="D1559"/>
      <c r="E1559"/>
      <c r="F1559"/>
    </row>
    <row r="1560" spans="1:6" x14ac:dyDescent="0.2">
      <c r="A1560"/>
      <c r="B1560"/>
      <c r="C1560" t="s">
        <v>167</v>
      </c>
      <c r="D1560" t="s">
        <v>260</v>
      </c>
      <c r="E1560" t="s">
        <v>498</v>
      </c>
      <c r="F1560" t="s">
        <v>261</v>
      </c>
    </row>
    <row r="1561" spans="1:6" x14ac:dyDescent="0.2">
      <c r="A1561"/>
      <c r="B1561"/>
      <c r="C1561" t="s">
        <v>262</v>
      </c>
      <c r="D1561" t="s">
        <v>263</v>
      </c>
      <c r="E1561" t="s">
        <v>264</v>
      </c>
      <c r="F1561" t="s">
        <v>265</v>
      </c>
    </row>
    <row r="1562" spans="1:6" x14ac:dyDescent="0.2">
      <c r="A1562">
        <v>10</v>
      </c>
      <c r="B1562" t="s">
        <v>499</v>
      </c>
      <c r="C1562" s="631">
        <v>5.0000000000000002E-5</v>
      </c>
      <c r="D1562">
        <v>0</v>
      </c>
      <c r="E1562">
        <v>0</v>
      </c>
      <c r="F1562">
        <v>0</v>
      </c>
    </row>
    <row r="1563" spans="1:6" x14ac:dyDescent="0.2">
      <c r="A1563">
        <v>11</v>
      </c>
      <c r="B1563" t="s">
        <v>237</v>
      </c>
      <c r="C1563" s="555">
        <v>989.49</v>
      </c>
      <c r="D1563">
        <v>0</v>
      </c>
      <c r="E1563">
        <v>0</v>
      </c>
      <c r="F1563">
        <v>0</v>
      </c>
    </row>
    <row r="1564" spans="1:6" x14ac:dyDescent="0.2">
      <c r="A1564">
        <v>12</v>
      </c>
      <c r="B1564" t="s">
        <v>238</v>
      </c>
      <c r="C1564" s="631">
        <v>2.0999999999999998E-6</v>
      </c>
      <c r="D1564">
        <v>0</v>
      </c>
      <c r="E1564">
        <v>0</v>
      </c>
      <c r="F1564">
        <v>0</v>
      </c>
    </row>
    <row r="1565" spans="1:6" x14ac:dyDescent="0.2">
      <c r="A1565">
        <v>13</v>
      </c>
      <c r="B1565" t="s">
        <v>239</v>
      </c>
      <c r="C1565" s="555">
        <v>977.54729999999995</v>
      </c>
      <c r="D1565">
        <v>0</v>
      </c>
      <c r="E1565">
        <v>0</v>
      </c>
      <c r="F1565">
        <v>0</v>
      </c>
    </row>
    <row r="1566" spans="1:6" x14ac:dyDescent="0.2">
      <c r="A1566">
        <v>14</v>
      </c>
      <c r="B1566" t="s">
        <v>240</v>
      </c>
      <c r="C1566">
        <v>0</v>
      </c>
      <c r="D1566">
        <v>0</v>
      </c>
      <c r="E1566">
        <v>0</v>
      </c>
      <c r="F1566">
        <v>0</v>
      </c>
    </row>
    <row r="1567" spans="1:6" x14ac:dyDescent="0.2">
      <c r="A1567">
        <v>15</v>
      </c>
      <c r="B1567" t="s">
        <v>241</v>
      </c>
      <c r="C1567">
        <v>0</v>
      </c>
      <c r="D1567">
        <v>0</v>
      </c>
      <c r="E1567">
        <v>0</v>
      </c>
      <c r="F1567">
        <v>0</v>
      </c>
    </row>
    <row r="1568" spans="1:6" x14ac:dyDescent="0.2">
      <c r="A1568">
        <v>16</v>
      </c>
      <c r="B1568" t="s">
        <v>242</v>
      </c>
      <c r="C1568" s="555">
        <v>977.54729999999995</v>
      </c>
      <c r="D1568">
        <v>0</v>
      </c>
      <c r="E1568">
        <v>0</v>
      </c>
      <c r="F1568">
        <v>0</v>
      </c>
    </row>
    <row r="1569" spans="1:6" x14ac:dyDescent="0.2">
      <c r="A1569">
        <v>17</v>
      </c>
      <c r="B1569" t="s">
        <v>500</v>
      </c>
      <c r="C1569" s="555">
        <v>-11.94</v>
      </c>
      <c r="D1569">
        <v>0</v>
      </c>
      <c r="E1569">
        <v>0</v>
      </c>
      <c r="F1569">
        <v>0</v>
      </c>
    </row>
    <row r="1570" spans="1:6" x14ac:dyDescent="0.2">
      <c r="A1570">
        <v>18</v>
      </c>
      <c r="B1570" t="s">
        <v>243</v>
      </c>
      <c r="C1570">
        <v>977.55</v>
      </c>
      <c r="D1570">
        <v>0</v>
      </c>
      <c r="E1570">
        <v>0</v>
      </c>
      <c r="F1570">
        <v>0</v>
      </c>
    </row>
    <row r="1571" spans="1:6" x14ac:dyDescent="0.2">
      <c r="A1571">
        <v>19</v>
      </c>
      <c r="B1571" t="s">
        <v>244</v>
      </c>
      <c r="C1571"/>
      <c r="D1571"/>
      <c r="E1571"/>
      <c r="F1571"/>
    </row>
    <row r="1572" spans="1:6" x14ac:dyDescent="0.2">
      <c r="A1572">
        <v>20</v>
      </c>
      <c r="B1572" t="s">
        <v>245</v>
      </c>
      <c r="C1572"/>
      <c r="D1572"/>
      <c r="E1572"/>
      <c r="F1572"/>
    </row>
    <row r="1573" spans="1:6" x14ac:dyDescent="0.2">
      <c r="A1573">
        <v>21</v>
      </c>
      <c r="B1573" t="s">
        <v>246</v>
      </c>
      <c r="C1573">
        <v>977.55</v>
      </c>
      <c r="D1573">
        <v>0</v>
      </c>
      <c r="E1573">
        <v>0</v>
      </c>
      <c r="F1573">
        <v>0</v>
      </c>
    </row>
    <row r="1574" spans="1:6" x14ac:dyDescent="0.2">
      <c r="A1574">
        <v>22</v>
      </c>
      <c r="B1574" t="s">
        <v>247</v>
      </c>
      <c r="C1574" s="555">
        <v>2.7000000000000001E-3</v>
      </c>
      <c r="D1574">
        <v>0</v>
      </c>
      <c r="E1574">
        <v>0</v>
      </c>
      <c r="F1574">
        <v>0</v>
      </c>
    </row>
    <row r="1575" spans="1:6" x14ac:dyDescent="0.2">
      <c r="A1575">
        <v>23</v>
      </c>
      <c r="B1575" t="s">
        <v>248</v>
      </c>
      <c r="C1575" s="555">
        <v>0</v>
      </c>
      <c r="D1575">
        <v>0</v>
      </c>
      <c r="E1575">
        <v>0</v>
      </c>
      <c r="F1575">
        <v>0</v>
      </c>
    </row>
    <row r="1576" spans="1:6" x14ac:dyDescent="0.2">
      <c r="A1576">
        <v>24</v>
      </c>
      <c r="B1576" t="s">
        <v>249</v>
      </c>
      <c r="C1576" s="555">
        <v>0</v>
      </c>
      <c r="D1576">
        <v>0</v>
      </c>
      <c r="E1576">
        <v>0</v>
      </c>
      <c r="F1576">
        <v>0</v>
      </c>
    </row>
    <row r="1577" spans="1:6" x14ac:dyDescent="0.2">
      <c r="A1577">
        <v>25</v>
      </c>
      <c r="B1577" t="s">
        <v>250</v>
      </c>
      <c r="C1577" s="555">
        <v>2.7000000000000001E-3</v>
      </c>
      <c r="D1577">
        <v>0</v>
      </c>
      <c r="E1577">
        <v>0</v>
      </c>
      <c r="F1577">
        <v>0</v>
      </c>
    </row>
    <row r="1578" spans="1:6" x14ac:dyDescent="0.2">
      <c r="A1578">
        <v>26</v>
      </c>
      <c r="B1578" t="s">
        <v>266</v>
      </c>
      <c r="C1578" s="555">
        <v>-0.01</v>
      </c>
      <c r="D1578">
        <v>0</v>
      </c>
      <c r="E1578">
        <v>0</v>
      </c>
      <c r="F1578">
        <v>0</v>
      </c>
    </row>
    <row r="1579" spans="1:6" x14ac:dyDescent="0.2">
      <c r="A1579">
        <v>27</v>
      </c>
      <c r="B1579" t="s">
        <v>267</v>
      </c>
      <c r="C1579"/>
      <c r="D1579"/>
      <c r="E1579"/>
      <c r="F1579"/>
    </row>
    <row r="1580" spans="1:6" x14ac:dyDescent="0.2">
      <c r="A1580">
        <v>28</v>
      </c>
      <c r="B1580" t="s">
        <v>268</v>
      </c>
      <c r="C1580"/>
      <c r="D1580"/>
      <c r="E1580"/>
      <c r="F1580"/>
    </row>
    <row r="1581" spans="1:6" x14ac:dyDescent="0.2">
      <c r="A1581">
        <v>29</v>
      </c>
      <c r="B1581" t="s">
        <v>501</v>
      </c>
      <c r="C1581" s="555">
        <v>-0.01</v>
      </c>
      <c r="D1581">
        <v>0</v>
      </c>
      <c r="E1581">
        <v>0</v>
      </c>
      <c r="F1581">
        <v>0</v>
      </c>
    </row>
    <row r="1582" spans="1:6" x14ac:dyDescent="0.2">
      <c r="A1582">
        <v>30</v>
      </c>
      <c r="B1582" t="s">
        <v>251</v>
      </c>
      <c r="C1582">
        <v>977.54</v>
      </c>
      <c r="D1582">
        <v>0</v>
      </c>
      <c r="E1582">
        <v>0</v>
      </c>
      <c r="F1582">
        <v>0</v>
      </c>
    </row>
    <row r="1583" spans="1:6" x14ac:dyDescent="0.2">
      <c r="A1583">
        <v>31</v>
      </c>
      <c r="B1583" t="s">
        <v>252</v>
      </c>
      <c r="C1583"/>
      <c r="D1583"/>
      <c r="E1583"/>
      <c r="F1583"/>
    </row>
    <row r="1584" spans="1:6" x14ac:dyDescent="0.2">
      <c r="A1584">
        <v>32</v>
      </c>
      <c r="B1584" t="s">
        <v>253</v>
      </c>
      <c r="C1584"/>
      <c r="D1584"/>
      <c r="E1584"/>
      <c r="F1584"/>
    </row>
    <row r="1585" spans="1:6" x14ac:dyDescent="0.2">
      <c r="A1585">
        <v>33</v>
      </c>
      <c r="B1585" t="s">
        <v>254</v>
      </c>
      <c r="C1585">
        <v>977.54</v>
      </c>
      <c r="D1585">
        <v>0</v>
      </c>
      <c r="E1585">
        <v>0</v>
      </c>
      <c r="F1585">
        <v>0</v>
      </c>
    </row>
    <row r="1586" spans="1:6" x14ac:dyDescent="0.2">
      <c r="A1586"/>
      <c r="B1586"/>
      <c r="C1586"/>
      <c r="D1586"/>
      <c r="E1586"/>
      <c r="F1586"/>
    </row>
    <row r="1587" spans="1:6" x14ac:dyDescent="0.2">
      <c r="A1587" t="s">
        <v>502</v>
      </c>
      <c r="B1587"/>
      <c r="C1587"/>
      <c r="D1587"/>
      <c r="E1587"/>
      <c r="F1587"/>
    </row>
    <row r="1588" spans="1:6" x14ac:dyDescent="0.2">
      <c r="A1588" t="s">
        <v>503</v>
      </c>
      <c r="B1588"/>
      <c r="C1588"/>
      <c r="D1588"/>
      <c r="E1588"/>
      <c r="F1588"/>
    </row>
    <row r="1589" spans="1:6" x14ac:dyDescent="0.2">
      <c r="A1589"/>
      <c r="B1589"/>
      <c r="C1589"/>
      <c r="D1589"/>
      <c r="E1589"/>
      <c r="F1589"/>
    </row>
    <row r="1590" spans="1:6" x14ac:dyDescent="0.2">
      <c r="A1590"/>
      <c r="B1590"/>
      <c r="C1590"/>
      <c r="D1590"/>
      <c r="E1590"/>
      <c r="F1590"/>
    </row>
    <row r="1591" spans="1:6" x14ac:dyDescent="0.2">
      <c r="A1591" t="s">
        <v>491</v>
      </c>
      <c r="B1591"/>
      <c r="C1591"/>
      <c r="D1591"/>
      <c r="E1591"/>
      <c r="F1591"/>
    </row>
    <row r="1592" spans="1:6" x14ac:dyDescent="0.2">
      <c r="A1592" t="s">
        <v>652</v>
      </c>
      <c r="B1592"/>
      <c r="C1592"/>
      <c r="D1592"/>
      <c r="E1592"/>
      <c r="F1592"/>
    </row>
    <row r="1593" spans="1:6" x14ac:dyDescent="0.2">
      <c r="A1593"/>
      <c r="B1593"/>
      <c r="C1593"/>
      <c r="D1593"/>
      <c r="E1593"/>
      <c r="F1593"/>
    </row>
    <row r="1594" spans="1:6" x14ac:dyDescent="0.2">
      <c r="A1594"/>
      <c r="B1594" t="s">
        <v>1</v>
      </c>
      <c r="C1594" t="s">
        <v>492</v>
      </c>
      <c r="D1594"/>
      <c r="E1594"/>
      <c r="F1594"/>
    </row>
    <row r="1595" spans="1:6" x14ac:dyDescent="0.2">
      <c r="A1595"/>
      <c r="B1595"/>
      <c r="C1595"/>
      <c r="D1595"/>
      <c r="E1595"/>
      <c r="F1595"/>
    </row>
    <row r="1596" spans="1:6" x14ac:dyDescent="0.2">
      <c r="A1596"/>
      <c r="B1596" t="s">
        <v>234</v>
      </c>
      <c r="C1596" t="s">
        <v>438</v>
      </c>
      <c r="D1596"/>
      <c r="E1596"/>
      <c r="F1596"/>
    </row>
    <row r="1597" spans="1:6" x14ac:dyDescent="0.2">
      <c r="A1597"/>
      <c r="B1597"/>
      <c r="C1597"/>
      <c r="D1597"/>
      <c r="E1597"/>
      <c r="F1597"/>
    </row>
    <row r="1598" spans="1:6" x14ac:dyDescent="0.2">
      <c r="A1598"/>
      <c r="B1598"/>
      <c r="C1598"/>
      <c r="D1598"/>
      <c r="E1598"/>
      <c r="F1598" t="s">
        <v>493</v>
      </c>
    </row>
    <row r="1599" spans="1:6" x14ac:dyDescent="0.2">
      <c r="A1599">
        <v>1</v>
      </c>
      <c r="B1599" t="s">
        <v>361</v>
      </c>
      <c r="C1599" t="s">
        <v>478</v>
      </c>
      <c r="D1599"/>
      <c r="E1599"/>
      <c r="F1599">
        <v>27904100</v>
      </c>
    </row>
    <row r="1600" spans="1:6" x14ac:dyDescent="0.2">
      <c r="A1600">
        <v>2</v>
      </c>
      <c r="B1600" t="s">
        <v>175</v>
      </c>
      <c r="C1600" t="s">
        <v>414</v>
      </c>
      <c r="D1600"/>
      <c r="E1600"/>
      <c r="F1600"/>
    </row>
    <row r="1601" spans="1:6" x14ac:dyDescent="0.2">
      <c r="A1601">
        <v>3</v>
      </c>
      <c r="B1601" t="s">
        <v>256</v>
      </c>
      <c r="C1601">
        <v>270007210</v>
      </c>
      <c r="D1601"/>
      <c r="E1601"/>
      <c r="F1601"/>
    </row>
    <row r="1602" spans="1:6" x14ac:dyDescent="0.2">
      <c r="A1602">
        <v>4</v>
      </c>
      <c r="B1602" t="s">
        <v>235</v>
      </c>
      <c r="C1602" t="s">
        <v>492</v>
      </c>
      <c r="D1602"/>
      <c r="E1602"/>
      <c r="F1602"/>
    </row>
    <row r="1603" spans="1:6" x14ac:dyDescent="0.2">
      <c r="A1603"/>
      <c r="B1603"/>
      <c r="C1603" t="s">
        <v>257</v>
      </c>
      <c r="D1603" t="s">
        <v>257</v>
      </c>
      <c r="E1603" t="s">
        <v>257</v>
      </c>
      <c r="F1603" t="s">
        <v>257</v>
      </c>
    </row>
    <row r="1604" spans="1:6" x14ac:dyDescent="0.2">
      <c r="A1604"/>
      <c r="B1604"/>
      <c r="C1604" t="s">
        <v>494</v>
      </c>
      <c r="D1604" t="s">
        <v>495</v>
      </c>
      <c r="E1604" t="s">
        <v>495</v>
      </c>
      <c r="F1604" t="s">
        <v>185</v>
      </c>
    </row>
    <row r="1605" spans="1:6" x14ac:dyDescent="0.2">
      <c r="A1605">
        <v>5</v>
      </c>
      <c r="B1605" t="s">
        <v>257</v>
      </c>
      <c r="C1605" s="412">
        <v>75377467</v>
      </c>
      <c r="D1605" s="412">
        <v>0</v>
      </c>
      <c r="E1605" s="412">
        <v>0</v>
      </c>
      <c r="F1605" s="412">
        <v>75377467</v>
      </c>
    </row>
    <row r="1606" spans="1:6" x14ac:dyDescent="0.2">
      <c r="A1606">
        <v>6</v>
      </c>
      <c r="B1606" t="s">
        <v>236</v>
      </c>
      <c r="C1606" s="555">
        <v>1</v>
      </c>
      <c r="D1606" s="555">
        <v>0</v>
      </c>
      <c r="E1606" s="555">
        <v>0</v>
      </c>
      <c r="F1606" s="555">
        <v>1</v>
      </c>
    </row>
    <row r="1607" spans="1:6" x14ac:dyDescent="0.2">
      <c r="A1607"/>
      <c r="B1607"/>
      <c r="C1607"/>
      <c r="D1607"/>
      <c r="E1607"/>
      <c r="F1607"/>
    </row>
    <row r="1608" spans="1:6" x14ac:dyDescent="0.2">
      <c r="A1608"/>
      <c r="B1608" t="s">
        <v>496</v>
      </c>
      <c r="C1608"/>
      <c r="D1608"/>
      <c r="E1608"/>
      <c r="F1608"/>
    </row>
    <row r="1609" spans="1:6" x14ac:dyDescent="0.2">
      <c r="A1609">
        <v>7</v>
      </c>
      <c r="B1609" t="s">
        <v>497</v>
      </c>
      <c r="C1609" s="412">
        <v>5147860</v>
      </c>
      <c r="D1609"/>
      <c r="E1609"/>
      <c r="F1609"/>
    </row>
    <row r="1610" spans="1:6" x14ac:dyDescent="0.2">
      <c r="A1610">
        <v>8</v>
      </c>
      <c r="B1610" t="s">
        <v>258</v>
      </c>
      <c r="C1610" s="412">
        <v>991726</v>
      </c>
      <c r="D1610"/>
      <c r="E1610"/>
      <c r="F1610"/>
    </row>
    <row r="1611" spans="1:6" x14ac:dyDescent="0.2">
      <c r="A1611">
        <v>9</v>
      </c>
      <c r="B1611" t="s">
        <v>259</v>
      </c>
      <c r="C1611" s="412">
        <v>4156134</v>
      </c>
      <c r="D1611"/>
      <c r="E1611"/>
      <c r="F1611"/>
    </row>
    <row r="1612" spans="1:6" x14ac:dyDescent="0.2">
      <c r="A1612"/>
      <c r="B1612"/>
      <c r="C1612"/>
      <c r="D1612"/>
      <c r="E1612"/>
      <c r="F1612"/>
    </row>
    <row r="1613" spans="1:6" x14ac:dyDescent="0.2">
      <c r="A1613"/>
      <c r="B1613"/>
      <c r="C1613" t="s">
        <v>167</v>
      </c>
      <c r="D1613" t="s">
        <v>260</v>
      </c>
      <c r="E1613" t="s">
        <v>498</v>
      </c>
      <c r="F1613" t="s">
        <v>261</v>
      </c>
    </row>
    <row r="1614" spans="1:6" x14ac:dyDescent="0.2">
      <c r="A1614"/>
      <c r="B1614"/>
      <c r="C1614" t="s">
        <v>262</v>
      </c>
      <c r="D1614" t="s">
        <v>263</v>
      </c>
      <c r="E1614" t="s">
        <v>264</v>
      </c>
      <c r="F1614" t="s">
        <v>265</v>
      </c>
    </row>
    <row r="1615" spans="1:6" x14ac:dyDescent="0.2">
      <c r="A1615">
        <v>10</v>
      </c>
      <c r="B1615" t="s">
        <v>499</v>
      </c>
      <c r="C1615">
        <v>1.069E-4</v>
      </c>
      <c r="D1615">
        <v>0</v>
      </c>
      <c r="E1615">
        <v>0</v>
      </c>
      <c r="F1615">
        <v>0</v>
      </c>
    </row>
    <row r="1616" spans="1:6" x14ac:dyDescent="0.2">
      <c r="A1616">
        <v>11</v>
      </c>
      <c r="B1616" t="s">
        <v>237</v>
      </c>
      <c r="C1616">
        <v>444.29</v>
      </c>
      <c r="D1616">
        <v>0</v>
      </c>
      <c r="E1616">
        <v>0</v>
      </c>
      <c r="F1616">
        <v>0</v>
      </c>
    </row>
    <row r="1617" spans="1:6" x14ac:dyDescent="0.2">
      <c r="A1617">
        <v>12</v>
      </c>
      <c r="B1617" t="s">
        <v>238</v>
      </c>
      <c r="C1617">
        <v>5.8000000000000004E-6</v>
      </c>
      <c r="D1617">
        <v>0</v>
      </c>
      <c r="E1617">
        <v>0</v>
      </c>
      <c r="F1617">
        <v>0</v>
      </c>
    </row>
    <row r="1618" spans="1:6" x14ac:dyDescent="0.2">
      <c r="A1618">
        <v>13</v>
      </c>
      <c r="B1618" t="s">
        <v>239</v>
      </c>
      <c r="C1618" s="555">
        <v>437.1893</v>
      </c>
      <c r="D1618">
        <v>0</v>
      </c>
      <c r="E1618">
        <v>0</v>
      </c>
      <c r="F1618">
        <v>0</v>
      </c>
    </row>
    <row r="1619" spans="1:6" x14ac:dyDescent="0.2">
      <c r="A1619">
        <v>14</v>
      </c>
      <c r="B1619" t="s">
        <v>240</v>
      </c>
      <c r="C1619">
        <v>0</v>
      </c>
      <c r="D1619">
        <v>0</v>
      </c>
      <c r="E1619">
        <v>0</v>
      </c>
      <c r="F1619">
        <v>0</v>
      </c>
    </row>
    <row r="1620" spans="1:6" x14ac:dyDescent="0.2">
      <c r="A1620">
        <v>15</v>
      </c>
      <c r="B1620" t="s">
        <v>241</v>
      </c>
      <c r="C1620">
        <v>0</v>
      </c>
      <c r="D1620">
        <v>0</v>
      </c>
      <c r="E1620">
        <v>0</v>
      </c>
      <c r="F1620">
        <v>0</v>
      </c>
    </row>
    <row r="1621" spans="1:6" x14ac:dyDescent="0.2">
      <c r="A1621">
        <v>16</v>
      </c>
      <c r="B1621" t="s">
        <v>242</v>
      </c>
      <c r="C1621" s="555">
        <v>437.1893</v>
      </c>
      <c r="D1621">
        <v>0</v>
      </c>
      <c r="E1621">
        <v>0</v>
      </c>
      <c r="F1621">
        <v>0</v>
      </c>
    </row>
    <row r="1622" spans="1:6" x14ac:dyDescent="0.2">
      <c r="A1622">
        <v>17</v>
      </c>
      <c r="B1622" t="s">
        <v>500</v>
      </c>
      <c r="C1622" s="555">
        <v>-7.1013999999999999</v>
      </c>
      <c r="D1622">
        <v>0</v>
      </c>
      <c r="E1622">
        <v>0</v>
      </c>
      <c r="F1622">
        <v>0</v>
      </c>
    </row>
    <row r="1623" spans="1:6" x14ac:dyDescent="0.2">
      <c r="A1623">
        <v>18</v>
      </c>
      <c r="B1623" t="s">
        <v>243</v>
      </c>
      <c r="C1623">
        <v>437.19</v>
      </c>
      <c r="D1623">
        <v>0</v>
      </c>
      <c r="E1623">
        <v>0</v>
      </c>
      <c r="F1623">
        <v>0</v>
      </c>
    </row>
    <row r="1624" spans="1:6" x14ac:dyDescent="0.2">
      <c r="A1624">
        <v>19</v>
      </c>
      <c r="B1624" t="s">
        <v>244</v>
      </c>
      <c r="C1624"/>
      <c r="D1624"/>
      <c r="E1624"/>
      <c r="F1624"/>
    </row>
    <row r="1625" spans="1:6" x14ac:dyDescent="0.2">
      <c r="A1625">
        <v>20</v>
      </c>
      <c r="B1625" t="s">
        <v>245</v>
      </c>
      <c r="C1625"/>
      <c r="D1625"/>
      <c r="E1625"/>
      <c r="F1625"/>
    </row>
    <row r="1626" spans="1:6" x14ac:dyDescent="0.2">
      <c r="A1626">
        <v>21</v>
      </c>
      <c r="B1626" t="s">
        <v>246</v>
      </c>
      <c r="C1626">
        <v>437.19</v>
      </c>
      <c r="D1626">
        <v>0</v>
      </c>
      <c r="E1626">
        <v>0</v>
      </c>
      <c r="F1626">
        <v>0</v>
      </c>
    </row>
    <row r="1627" spans="1:6" x14ac:dyDescent="0.2">
      <c r="A1627">
        <v>22</v>
      </c>
      <c r="B1627" t="s">
        <v>247</v>
      </c>
      <c r="C1627" s="555">
        <v>6.9999999999999999E-4</v>
      </c>
      <c r="D1627">
        <v>0</v>
      </c>
      <c r="E1627">
        <v>0</v>
      </c>
      <c r="F1627">
        <v>0</v>
      </c>
    </row>
    <row r="1628" spans="1:6" x14ac:dyDescent="0.2">
      <c r="A1628">
        <v>23</v>
      </c>
      <c r="B1628" t="s">
        <v>248</v>
      </c>
      <c r="C1628" s="555">
        <v>0</v>
      </c>
      <c r="D1628">
        <v>0</v>
      </c>
      <c r="E1628">
        <v>0</v>
      </c>
      <c r="F1628">
        <v>0</v>
      </c>
    </row>
    <row r="1629" spans="1:6" x14ac:dyDescent="0.2">
      <c r="A1629">
        <v>24</v>
      </c>
      <c r="B1629" t="s">
        <v>249</v>
      </c>
      <c r="C1629" s="555">
        <v>0</v>
      </c>
      <c r="D1629">
        <v>0</v>
      </c>
      <c r="E1629">
        <v>0</v>
      </c>
      <c r="F1629">
        <v>0</v>
      </c>
    </row>
    <row r="1630" spans="1:6" x14ac:dyDescent="0.2">
      <c r="A1630">
        <v>25</v>
      </c>
      <c r="B1630" t="s">
        <v>250</v>
      </c>
      <c r="C1630" s="555">
        <v>6.9999999999999999E-4</v>
      </c>
      <c r="D1630">
        <v>0</v>
      </c>
      <c r="E1630">
        <v>0</v>
      </c>
      <c r="F1630">
        <v>0</v>
      </c>
    </row>
    <row r="1631" spans="1:6" x14ac:dyDescent="0.2">
      <c r="A1631">
        <v>26</v>
      </c>
      <c r="B1631" t="s">
        <v>266</v>
      </c>
      <c r="C1631" s="555">
        <v>0</v>
      </c>
      <c r="D1631">
        <v>0</v>
      </c>
      <c r="E1631">
        <v>0</v>
      </c>
      <c r="F1631">
        <v>0</v>
      </c>
    </row>
    <row r="1632" spans="1:6" x14ac:dyDescent="0.2">
      <c r="A1632">
        <v>27</v>
      </c>
      <c r="B1632" t="s">
        <v>267</v>
      </c>
      <c r="C1632"/>
      <c r="D1632"/>
      <c r="E1632"/>
      <c r="F1632"/>
    </row>
    <row r="1633" spans="1:6" x14ac:dyDescent="0.2">
      <c r="A1633">
        <v>28</v>
      </c>
      <c r="B1633" t="s">
        <v>268</v>
      </c>
      <c r="C1633"/>
      <c r="D1633"/>
      <c r="E1633"/>
      <c r="F1633"/>
    </row>
    <row r="1634" spans="1:6" x14ac:dyDescent="0.2">
      <c r="A1634">
        <v>29</v>
      </c>
      <c r="B1634" t="s">
        <v>501</v>
      </c>
      <c r="C1634" s="555">
        <v>0</v>
      </c>
      <c r="D1634">
        <v>0</v>
      </c>
      <c r="E1634">
        <v>0</v>
      </c>
      <c r="F1634">
        <v>0</v>
      </c>
    </row>
    <row r="1635" spans="1:6" x14ac:dyDescent="0.2">
      <c r="A1635">
        <v>30</v>
      </c>
      <c r="B1635" t="s">
        <v>251</v>
      </c>
      <c r="C1635">
        <v>437.19</v>
      </c>
      <c r="D1635">
        <v>0</v>
      </c>
      <c r="E1635">
        <v>0</v>
      </c>
      <c r="F1635">
        <v>0</v>
      </c>
    </row>
    <row r="1636" spans="1:6" x14ac:dyDescent="0.2">
      <c r="A1636">
        <v>31</v>
      </c>
      <c r="B1636" t="s">
        <v>252</v>
      </c>
      <c r="C1636"/>
      <c r="D1636"/>
      <c r="E1636"/>
      <c r="F1636"/>
    </row>
    <row r="1637" spans="1:6" x14ac:dyDescent="0.2">
      <c r="A1637">
        <v>32</v>
      </c>
      <c r="B1637" t="s">
        <v>253</v>
      </c>
      <c r="C1637"/>
      <c r="D1637"/>
      <c r="E1637"/>
      <c r="F1637"/>
    </row>
    <row r="1638" spans="1:6" x14ac:dyDescent="0.2">
      <c r="A1638">
        <v>33</v>
      </c>
      <c r="B1638" t="s">
        <v>254</v>
      </c>
      <c r="C1638">
        <v>437.19</v>
      </c>
      <c r="D1638">
        <v>0</v>
      </c>
      <c r="E1638">
        <v>0</v>
      </c>
      <c r="F1638">
        <v>0</v>
      </c>
    </row>
    <row r="1639" spans="1:6" x14ac:dyDescent="0.2">
      <c r="A1639"/>
      <c r="B1639"/>
      <c r="C1639"/>
      <c r="D1639"/>
      <c r="E1639"/>
      <c r="F1639"/>
    </row>
    <row r="1640" spans="1:6" x14ac:dyDescent="0.2">
      <c r="A1640" t="s">
        <v>502</v>
      </c>
      <c r="B1640"/>
      <c r="C1640"/>
      <c r="D1640"/>
      <c r="E1640"/>
      <c r="F1640"/>
    </row>
    <row r="1641" spans="1:6" x14ac:dyDescent="0.2">
      <c r="A1641" t="s">
        <v>503</v>
      </c>
      <c r="B1641"/>
      <c r="C1641"/>
      <c r="D1641"/>
      <c r="E1641"/>
      <c r="F1641"/>
    </row>
    <row r="1642" spans="1:6" x14ac:dyDescent="0.2">
      <c r="A1642"/>
      <c r="B1642"/>
      <c r="C1642"/>
      <c r="D1642"/>
      <c r="E1642"/>
      <c r="F1642"/>
    </row>
    <row r="1643" spans="1:6" x14ac:dyDescent="0.2">
      <c r="A1643"/>
      <c r="B1643"/>
      <c r="C1643"/>
      <c r="D1643"/>
      <c r="E1643"/>
      <c r="F1643"/>
    </row>
    <row r="1644" spans="1:6" x14ac:dyDescent="0.2">
      <c r="A1644" t="s">
        <v>491</v>
      </c>
      <c r="B1644"/>
      <c r="C1644"/>
      <c r="D1644"/>
      <c r="E1644"/>
      <c r="F1644"/>
    </row>
    <row r="1645" spans="1:6" x14ac:dyDescent="0.2">
      <c r="A1645" t="s">
        <v>652</v>
      </c>
      <c r="B1645"/>
      <c r="C1645"/>
      <c r="D1645"/>
      <c r="E1645"/>
      <c r="F1645"/>
    </row>
    <row r="1646" spans="1:6" x14ac:dyDescent="0.2">
      <c r="A1646"/>
      <c r="B1646"/>
      <c r="C1646"/>
      <c r="D1646"/>
      <c r="E1646"/>
      <c r="F1646"/>
    </row>
    <row r="1647" spans="1:6" x14ac:dyDescent="0.2">
      <c r="A1647"/>
      <c r="B1647" t="s">
        <v>1</v>
      </c>
      <c r="C1647" t="s">
        <v>492</v>
      </c>
      <c r="D1647"/>
      <c r="E1647"/>
      <c r="F1647"/>
    </row>
    <row r="1648" spans="1:6" x14ac:dyDescent="0.2">
      <c r="A1648"/>
      <c r="B1648"/>
      <c r="C1648"/>
      <c r="D1648"/>
      <c r="E1648"/>
      <c r="F1648"/>
    </row>
    <row r="1649" spans="1:6" x14ac:dyDescent="0.2">
      <c r="A1649"/>
      <c r="B1649" t="s">
        <v>234</v>
      </c>
      <c r="C1649" t="s">
        <v>438</v>
      </c>
      <c r="D1649"/>
      <c r="E1649"/>
      <c r="F1649"/>
    </row>
    <row r="1650" spans="1:6" x14ac:dyDescent="0.2">
      <c r="A1650"/>
      <c r="B1650"/>
      <c r="C1650"/>
      <c r="D1650"/>
      <c r="E1650"/>
      <c r="F1650"/>
    </row>
    <row r="1651" spans="1:6" x14ac:dyDescent="0.2">
      <c r="A1651"/>
      <c r="B1651"/>
      <c r="C1651"/>
      <c r="D1651"/>
      <c r="E1651"/>
      <c r="F1651" t="s">
        <v>493</v>
      </c>
    </row>
    <row r="1652" spans="1:6" x14ac:dyDescent="0.2">
      <c r="A1652">
        <v>1</v>
      </c>
      <c r="B1652" t="s">
        <v>361</v>
      </c>
      <c r="C1652" t="s">
        <v>478</v>
      </c>
      <c r="D1652"/>
      <c r="E1652"/>
      <c r="F1652">
        <v>27904100</v>
      </c>
    </row>
    <row r="1653" spans="1:6" x14ac:dyDescent="0.2">
      <c r="A1653">
        <v>2</v>
      </c>
      <c r="B1653" t="s">
        <v>175</v>
      </c>
      <c r="C1653" t="s">
        <v>416</v>
      </c>
      <c r="D1653"/>
      <c r="E1653"/>
      <c r="F1653"/>
    </row>
    <row r="1654" spans="1:6" x14ac:dyDescent="0.2">
      <c r="A1654">
        <v>3</v>
      </c>
      <c r="B1654" t="s">
        <v>256</v>
      </c>
      <c r="C1654">
        <v>270359000</v>
      </c>
      <c r="D1654"/>
      <c r="E1654"/>
      <c r="F1654"/>
    </row>
    <row r="1655" spans="1:6" x14ac:dyDescent="0.2">
      <c r="A1655">
        <v>4</v>
      </c>
      <c r="B1655" t="s">
        <v>235</v>
      </c>
      <c r="C1655" t="s">
        <v>492</v>
      </c>
      <c r="D1655"/>
      <c r="E1655"/>
      <c r="F1655"/>
    </row>
    <row r="1656" spans="1:6" x14ac:dyDescent="0.2">
      <c r="A1656"/>
      <c r="B1656"/>
      <c r="C1656" t="s">
        <v>257</v>
      </c>
      <c r="D1656" t="s">
        <v>257</v>
      </c>
      <c r="E1656" t="s">
        <v>257</v>
      </c>
      <c r="F1656" t="s">
        <v>257</v>
      </c>
    </row>
    <row r="1657" spans="1:6" x14ac:dyDescent="0.2">
      <c r="A1657"/>
      <c r="B1657"/>
      <c r="C1657" t="s">
        <v>494</v>
      </c>
      <c r="D1657" t="s">
        <v>495</v>
      </c>
      <c r="E1657" t="s">
        <v>495</v>
      </c>
      <c r="F1657" t="s">
        <v>185</v>
      </c>
    </row>
    <row r="1658" spans="1:6" x14ac:dyDescent="0.2">
      <c r="A1658">
        <v>5</v>
      </c>
      <c r="B1658" t="s">
        <v>257</v>
      </c>
      <c r="C1658" s="412">
        <v>465498726</v>
      </c>
      <c r="D1658" s="412">
        <v>0</v>
      </c>
      <c r="E1658" s="412">
        <v>0</v>
      </c>
      <c r="F1658" s="412">
        <v>465498726</v>
      </c>
    </row>
    <row r="1659" spans="1:6" x14ac:dyDescent="0.2">
      <c r="A1659">
        <v>6</v>
      </c>
      <c r="B1659" t="s">
        <v>236</v>
      </c>
      <c r="C1659" s="555">
        <v>1</v>
      </c>
      <c r="D1659" s="555">
        <v>0</v>
      </c>
      <c r="E1659" s="555">
        <v>0</v>
      </c>
      <c r="F1659" s="555">
        <v>1</v>
      </c>
    </row>
    <row r="1660" spans="1:6" x14ac:dyDescent="0.2">
      <c r="A1660"/>
      <c r="B1660"/>
      <c r="C1660"/>
      <c r="D1660"/>
      <c r="E1660"/>
      <c r="F1660"/>
    </row>
    <row r="1661" spans="1:6" x14ac:dyDescent="0.2">
      <c r="A1661"/>
      <c r="B1661" t="s">
        <v>496</v>
      </c>
      <c r="C1661"/>
      <c r="D1661"/>
      <c r="E1661"/>
      <c r="F1661"/>
    </row>
    <row r="1662" spans="1:6" x14ac:dyDescent="0.2">
      <c r="A1662">
        <v>7</v>
      </c>
      <c r="B1662" t="s">
        <v>497</v>
      </c>
      <c r="C1662" s="412">
        <v>54508722</v>
      </c>
      <c r="D1662"/>
      <c r="E1662"/>
      <c r="F1662"/>
    </row>
    <row r="1663" spans="1:6" x14ac:dyDescent="0.2">
      <c r="A1663">
        <v>8</v>
      </c>
      <c r="B1663" t="s">
        <v>258</v>
      </c>
      <c r="C1663" s="412">
        <v>34718870</v>
      </c>
      <c r="D1663"/>
      <c r="E1663"/>
      <c r="F1663"/>
    </row>
    <row r="1664" spans="1:6" x14ac:dyDescent="0.2">
      <c r="A1664">
        <v>9</v>
      </c>
      <c r="B1664" t="s">
        <v>259</v>
      </c>
      <c r="C1664" s="412">
        <v>19789852</v>
      </c>
      <c r="D1664"/>
      <c r="E1664"/>
      <c r="F1664"/>
    </row>
    <row r="1665" spans="1:6" x14ac:dyDescent="0.2">
      <c r="A1665"/>
      <c r="B1665"/>
      <c r="C1665"/>
      <c r="D1665"/>
      <c r="E1665"/>
      <c r="F1665"/>
    </row>
    <row r="1666" spans="1:6" x14ac:dyDescent="0.2">
      <c r="A1666"/>
      <c r="B1666"/>
      <c r="C1666" t="s">
        <v>167</v>
      </c>
      <c r="D1666" t="s">
        <v>260</v>
      </c>
      <c r="E1666" t="s">
        <v>498</v>
      </c>
      <c r="F1666" t="s">
        <v>261</v>
      </c>
    </row>
    <row r="1667" spans="1:6" x14ac:dyDescent="0.2">
      <c r="A1667"/>
      <c r="B1667"/>
      <c r="C1667" t="s">
        <v>262</v>
      </c>
      <c r="D1667" t="s">
        <v>263</v>
      </c>
      <c r="E1667" t="s">
        <v>264</v>
      </c>
      <c r="F1667" t="s">
        <v>265</v>
      </c>
    </row>
    <row r="1668" spans="1:6" x14ac:dyDescent="0.2">
      <c r="A1668">
        <v>10</v>
      </c>
      <c r="B1668" t="s">
        <v>499</v>
      </c>
      <c r="C1668">
        <v>4.8834000000000004E-3</v>
      </c>
      <c r="D1668">
        <v>0</v>
      </c>
      <c r="E1668">
        <v>0</v>
      </c>
      <c r="F1668">
        <v>0</v>
      </c>
    </row>
    <row r="1669" spans="1:6" x14ac:dyDescent="0.2">
      <c r="A1669">
        <v>11</v>
      </c>
      <c r="B1669" t="s">
        <v>237</v>
      </c>
      <c r="C1669">
        <v>96641.76</v>
      </c>
      <c r="D1669">
        <v>0</v>
      </c>
      <c r="E1669">
        <v>0</v>
      </c>
      <c r="F1669">
        <v>0</v>
      </c>
    </row>
    <row r="1670" spans="1:6" x14ac:dyDescent="0.2">
      <c r="A1670">
        <v>12</v>
      </c>
      <c r="B1670" t="s">
        <v>238</v>
      </c>
      <c r="C1670" s="631">
        <v>2.076E-4</v>
      </c>
      <c r="D1670">
        <v>0</v>
      </c>
      <c r="E1670">
        <v>0</v>
      </c>
      <c r="F1670">
        <v>0</v>
      </c>
    </row>
    <row r="1671" spans="1:6" x14ac:dyDescent="0.2">
      <c r="A1671">
        <v>13</v>
      </c>
      <c r="B1671" t="s">
        <v>239</v>
      </c>
      <c r="C1671" s="555">
        <v>96637.535499999998</v>
      </c>
      <c r="D1671">
        <v>0</v>
      </c>
      <c r="E1671">
        <v>0</v>
      </c>
      <c r="F1671">
        <v>0</v>
      </c>
    </row>
    <row r="1672" spans="1:6" x14ac:dyDescent="0.2">
      <c r="A1672">
        <v>14</v>
      </c>
      <c r="B1672" t="s">
        <v>240</v>
      </c>
      <c r="C1672">
        <v>0</v>
      </c>
      <c r="D1672">
        <v>0</v>
      </c>
      <c r="E1672">
        <v>0</v>
      </c>
      <c r="F1672">
        <v>0</v>
      </c>
    </row>
    <row r="1673" spans="1:6" x14ac:dyDescent="0.2">
      <c r="A1673">
        <v>15</v>
      </c>
      <c r="B1673" t="s">
        <v>241</v>
      </c>
      <c r="C1673">
        <v>0</v>
      </c>
      <c r="D1673">
        <v>0</v>
      </c>
      <c r="E1673">
        <v>0</v>
      </c>
      <c r="F1673">
        <v>0</v>
      </c>
    </row>
    <row r="1674" spans="1:6" x14ac:dyDescent="0.2">
      <c r="A1674">
        <v>16</v>
      </c>
      <c r="B1674" t="s">
        <v>242</v>
      </c>
      <c r="C1674" s="555">
        <v>96637.535499999998</v>
      </c>
      <c r="D1674">
        <v>0</v>
      </c>
      <c r="E1674">
        <v>0</v>
      </c>
      <c r="F1674">
        <v>0</v>
      </c>
    </row>
    <row r="1675" spans="1:6" x14ac:dyDescent="0.2">
      <c r="A1675">
        <v>17</v>
      </c>
      <c r="B1675" t="s">
        <v>500</v>
      </c>
      <c r="C1675" s="555">
        <v>-4.22</v>
      </c>
      <c r="D1675">
        <v>0</v>
      </c>
      <c r="E1675">
        <v>0</v>
      </c>
      <c r="F1675">
        <v>0</v>
      </c>
    </row>
    <row r="1676" spans="1:6" x14ac:dyDescent="0.2">
      <c r="A1676">
        <v>18</v>
      </c>
      <c r="B1676" t="s">
        <v>243</v>
      </c>
      <c r="C1676">
        <v>96637.47</v>
      </c>
      <c r="D1676">
        <v>0</v>
      </c>
      <c r="E1676">
        <v>0</v>
      </c>
      <c r="F1676">
        <v>0</v>
      </c>
    </row>
    <row r="1677" spans="1:6" x14ac:dyDescent="0.2">
      <c r="A1677">
        <v>19</v>
      </c>
      <c r="B1677" t="s">
        <v>244</v>
      </c>
      <c r="C1677"/>
      <c r="D1677"/>
      <c r="E1677"/>
      <c r="F1677"/>
    </row>
    <row r="1678" spans="1:6" x14ac:dyDescent="0.2">
      <c r="A1678">
        <v>20</v>
      </c>
      <c r="B1678" t="s">
        <v>245</v>
      </c>
      <c r="C1678"/>
      <c r="D1678"/>
      <c r="E1678"/>
      <c r="F1678"/>
    </row>
    <row r="1679" spans="1:6" x14ac:dyDescent="0.2">
      <c r="A1679">
        <v>21</v>
      </c>
      <c r="B1679" t="s">
        <v>246</v>
      </c>
      <c r="C1679">
        <v>96637.47</v>
      </c>
      <c r="D1679">
        <v>0</v>
      </c>
      <c r="E1679">
        <v>0</v>
      </c>
      <c r="F1679">
        <v>0</v>
      </c>
    </row>
    <row r="1680" spans="1:6" x14ac:dyDescent="0.2">
      <c r="A1680">
        <v>22</v>
      </c>
      <c r="B1680" t="s">
        <v>247</v>
      </c>
      <c r="C1680" s="555">
        <v>-6.5500000000000003E-2</v>
      </c>
      <c r="D1680">
        <v>0</v>
      </c>
      <c r="E1680">
        <v>0</v>
      </c>
      <c r="F1680">
        <v>0</v>
      </c>
    </row>
    <row r="1681" spans="1:6" x14ac:dyDescent="0.2">
      <c r="A1681">
        <v>23</v>
      </c>
      <c r="B1681" t="s">
        <v>248</v>
      </c>
      <c r="C1681" s="555">
        <v>0</v>
      </c>
      <c r="D1681">
        <v>0</v>
      </c>
      <c r="E1681">
        <v>0</v>
      </c>
      <c r="F1681">
        <v>0</v>
      </c>
    </row>
    <row r="1682" spans="1:6" x14ac:dyDescent="0.2">
      <c r="A1682">
        <v>24</v>
      </c>
      <c r="B1682" t="s">
        <v>249</v>
      </c>
      <c r="C1682" s="555">
        <v>0</v>
      </c>
      <c r="D1682">
        <v>0</v>
      </c>
      <c r="E1682">
        <v>0</v>
      </c>
      <c r="F1682">
        <v>0</v>
      </c>
    </row>
    <row r="1683" spans="1:6" x14ac:dyDescent="0.2">
      <c r="A1683">
        <v>25</v>
      </c>
      <c r="B1683" t="s">
        <v>250</v>
      </c>
      <c r="C1683" s="555">
        <v>-6.5500000000000003E-2</v>
      </c>
      <c r="D1683">
        <v>0</v>
      </c>
      <c r="E1683">
        <v>0</v>
      </c>
      <c r="F1683">
        <v>0</v>
      </c>
    </row>
    <row r="1684" spans="1:6" x14ac:dyDescent="0.2">
      <c r="A1684">
        <v>26</v>
      </c>
      <c r="B1684" t="s">
        <v>266</v>
      </c>
      <c r="C1684">
        <v>-0.69</v>
      </c>
      <c r="D1684">
        <v>0</v>
      </c>
      <c r="E1684">
        <v>0</v>
      </c>
      <c r="F1684">
        <v>0</v>
      </c>
    </row>
    <row r="1685" spans="1:6" x14ac:dyDescent="0.2">
      <c r="A1685">
        <v>27</v>
      </c>
      <c r="B1685" t="s">
        <v>267</v>
      </c>
      <c r="C1685"/>
      <c r="D1685"/>
      <c r="E1685"/>
      <c r="F1685"/>
    </row>
    <row r="1686" spans="1:6" x14ac:dyDescent="0.2">
      <c r="A1686">
        <v>28</v>
      </c>
      <c r="B1686" t="s">
        <v>268</v>
      </c>
      <c r="C1686"/>
      <c r="D1686"/>
      <c r="E1686"/>
      <c r="F1686"/>
    </row>
    <row r="1687" spans="1:6" x14ac:dyDescent="0.2">
      <c r="A1687">
        <v>29</v>
      </c>
      <c r="B1687" t="s">
        <v>501</v>
      </c>
      <c r="C1687">
        <v>-0.69</v>
      </c>
      <c r="D1687">
        <v>0</v>
      </c>
      <c r="E1687">
        <v>0</v>
      </c>
      <c r="F1687">
        <v>0</v>
      </c>
    </row>
    <row r="1688" spans="1:6" x14ac:dyDescent="0.2">
      <c r="A1688">
        <v>30</v>
      </c>
      <c r="B1688" t="s">
        <v>251</v>
      </c>
      <c r="C1688" s="555">
        <v>96636.78</v>
      </c>
      <c r="D1688">
        <v>0</v>
      </c>
      <c r="E1688">
        <v>0</v>
      </c>
      <c r="F1688">
        <v>0</v>
      </c>
    </row>
    <row r="1689" spans="1:6" x14ac:dyDescent="0.2">
      <c r="A1689">
        <v>31</v>
      </c>
      <c r="B1689" t="s">
        <v>252</v>
      </c>
      <c r="C1689"/>
      <c r="D1689"/>
      <c r="E1689"/>
      <c r="F1689"/>
    </row>
    <row r="1690" spans="1:6" x14ac:dyDescent="0.2">
      <c r="A1690">
        <v>32</v>
      </c>
      <c r="B1690" t="s">
        <v>253</v>
      </c>
      <c r="C1690"/>
      <c r="D1690"/>
      <c r="E1690"/>
      <c r="F1690"/>
    </row>
    <row r="1691" spans="1:6" x14ac:dyDescent="0.2">
      <c r="A1691">
        <v>33</v>
      </c>
      <c r="B1691" t="s">
        <v>254</v>
      </c>
      <c r="C1691" s="555">
        <v>96636.78</v>
      </c>
      <c r="D1691">
        <v>0</v>
      </c>
      <c r="E1691">
        <v>0</v>
      </c>
      <c r="F1691">
        <v>0</v>
      </c>
    </row>
    <row r="1692" spans="1:6" x14ac:dyDescent="0.2">
      <c r="A1692"/>
      <c r="B1692"/>
      <c r="C1692"/>
      <c r="D1692"/>
      <c r="E1692"/>
      <c r="F1692"/>
    </row>
    <row r="1693" spans="1:6" x14ac:dyDescent="0.2">
      <c r="A1693" t="s">
        <v>502</v>
      </c>
      <c r="B1693"/>
      <c r="C1693"/>
      <c r="D1693"/>
      <c r="E1693"/>
      <c r="F1693"/>
    </row>
    <row r="1694" spans="1:6" x14ac:dyDescent="0.2">
      <c r="A1694" t="s">
        <v>503</v>
      </c>
      <c r="B1694"/>
      <c r="C1694"/>
      <c r="D1694"/>
      <c r="E1694"/>
      <c r="F1694"/>
    </row>
    <row r="1695" spans="1:6" x14ac:dyDescent="0.2">
      <c r="A1695"/>
      <c r="B1695"/>
      <c r="C1695"/>
      <c r="D1695"/>
      <c r="E1695"/>
      <c r="F1695"/>
    </row>
    <row r="1696" spans="1:6" x14ac:dyDescent="0.2">
      <c r="A1696"/>
      <c r="B1696"/>
      <c r="C1696"/>
      <c r="D1696"/>
      <c r="E1696"/>
      <c r="F1696"/>
    </row>
    <row r="1697" spans="1:6" x14ac:dyDescent="0.2">
      <c r="A1697" t="s">
        <v>491</v>
      </c>
      <c r="B1697"/>
      <c r="C1697"/>
      <c r="D1697"/>
      <c r="E1697"/>
      <c r="F1697"/>
    </row>
    <row r="1698" spans="1:6" x14ac:dyDescent="0.2">
      <c r="A1698" t="s">
        <v>652</v>
      </c>
      <c r="B1698"/>
      <c r="C1698"/>
      <c r="D1698"/>
      <c r="E1698"/>
      <c r="F1698"/>
    </row>
    <row r="1699" spans="1:6" x14ac:dyDescent="0.2">
      <c r="A1699"/>
      <c r="B1699"/>
      <c r="C1699"/>
      <c r="D1699"/>
      <c r="E1699"/>
      <c r="F1699"/>
    </row>
    <row r="1700" spans="1:6" x14ac:dyDescent="0.2">
      <c r="A1700"/>
      <c r="B1700" t="s">
        <v>1</v>
      </c>
      <c r="C1700" t="s">
        <v>492</v>
      </c>
      <c r="D1700"/>
      <c r="E1700"/>
      <c r="F1700"/>
    </row>
    <row r="1701" spans="1:6" x14ac:dyDescent="0.2">
      <c r="A1701"/>
      <c r="B1701"/>
      <c r="C1701"/>
      <c r="D1701"/>
      <c r="E1701"/>
      <c r="F1701"/>
    </row>
    <row r="1702" spans="1:6" x14ac:dyDescent="0.2">
      <c r="A1702"/>
      <c r="B1702" t="s">
        <v>234</v>
      </c>
      <c r="C1702" t="s">
        <v>438</v>
      </c>
      <c r="D1702"/>
      <c r="E1702"/>
      <c r="F1702"/>
    </row>
    <row r="1703" spans="1:6" x14ac:dyDescent="0.2">
      <c r="A1703"/>
      <c r="B1703"/>
      <c r="C1703"/>
      <c r="D1703"/>
      <c r="E1703"/>
      <c r="F1703"/>
    </row>
    <row r="1704" spans="1:6" x14ac:dyDescent="0.2">
      <c r="A1704"/>
      <c r="B1704"/>
      <c r="C1704"/>
      <c r="D1704"/>
      <c r="E1704"/>
      <c r="F1704" t="s">
        <v>493</v>
      </c>
    </row>
    <row r="1705" spans="1:6" x14ac:dyDescent="0.2">
      <c r="A1705">
        <v>1</v>
      </c>
      <c r="B1705" t="s">
        <v>361</v>
      </c>
      <c r="C1705" t="s">
        <v>478</v>
      </c>
      <c r="D1705"/>
      <c r="E1705"/>
      <c r="F1705">
        <v>27904100</v>
      </c>
    </row>
    <row r="1706" spans="1:6" x14ac:dyDescent="0.2">
      <c r="A1706">
        <v>2</v>
      </c>
      <c r="B1706" t="s">
        <v>175</v>
      </c>
      <c r="C1706" t="s">
        <v>469</v>
      </c>
      <c r="D1706"/>
      <c r="E1706"/>
      <c r="F1706"/>
    </row>
    <row r="1707" spans="1:6" x14ac:dyDescent="0.2">
      <c r="A1707">
        <v>3</v>
      </c>
      <c r="B1707" t="s">
        <v>256</v>
      </c>
      <c r="C1707">
        <v>270359000</v>
      </c>
      <c r="D1707"/>
      <c r="E1707"/>
      <c r="F1707"/>
    </row>
    <row r="1708" spans="1:6" x14ac:dyDescent="0.2">
      <c r="A1708">
        <v>4</v>
      </c>
      <c r="B1708" t="s">
        <v>235</v>
      </c>
      <c r="C1708" t="s">
        <v>492</v>
      </c>
      <c r="D1708"/>
      <c r="E1708"/>
      <c r="F1708"/>
    </row>
    <row r="1709" spans="1:6" x14ac:dyDescent="0.2">
      <c r="A1709"/>
      <c r="B1709"/>
      <c r="C1709" t="s">
        <v>257</v>
      </c>
      <c r="D1709" t="s">
        <v>257</v>
      </c>
      <c r="E1709" t="s">
        <v>257</v>
      </c>
      <c r="F1709" t="s">
        <v>257</v>
      </c>
    </row>
    <row r="1710" spans="1:6" x14ac:dyDescent="0.2">
      <c r="A1710"/>
      <c r="B1710"/>
      <c r="C1710" t="s">
        <v>494</v>
      </c>
      <c r="D1710" t="s">
        <v>495</v>
      </c>
      <c r="E1710" t="s">
        <v>495</v>
      </c>
      <c r="F1710" t="s">
        <v>185</v>
      </c>
    </row>
    <row r="1711" spans="1:6" x14ac:dyDescent="0.2">
      <c r="A1711">
        <v>5</v>
      </c>
      <c r="B1711" t="s">
        <v>257</v>
      </c>
      <c r="C1711" s="412">
        <v>465498726</v>
      </c>
      <c r="D1711" s="412">
        <v>0</v>
      </c>
      <c r="E1711" s="412">
        <v>0</v>
      </c>
      <c r="F1711" s="412">
        <v>465498726</v>
      </c>
    </row>
    <row r="1712" spans="1:6" x14ac:dyDescent="0.2">
      <c r="A1712">
        <v>6</v>
      </c>
      <c r="B1712" t="s">
        <v>236</v>
      </c>
      <c r="C1712" s="555">
        <v>1</v>
      </c>
      <c r="D1712" s="555">
        <v>0</v>
      </c>
      <c r="E1712" s="555">
        <v>0</v>
      </c>
      <c r="F1712" s="555">
        <v>1</v>
      </c>
    </row>
    <row r="1713" spans="1:6" x14ac:dyDescent="0.2">
      <c r="A1713"/>
      <c r="B1713"/>
      <c r="C1713"/>
      <c r="D1713"/>
      <c r="E1713"/>
      <c r="F1713"/>
    </row>
    <row r="1714" spans="1:6" x14ac:dyDescent="0.2">
      <c r="A1714"/>
      <c r="B1714" t="s">
        <v>496</v>
      </c>
      <c r="C1714"/>
      <c r="D1714"/>
      <c r="E1714"/>
      <c r="F1714"/>
    </row>
    <row r="1715" spans="1:6" x14ac:dyDescent="0.2">
      <c r="A1715">
        <v>7</v>
      </c>
      <c r="B1715" t="s">
        <v>497</v>
      </c>
      <c r="C1715" s="412">
        <v>54508722</v>
      </c>
      <c r="D1715"/>
      <c r="E1715"/>
      <c r="F1715"/>
    </row>
    <row r="1716" spans="1:6" x14ac:dyDescent="0.2">
      <c r="A1716">
        <v>8</v>
      </c>
      <c r="B1716" t="s">
        <v>258</v>
      </c>
      <c r="C1716" s="412">
        <v>34718870</v>
      </c>
      <c r="D1716"/>
      <c r="E1716"/>
      <c r="F1716"/>
    </row>
    <row r="1717" spans="1:6" x14ac:dyDescent="0.2">
      <c r="A1717">
        <v>9</v>
      </c>
      <c r="B1717" t="s">
        <v>259</v>
      </c>
      <c r="C1717" s="412">
        <v>19789852</v>
      </c>
      <c r="D1717"/>
      <c r="E1717"/>
      <c r="F1717"/>
    </row>
    <row r="1718" spans="1:6" x14ac:dyDescent="0.2">
      <c r="A1718"/>
      <c r="B1718"/>
      <c r="C1718"/>
      <c r="D1718"/>
      <c r="E1718"/>
      <c r="F1718"/>
    </row>
    <row r="1719" spans="1:6" x14ac:dyDescent="0.2">
      <c r="A1719"/>
      <c r="B1719"/>
      <c r="C1719" t="s">
        <v>167</v>
      </c>
      <c r="D1719" t="s">
        <v>260</v>
      </c>
      <c r="E1719" t="s">
        <v>498</v>
      </c>
      <c r="F1719" t="s">
        <v>261</v>
      </c>
    </row>
    <row r="1720" spans="1:6" x14ac:dyDescent="0.2">
      <c r="A1720"/>
      <c r="B1720"/>
      <c r="C1720" t="s">
        <v>262</v>
      </c>
      <c r="D1720" t="s">
        <v>263</v>
      </c>
      <c r="E1720" t="s">
        <v>264</v>
      </c>
      <c r="F1720" t="s">
        <v>265</v>
      </c>
    </row>
    <row r="1721" spans="1:6" x14ac:dyDescent="0.2">
      <c r="A1721">
        <v>10</v>
      </c>
      <c r="B1721" t="s">
        <v>499</v>
      </c>
      <c r="C1721">
        <v>0</v>
      </c>
      <c r="D1721">
        <v>0</v>
      </c>
      <c r="E1721">
        <v>0</v>
      </c>
      <c r="F1721" s="631">
        <v>9.0649999999999997E-4</v>
      </c>
    </row>
    <row r="1722" spans="1:6" x14ac:dyDescent="0.2">
      <c r="A1722">
        <v>11</v>
      </c>
      <c r="B1722" t="s">
        <v>237</v>
      </c>
      <c r="C1722">
        <v>0</v>
      </c>
      <c r="D1722">
        <v>0</v>
      </c>
      <c r="E1722">
        <v>0</v>
      </c>
      <c r="F1722" s="555">
        <v>17939.5</v>
      </c>
    </row>
    <row r="1723" spans="1:6" x14ac:dyDescent="0.2">
      <c r="A1723">
        <v>12</v>
      </c>
      <c r="B1723" t="s">
        <v>238</v>
      </c>
      <c r="C1723">
        <v>0</v>
      </c>
      <c r="D1723">
        <v>0</v>
      </c>
      <c r="E1723">
        <v>0</v>
      </c>
      <c r="F1723">
        <v>3.8500000000000001E-5</v>
      </c>
    </row>
    <row r="1724" spans="1:6" x14ac:dyDescent="0.2">
      <c r="A1724">
        <v>13</v>
      </c>
      <c r="B1724" t="s">
        <v>239</v>
      </c>
      <c r="C1724">
        <v>0</v>
      </c>
      <c r="D1724">
        <v>0</v>
      </c>
      <c r="E1724">
        <v>0</v>
      </c>
      <c r="F1724" s="555">
        <v>17921.701000000001</v>
      </c>
    </row>
    <row r="1725" spans="1:6" x14ac:dyDescent="0.2">
      <c r="A1725">
        <v>14</v>
      </c>
      <c r="B1725" t="s">
        <v>240</v>
      </c>
      <c r="C1725">
        <v>0</v>
      </c>
      <c r="D1725">
        <v>0</v>
      </c>
      <c r="E1725">
        <v>0</v>
      </c>
      <c r="F1725">
        <v>0</v>
      </c>
    </row>
    <row r="1726" spans="1:6" x14ac:dyDescent="0.2">
      <c r="A1726">
        <v>15</v>
      </c>
      <c r="B1726" t="s">
        <v>241</v>
      </c>
      <c r="C1726">
        <v>0</v>
      </c>
      <c r="D1726">
        <v>0</v>
      </c>
      <c r="E1726">
        <v>0</v>
      </c>
      <c r="F1726">
        <v>0</v>
      </c>
    </row>
    <row r="1727" spans="1:6" x14ac:dyDescent="0.2">
      <c r="A1727">
        <v>16</v>
      </c>
      <c r="B1727" t="s">
        <v>242</v>
      </c>
      <c r="C1727">
        <v>0</v>
      </c>
      <c r="D1727">
        <v>0</v>
      </c>
      <c r="E1727">
        <v>0</v>
      </c>
      <c r="F1727" s="555">
        <v>17921.701000000001</v>
      </c>
    </row>
    <row r="1728" spans="1:6" x14ac:dyDescent="0.2">
      <c r="A1728">
        <v>17</v>
      </c>
      <c r="B1728" t="s">
        <v>500</v>
      </c>
      <c r="C1728">
        <v>0</v>
      </c>
      <c r="D1728">
        <v>0</v>
      </c>
      <c r="E1728">
        <v>0</v>
      </c>
      <c r="F1728" s="555">
        <v>-17.799900000000001</v>
      </c>
    </row>
    <row r="1729" spans="1:6" x14ac:dyDescent="0.2">
      <c r="A1729">
        <v>18</v>
      </c>
      <c r="B1729" t="s">
        <v>243</v>
      </c>
      <c r="C1729">
        <v>0</v>
      </c>
      <c r="D1729">
        <v>0</v>
      </c>
      <c r="E1729">
        <v>0</v>
      </c>
      <c r="F1729" s="555">
        <v>17921.689999999999</v>
      </c>
    </row>
    <row r="1730" spans="1:6" x14ac:dyDescent="0.2">
      <c r="A1730">
        <v>19</v>
      </c>
      <c r="B1730" t="s">
        <v>244</v>
      </c>
      <c r="C1730"/>
      <c r="D1730"/>
      <c r="E1730"/>
      <c r="F1730"/>
    </row>
    <row r="1731" spans="1:6" x14ac:dyDescent="0.2">
      <c r="A1731">
        <v>20</v>
      </c>
      <c r="B1731" t="s">
        <v>245</v>
      </c>
      <c r="C1731"/>
      <c r="D1731"/>
      <c r="E1731"/>
      <c r="F1731"/>
    </row>
    <row r="1732" spans="1:6" x14ac:dyDescent="0.2">
      <c r="A1732">
        <v>21</v>
      </c>
      <c r="B1732" t="s">
        <v>246</v>
      </c>
      <c r="C1732">
        <v>0</v>
      </c>
      <c r="D1732">
        <v>0</v>
      </c>
      <c r="E1732">
        <v>0</v>
      </c>
      <c r="F1732" s="555">
        <v>17921.689999999999</v>
      </c>
    </row>
    <row r="1733" spans="1:6" x14ac:dyDescent="0.2">
      <c r="A1733">
        <v>22</v>
      </c>
      <c r="B1733" t="s">
        <v>247</v>
      </c>
      <c r="C1733">
        <v>0</v>
      </c>
      <c r="D1733">
        <v>0</v>
      </c>
      <c r="E1733">
        <v>0</v>
      </c>
      <c r="F1733" s="555">
        <v>-1.0999999999999999E-2</v>
      </c>
    </row>
    <row r="1734" spans="1:6" x14ac:dyDescent="0.2">
      <c r="A1734">
        <v>23</v>
      </c>
      <c r="B1734" t="s">
        <v>248</v>
      </c>
      <c r="C1734">
        <v>0</v>
      </c>
      <c r="D1734">
        <v>0</v>
      </c>
      <c r="E1734">
        <v>0</v>
      </c>
      <c r="F1734" s="555">
        <v>0</v>
      </c>
    </row>
    <row r="1735" spans="1:6" x14ac:dyDescent="0.2">
      <c r="A1735">
        <v>24</v>
      </c>
      <c r="B1735" t="s">
        <v>249</v>
      </c>
      <c r="C1735">
        <v>0</v>
      </c>
      <c r="D1735">
        <v>0</v>
      </c>
      <c r="E1735">
        <v>0</v>
      </c>
      <c r="F1735" s="555">
        <v>0</v>
      </c>
    </row>
    <row r="1736" spans="1:6" x14ac:dyDescent="0.2">
      <c r="A1736">
        <v>25</v>
      </c>
      <c r="B1736" t="s">
        <v>250</v>
      </c>
      <c r="C1736">
        <v>0</v>
      </c>
      <c r="D1736">
        <v>0</v>
      </c>
      <c r="E1736">
        <v>0</v>
      </c>
      <c r="F1736" s="555">
        <v>-1.0999999999999999E-2</v>
      </c>
    </row>
    <row r="1737" spans="1:6" x14ac:dyDescent="0.2">
      <c r="A1737">
        <v>26</v>
      </c>
      <c r="B1737" t="s">
        <v>266</v>
      </c>
      <c r="C1737">
        <v>0</v>
      </c>
      <c r="D1737">
        <v>0</v>
      </c>
      <c r="E1737">
        <v>0</v>
      </c>
      <c r="F1737">
        <v>-0.12</v>
      </c>
    </row>
    <row r="1738" spans="1:6" x14ac:dyDescent="0.2">
      <c r="A1738">
        <v>27</v>
      </c>
      <c r="B1738" t="s">
        <v>267</v>
      </c>
      <c r="C1738"/>
      <c r="D1738"/>
      <c r="E1738"/>
      <c r="F1738"/>
    </row>
    <row r="1739" spans="1:6" x14ac:dyDescent="0.2">
      <c r="A1739">
        <v>28</v>
      </c>
      <c r="B1739" t="s">
        <v>268</v>
      </c>
      <c r="C1739"/>
      <c r="D1739"/>
      <c r="E1739"/>
      <c r="F1739"/>
    </row>
    <row r="1740" spans="1:6" x14ac:dyDescent="0.2">
      <c r="A1740">
        <v>29</v>
      </c>
      <c r="B1740" t="s">
        <v>501</v>
      </c>
      <c r="C1740">
        <v>0</v>
      </c>
      <c r="D1740">
        <v>0</v>
      </c>
      <c r="E1740">
        <v>0</v>
      </c>
      <c r="F1740">
        <v>-0.12</v>
      </c>
    </row>
    <row r="1741" spans="1:6" x14ac:dyDescent="0.2">
      <c r="A1741">
        <v>30</v>
      </c>
      <c r="B1741" t="s">
        <v>251</v>
      </c>
      <c r="C1741">
        <v>0</v>
      </c>
      <c r="D1741">
        <v>0</v>
      </c>
      <c r="E1741">
        <v>0</v>
      </c>
      <c r="F1741">
        <v>17921.57</v>
      </c>
    </row>
    <row r="1742" spans="1:6" x14ac:dyDescent="0.2">
      <c r="A1742">
        <v>31</v>
      </c>
      <c r="B1742" t="s">
        <v>252</v>
      </c>
      <c r="C1742"/>
      <c r="D1742"/>
      <c r="E1742"/>
      <c r="F1742"/>
    </row>
    <row r="1743" spans="1:6" x14ac:dyDescent="0.2">
      <c r="A1743">
        <v>32</v>
      </c>
      <c r="B1743" t="s">
        <v>253</v>
      </c>
      <c r="C1743"/>
      <c r="D1743"/>
      <c r="E1743"/>
      <c r="F1743"/>
    </row>
    <row r="1744" spans="1:6" x14ac:dyDescent="0.2">
      <c r="A1744">
        <v>33</v>
      </c>
      <c r="B1744" t="s">
        <v>254</v>
      </c>
      <c r="C1744">
        <v>0</v>
      </c>
      <c r="D1744">
        <v>0</v>
      </c>
      <c r="E1744">
        <v>0</v>
      </c>
      <c r="F1744">
        <v>17921.57</v>
      </c>
    </row>
    <row r="1745" spans="1:6" x14ac:dyDescent="0.2">
      <c r="A1745"/>
      <c r="B1745"/>
      <c r="C1745"/>
      <c r="D1745"/>
      <c r="E1745"/>
      <c r="F1745"/>
    </row>
    <row r="1746" spans="1:6" x14ac:dyDescent="0.2">
      <c r="A1746" t="s">
        <v>502</v>
      </c>
      <c r="B1746"/>
      <c r="C1746"/>
      <c r="D1746"/>
      <c r="E1746"/>
      <c r="F1746"/>
    </row>
    <row r="1747" spans="1:6" x14ac:dyDescent="0.2">
      <c r="A1747" t="s">
        <v>503</v>
      </c>
      <c r="B1747"/>
      <c r="C1747"/>
      <c r="D1747"/>
      <c r="E1747"/>
      <c r="F1747"/>
    </row>
    <row r="1748" spans="1:6" x14ac:dyDescent="0.2">
      <c r="A1748"/>
      <c r="B1748"/>
      <c r="C1748"/>
      <c r="D1748"/>
      <c r="E1748"/>
      <c r="F1748"/>
    </row>
    <row r="1749" spans="1:6" x14ac:dyDescent="0.2">
      <c r="A1749"/>
      <c r="B1749"/>
      <c r="C1749"/>
      <c r="D1749"/>
      <c r="E1749"/>
      <c r="F1749"/>
    </row>
    <row r="1750" spans="1:6" x14ac:dyDescent="0.2">
      <c r="A1750" t="s">
        <v>491</v>
      </c>
      <c r="B1750"/>
      <c r="C1750"/>
      <c r="D1750"/>
      <c r="E1750"/>
      <c r="F1750"/>
    </row>
    <row r="1751" spans="1:6" x14ac:dyDescent="0.2">
      <c r="A1751" t="s">
        <v>652</v>
      </c>
      <c r="B1751"/>
      <c r="C1751"/>
      <c r="D1751"/>
      <c r="E1751"/>
      <c r="F1751"/>
    </row>
    <row r="1752" spans="1:6" x14ac:dyDescent="0.2">
      <c r="A1752"/>
      <c r="B1752"/>
      <c r="C1752"/>
      <c r="D1752"/>
      <c r="E1752"/>
      <c r="F1752"/>
    </row>
    <row r="1753" spans="1:6" x14ac:dyDescent="0.2">
      <c r="A1753"/>
      <c r="B1753" t="s">
        <v>1</v>
      </c>
      <c r="C1753" t="s">
        <v>492</v>
      </c>
      <c r="D1753"/>
      <c r="E1753"/>
      <c r="F1753"/>
    </row>
    <row r="1754" spans="1:6" x14ac:dyDescent="0.2">
      <c r="A1754"/>
      <c r="B1754"/>
      <c r="C1754"/>
      <c r="D1754"/>
      <c r="E1754"/>
      <c r="F1754"/>
    </row>
    <row r="1755" spans="1:6" x14ac:dyDescent="0.2">
      <c r="A1755"/>
      <c r="B1755" t="s">
        <v>234</v>
      </c>
      <c r="C1755" t="s">
        <v>438</v>
      </c>
      <c r="D1755"/>
      <c r="E1755"/>
      <c r="F1755"/>
    </row>
    <row r="1756" spans="1:6" x14ac:dyDescent="0.2">
      <c r="A1756"/>
      <c r="B1756"/>
      <c r="C1756"/>
      <c r="D1756"/>
      <c r="E1756"/>
      <c r="F1756"/>
    </row>
    <row r="1757" spans="1:6" x14ac:dyDescent="0.2">
      <c r="A1757"/>
      <c r="B1757"/>
      <c r="C1757"/>
      <c r="D1757"/>
      <c r="E1757"/>
      <c r="F1757" t="s">
        <v>493</v>
      </c>
    </row>
    <row r="1758" spans="1:6" x14ac:dyDescent="0.2">
      <c r="A1758">
        <v>1</v>
      </c>
      <c r="B1758" t="s">
        <v>361</v>
      </c>
      <c r="C1758" t="s">
        <v>478</v>
      </c>
      <c r="D1758"/>
      <c r="E1758"/>
      <c r="F1758">
        <v>27904100</v>
      </c>
    </row>
    <row r="1759" spans="1:6" x14ac:dyDescent="0.2">
      <c r="A1759">
        <v>2</v>
      </c>
      <c r="B1759" t="s">
        <v>175</v>
      </c>
      <c r="C1759" t="s">
        <v>586</v>
      </c>
      <c r="D1759"/>
      <c r="E1759"/>
      <c r="F1759"/>
    </row>
    <row r="1760" spans="1:6" x14ac:dyDescent="0.2">
      <c r="A1760">
        <v>3</v>
      </c>
      <c r="B1760" t="s">
        <v>256</v>
      </c>
      <c r="C1760">
        <v>270008220</v>
      </c>
      <c r="D1760"/>
      <c r="E1760"/>
      <c r="F1760"/>
    </row>
    <row r="1761" spans="1:6" x14ac:dyDescent="0.2">
      <c r="A1761">
        <v>4</v>
      </c>
      <c r="B1761" t="s">
        <v>235</v>
      </c>
      <c r="C1761" t="s">
        <v>492</v>
      </c>
      <c r="D1761"/>
      <c r="E1761"/>
      <c r="F1761"/>
    </row>
    <row r="1762" spans="1:6" x14ac:dyDescent="0.2">
      <c r="A1762"/>
      <c r="B1762"/>
      <c r="C1762" t="s">
        <v>257</v>
      </c>
      <c r="D1762" t="s">
        <v>257</v>
      </c>
      <c r="E1762" t="s">
        <v>257</v>
      </c>
      <c r="F1762" t="s">
        <v>257</v>
      </c>
    </row>
    <row r="1763" spans="1:6" x14ac:dyDescent="0.2">
      <c r="A1763"/>
      <c r="B1763"/>
      <c r="C1763" t="s">
        <v>494</v>
      </c>
      <c r="D1763" t="s">
        <v>495</v>
      </c>
      <c r="E1763" t="s">
        <v>495</v>
      </c>
      <c r="F1763" t="s">
        <v>185</v>
      </c>
    </row>
    <row r="1764" spans="1:6" x14ac:dyDescent="0.2">
      <c r="A1764">
        <v>5</v>
      </c>
      <c r="B1764" t="s">
        <v>257</v>
      </c>
      <c r="C1764" s="412">
        <v>465498726</v>
      </c>
      <c r="D1764" s="412">
        <v>0</v>
      </c>
      <c r="E1764" s="412">
        <v>0</v>
      </c>
      <c r="F1764" s="412">
        <v>465498726</v>
      </c>
    </row>
    <row r="1765" spans="1:6" x14ac:dyDescent="0.2">
      <c r="A1765">
        <v>6</v>
      </c>
      <c r="B1765" t="s">
        <v>236</v>
      </c>
      <c r="C1765" s="555">
        <v>1</v>
      </c>
      <c r="D1765" s="555">
        <v>0</v>
      </c>
      <c r="E1765" s="555">
        <v>0</v>
      </c>
      <c r="F1765" s="555">
        <v>1</v>
      </c>
    </row>
    <row r="1766" spans="1:6" x14ac:dyDescent="0.2">
      <c r="A1766"/>
      <c r="B1766"/>
      <c r="C1766"/>
      <c r="D1766"/>
      <c r="E1766"/>
      <c r="F1766"/>
    </row>
    <row r="1767" spans="1:6" x14ac:dyDescent="0.2">
      <c r="A1767"/>
      <c r="B1767" t="s">
        <v>496</v>
      </c>
      <c r="C1767"/>
      <c r="D1767"/>
      <c r="E1767"/>
      <c r="F1767"/>
    </row>
    <row r="1768" spans="1:6" x14ac:dyDescent="0.2">
      <c r="A1768">
        <v>7</v>
      </c>
      <c r="B1768" t="s">
        <v>497</v>
      </c>
      <c r="C1768" s="412">
        <v>54508722</v>
      </c>
      <c r="D1768"/>
      <c r="E1768"/>
      <c r="F1768"/>
    </row>
    <row r="1769" spans="1:6" x14ac:dyDescent="0.2">
      <c r="A1769">
        <v>8</v>
      </c>
      <c r="B1769" t="s">
        <v>258</v>
      </c>
      <c r="C1769" s="412">
        <v>34718870</v>
      </c>
      <c r="D1769"/>
      <c r="E1769"/>
      <c r="F1769"/>
    </row>
    <row r="1770" spans="1:6" x14ac:dyDescent="0.2">
      <c r="A1770">
        <v>9</v>
      </c>
      <c r="B1770" t="s">
        <v>259</v>
      </c>
      <c r="C1770" s="412">
        <v>19789852</v>
      </c>
      <c r="D1770"/>
      <c r="E1770"/>
      <c r="F1770"/>
    </row>
    <row r="1771" spans="1:6" x14ac:dyDescent="0.2">
      <c r="A1771"/>
      <c r="B1771"/>
      <c r="C1771"/>
      <c r="D1771"/>
      <c r="E1771"/>
      <c r="F1771"/>
    </row>
    <row r="1772" spans="1:6" x14ac:dyDescent="0.2">
      <c r="A1772"/>
      <c r="B1772"/>
      <c r="C1772" t="s">
        <v>167</v>
      </c>
      <c r="D1772" t="s">
        <v>260</v>
      </c>
      <c r="E1772" t="s">
        <v>498</v>
      </c>
      <c r="F1772" t="s">
        <v>261</v>
      </c>
    </row>
    <row r="1773" spans="1:6" x14ac:dyDescent="0.2">
      <c r="A1773"/>
      <c r="B1773"/>
      <c r="C1773" t="s">
        <v>262</v>
      </c>
      <c r="D1773" t="s">
        <v>263</v>
      </c>
      <c r="E1773" t="s">
        <v>264</v>
      </c>
      <c r="F1773" t="s">
        <v>265</v>
      </c>
    </row>
    <row r="1774" spans="1:6" x14ac:dyDescent="0.2">
      <c r="A1774">
        <v>10</v>
      </c>
      <c r="B1774" t="s">
        <v>499</v>
      </c>
      <c r="C1774" s="631">
        <v>7.4999999999999993E-5</v>
      </c>
      <c r="D1774">
        <v>0</v>
      </c>
      <c r="E1774">
        <v>0</v>
      </c>
      <c r="F1774">
        <v>0</v>
      </c>
    </row>
    <row r="1775" spans="1:6" x14ac:dyDescent="0.2">
      <c r="A1775">
        <v>11</v>
      </c>
      <c r="B1775" t="s">
        <v>237</v>
      </c>
      <c r="C1775">
        <v>1484.24</v>
      </c>
      <c r="D1775">
        <v>0</v>
      </c>
      <c r="E1775">
        <v>0</v>
      </c>
      <c r="F1775">
        <v>0</v>
      </c>
    </row>
    <row r="1776" spans="1:6" x14ac:dyDescent="0.2">
      <c r="A1776">
        <v>12</v>
      </c>
      <c r="B1776" t="s">
        <v>238</v>
      </c>
      <c r="C1776" s="631">
        <v>3.1E-6</v>
      </c>
      <c r="D1776">
        <v>0</v>
      </c>
      <c r="E1776">
        <v>0</v>
      </c>
      <c r="F1776">
        <v>0</v>
      </c>
    </row>
    <row r="1777" spans="1:6" x14ac:dyDescent="0.2">
      <c r="A1777">
        <v>13</v>
      </c>
      <c r="B1777" t="s">
        <v>239</v>
      </c>
      <c r="C1777" s="555">
        <v>1443.0461</v>
      </c>
      <c r="D1777">
        <v>0</v>
      </c>
      <c r="E1777">
        <v>0</v>
      </c>
      <c r="F1777">
        <v>0</v>
      </c>
    </row>
    <row r="1778" spans="1:6" x14ac:dyDescent="0.2">
      <c r="A1778">
        <v>14</v>
      </c>
      <c r="B1778" t="s">
        <v>240</v>
      </c>
      <c r="C1778">
        <v>0</v>
      </c>
      <c r="D1778">
        <v>0</v>
      </c>
      <c r="E1778">
        <v>0</v>
      </c>
      <c r="F1778">
        <v>0</v>
      </c>
    </row>
    <row r="1779" spans="1:6" x14ac:dyDescent="0.2">
      <c r="A1779">
        <v>15</v>
      </c>
      <c r="B1779" t="s">
        <v>241</v>
      </c>
      <c r="C1779">
        <v>0</v>
      </c>
      <c r="D1779">
        <v>0</v>
      </c>
      <c r="E1779">
        <v>0</v>
      </c>
      <c r="F1779">
        <v>0</v>
      </c>
    </row>
    <row r="1780" spans="1:6" x14ac:dyDescent="0.2">
      <c r="A1780">
        <v>16</v>
      </c>
      <c r="B1780" t="s">
        <v>242</v>
      </c>
      <c r="C1780" s="555">
        <v>1443.0461</v>
      </c>
      <c r="D1780">
        <v>0</v>
      </c>
      <c r="E1780">
        <v>0</v>
      </c>
      <c r="F1780">
        <v>0</v>
      </c>
    </row>
    <row r="1781" spans="1:6" x14ac:dyDescent="0.2">
      <c r="A1781">
        <v>17</v>
      </c>
      <c r="B1781" t="s">
        <v>500</v>
      </c>
      <c r="C1781" s="555">
        <v>-41.192799999999998</v>
      </c>
      <c r="D1781">
        <v>0</v>
      </c>
      <c r="E1781">
        <v>0</v>
      </c>
      <c r="F1781">
        <v>0</v>
      </c>
    </row>
    <row r="1782" spans="1:6" x14ac:dyDescent="0.2">
      <c r="A1782">
        <v>18</v>
      </c>
      <c r="B1782" t="s">
        <v>243</v>
      </c>
      <c r="C1782">
        <v>1443.05</v>
      </c>
      <c r="D1782">
        <v>0</v>
      </c>
      <c r="E1782">
        <v>0</v>
      </c>
      <c r="F1782">
        <v>0</v>
      </c>
    </row>
    <row r="1783" spans="1:6" x14ac:dyDescent="0.2">
      <c r="A1783">
        <v>19</v>
      </c>
      <c r="B1783" t="s">
        <v>244</v>
      </c>
      <c r="C1783"/>
      <c r="D1783"/>
      <c r="E1783"/>
      <c r="F1783"/>
    </row>
    <row r="1784" spans="1:6" x14ac:dyDescent="0.2">
      <c r="A1784">
        <v>20</v>
      </c>
      <c r="B1784" t="s">
        <v>245</v>
      </c>
      <c r="C1784"/>
      <c r="D1784"/>
      <c r="E1784"/>
      <c r="F1784"/>
    </row>
    <row r="1785" spans="1:6" x14ac:dyDescent="0.2">
      <c r="A1785">
        <v>21</v>
      </c>
      <c r="B1785" t="s">
        <v>246</v>
      </c>
      <c r="C1785">
        <v>1443.05</v>
      </c>
      <c r="D1785">
        <v>0</v>
      </c>
      <c r="E1785">
        <v>0</v>
      </c>
      <c r="F1785">
        <v>0</v>
      </c>
    </row>
    <row r="1786" spans="1:6" x14ac:dyDescent="0.2">
      <c r="A1786">
        <v>22</v>
      </c>
      <c r="B1786" t="s">
        <v>247</v>
      </c>
      <c r="C1786" s="555">
        <v>3.8999999999999998E-3</v>
      </c>
      <c r="D1786">
        <v>0</v>
      </c>
      <c r="E1786">
        <v>0</v>
      </c>
      <c r="F1786">
        <v>0</v>
      </c>
    </row>
    <row r="1787" spans="1:6" x14ac:dyDescent="0.2">
      <c r="A1787">
        <v>23</v>
      </c>
      <c r="B1787" t="s">
        <v>248</v>
      </c>
      <c r="C1787" s="555">
        <v>0</v>
      </c>
      <c r="D1787">
        <v>0</v>
      </c>
      <c r="E1787">
        <v>0</v>
      </c>
      <c r="F1787">
        <v>0</v>
      </c>
    </row>
    <row r="1788" spans="1:6" x14ac:dyDescent="0.2">
      <c r="A1788">
        <v>24</v>
      </c>
      <c r="B1788" t="s">
        <v>249</v>
      </c>
      <c r="C1788" s="555">
        <v>0</v>
      </c>
      <c r="D1788">
        <v>0</v>
      </c>
      <c r="E1788">
        <v>0</v>
      </c>
      <c r="F1788">
        <v>0</v>
      </c>
    </row>
    <row r="1789" spans="1:6" x14ac:dyDescent="0.2">
      <c r="A1789">
        <v>25</v>
      </c>
      <c r="B1789" t="s">
        <v>250</v>
      </c>
      <c r="C1789" s="555">
        <v>3.8999999999999998E-3</v>
      </c>
      <c r="D1789">
        <v>0</v>
      </c>
      <c r="E1789">
        <v>0</v>
      </c>
      <c r="F1789">
        <v>0</v>
      </c>
    </row>
    <row r="1790" spans="1:6" x14ac:dyDescent="0.2">
      <c r="A1790">
        <v>26</v>
      </c>
      <c r="B1790" t="s">
        <v>266</v>
      </c>
      <c r="C1790" s="555">
        <v>-0.01</v>
      </c>
      <c r="D1790">
        <v>0</v>
      </c>
      <c r="E1790">
        <v>0</v>
      </c>
      <c r="F1790">
        <v>0</v>
      </c>
    </row>
    <row r="1791" spans="1:6" x14ac:dyDescent="0.2">
      <c r="A1791">
        <v>27</v>
      </c>
      <c r="B1791" t="s">
        <v>267</v>
      </c>
      <c r="C1791"/>
      <c r="D1791"/>
      <c r="E1791"/>
      <c r="F1791"/>
    </row>
    <row r="1792" spans="1:6" x14ac:dyDescent="0.2">
      <c r="A1792">
        <v>28</v>
      </c>
      <c r="B1792" t="s">
        <v>268</v>
      </c>
      <c r="C1792"/>
      <c r="D1792"/>
      <c r="E1792"/>
      <c r="F1792"/>
    </row>
    <row r="1793" spans="1:6" x14ac:dyDescent="0.2">
      <c r="A1793">
        <v>29</v>
      </c>
      <c r="B1793" t="s">
        <v>501</v>
      </c>
      <c r="C1793" s="555">
        <v>-0.01</v>
      </c>
      <c r="D1793">
        <v>0</v>
      </c>
      <c r="E1793">
        <v>0</v>
      </c>
      <c r="F1793">
        <v>0</v>
      </c>
    </row>
    <row r="1794" spans="1:6" x14ac:dyDescent="0.2">
      <c r="A1794">
        <v>30</v>
      </c>
      <c r="B1794" t="s">
        <v>251</v>
      </c>
      <c r="C1794">
        <v>1443.04</v>
      </c>
      <c r="D1794">
        <v>0</v>
      </c>
      <c r="E1794">
        <v>0</v>
      </c>
      <c r="F1794">
        <v>0</v>
      </c>
    </row>
    <row r="1795" spans="1:6" x14ac:dyDescent="0.2">
      <c r="A1795">
        <v>31</v>
      </c>
      <c r="B1795" t="s">
        <v>252</v>
      </c>
      <c r="C1795"/>
      <c r="D1795"/>
      <c r="E1795"/>
      <c r="F1795"/>
    </row>
    <row r="1796" spans="1:6" x14ac:dyDescent="0.2">
      <c r="A1796">
        <v>32</v>
      </c>
      <c r="B1796" t="s">
        <v>253</v>
      </c>
      <c r="C1796"/>
      <c r="D1796"/>
      <c r="E1796"/>
      <c r="F1796"/>
    </row>
    <row r="1797" spans="1:6" x14ac:dyDescent="0.2">
      <c r="A1797">
        <v>33</v>
      </c>
      <c r="B1797" t="s">
        <v>254</v>
      </c>
      <c r="C1797">
        <v>1443.04</v>
      </c>
      <c r="D1797">
        <v>0</v>
      </c>
      <c r="E1797">
        <v>0</v>
      </c>
      <c r="F1797">
        <v>0</v>
      </c>
    </row>
    <row r="1798" spans="1:6" x14ac:dyDescent="0.2">
      <c r="A1798"/>
      <c r="B1798"/>
      <c r="C1798"/>
      <c r="D1798"/>
      <c r="E1798"/>
      <c r="F1798"/>
    </row>
    <row r="1799" spans="1:6" x14ac:dyDescent="0.2">
      <c r="A1799" t="s">
        <v>502</v>
      </c>
      <c r="B1799"/>
      <c r="C1799"/>
      <c r="D1799"/>
      <c r="E1799"/>
      <c r="F1799"/>
    </row>
    <row r="1800" spans="1:6" x14ac:dyDescent="0.2">
      <c r="A1800" t="s">
        <v>503</v>
      </c>
      <c r="B1800"/>
      <c r="C1800"/>
      <c r="D1800"/>
      <c r="E1800"/>
      <c r="F1800"/>
    </row>
    <row r="1801" spans="1:6" x14ac:dyDescent="0.2">
      <c r="A1801" s="314"/>
      <c r="B1801" s="314"/>
      <c r="C1801" s="314"/>
      <c r="D1801" s="314"/>
      <c r="E1801" s="314"/>
      <c r="F1801"/>
    </row>
    <row r="1802" spans="1:6" x14ac:dyDescent="0.2">
      <c r="A1802" s="314"/>
      <c r="B1802" s="314"/>
      <c r="C1802" s="314"/>
      <c r="D1802" s="314"/>
      <c r="E1802" s="314"/>
      <c r="F1802"/>
    </row>
    <row r="1803" spans="1:6" x14ac:dyDescent="0.2">
      <c r="A1803" t="s">
        <v>491</v>
      </c>
      <c r="B1803"/>
      <c r="C1803"/>
      <c r="D1803"/>
      <c r="E1803"/>
      <c r="F1803"/>
    </row>
    <row r="1804" spans="1:6" x14ac:dyDescent="0.2">
      <c r="A1804" t="s">
        <v>652</v>
      </c>
      <c r="B1804"/>
      <c r="C1804"/>
      <c r="D1804"/>
      <c r="E1804"/>
      <c r="F1804"/>
    </row>
    <row r="1805" spans="1:6" x14ac:dyDescent="0.2">
      <c r="A1805"/>
      <c r="B1805"/>
      <c r="C1805"/>
      <c r="D1805"/>
      <c r="E1805"/>
      <c r="F1805"/>
    </row>
    <row r="1806" spans="1:6" x14ac:dyDescent="0.2">
      <c r="A1806"/>
      <c r="B1806" t="s">
        <v>1</v>
      </c>
      <c r="C1806" t="s">
        <v>492</v>
      </c>
      <c r="D1806"/>
      <c r="E1806"/>
      <c r="F1806"/>
    </row>
    <row r="1807" spans="1:6" x14ac:dyDescent="0.2">
      <c r="A1807"/>
      <c r="B1807"/>
      <c r="C1807"/>
      <c r="D1807"/>
      <c r="E1807"/>
      <c r="F1807"/>
    </row>
    <row r="1808" spans="1:6" x14ac:dyDescent="0.2">
      <c r="A1808"/>
      <c r="B1808" t="s">
        <v>234</v>
      </c>
      <c r="C1808" t="s">
        <v>490</v>
      </c>
      <c r="D1808"/>
      <c r="E1808"/>
      <c r="F1808"/>
    </row>
    <row r="1809" spans="1:6" x14ac:dyDescent="0.2">
      <c r="A1809"/>
      <c r="B1809"/>
      <c r="C1809"/>
      <c r="D1809"/>
      <c r="E1809"/>
      <c r="F1809"/>
    </row>
    <row r="1810" spans="1:6" x14ac:dyDescent="0.2">
      <c r="A1810"/>
      <c r="B1810"/>
      <c r="C1810"/>
      <c r="D1810"/>
      <c r="E1810"/>
      <c r="F1810" t="s">
        <v>493</v>
      </c>
    </row>
    <row r="1811" spans="1:6" x14ac:dyDescent="0.2">
      <c r="A1811">
        <v>1</v>
      </c>
      <c r="B1811" t="s">
        <v>361</v>
      </c>
      <c r="C1811" t="s">
        <v>439</v>
      </c>
      <c r="D1811"/>
      <c r="E1811"/>
      <c r="F1811" s="481">
        <v>240008950</v>
      </c>
    </row>
    <row r="1812" spans="1:6" x14ac:dyDescent="0.2">
      <c r="A1812">
        <v>2</v>
      </c>
      <c r="B1812" t="s">
        <v>175</v>
      </c>
      <c r="C1812" t="s">
        <v>417</v>
      </c>
      <c r="D1812"/>
      <c r="E1812"/>
      <c r="F1812"/>
    </row>
    <row r="1813" spans="1:6" x14ac:dyDescent="0.2">
      <c r="A1813">
        <v>3</v>
      </c>
      <c r="B1813" t="s">
        <v>256</v>
      </c>
      <c r="C1813">
        <v>270603000</v>
      </c>
      <c r="D1813"/>
      <c r="E1813"/>
      <c r="F1813"/>
    </row>
    <row r="1814" spans="1:6" x14ac:dyDescent="0.2">
      <c r="A1814">
        <v>4</v>
      </c>
      <c r="B1814" t="s">
        <v>235</v>
      </c>
      <c r="C1814" t="s">
        <v>492</v>
      </c>
      <c r="D1814" t="s">
        <v>504</v>
      </c>
      <c r="E1814"/>
      <c r="F1814"/>
    </row>
    <row r="1815" spans="1:6" x14ac:dyDescent="0.2">
      <c r="A1815"/>
      <c r="B1815"/>
      <c r="C1815" t="s">
        <v>257</v>
      </c>
      <c r="D1815" t="s">
        <v>257</v>
      </c>
      <c r="E1815" t="s">
        <v>257</v>
      </c>
      <c r="F1815" t="s">
        <v>257</v>
      </c>
    </row>
    <row r="1816" spans="1:6" x14ac:dyDescent="0.2">
      <c r="A1816"/>
      <c r="B1816"/>
      <c r="C1816" t="s">
        <v>494</v>
      </c>
      <c r="D1816" t="s">
        <v>505</v>
      </c>
      <c r="E1816" t="s">
        <v>495</v>
      </c>
      <c r="F1816" t="s">
        <v>185</v>
      </c>
    </row>
    <row r="1817" spans="1:6" x14ac:dyDescent="0.2">
      <c r="A1817">
        <v>5</v>
      </c>
      <c r="B1817" t="s">
        <v>257</v>
      </c>
      <c r="C1817" s="412">
        <v>2003737937</v>
      </c>
      <c r="D1817" s="412">
        <v>9930071244</v>
      </c>
      <c r="E1817" s="412">
        <v>0</v>
      </c>
      <c r="F1817" s="412">
        <v>11933809181</v>
      </c>
    </row>
    <row r="1818" spans="1:6" x14ac:dyDescent="0.2">
      <c r="A1818">
        <v>6</v>
      </c>
      <c r="B1818" t="s">
        <v>236</v>
      </c>
      <c r="C1818" s="705">
        <v>0.167904305</v>
      </c>
      <c r="D1818">
        <v>0.83209569500000002</v>
      </c>
      <c r="E1818">
        <v>0</v>
      </c>
      <c r="F1818" s="555">
        <v>1</v>
      </c>
    </row>
    <row r="1819" spans="1:6" x14ac:dyDescent="0.2">
      <c r="A1819"/>
      <c r="B1819"/>
      <c r="C1819"/>
      <c r="D1819"/>
      <c r="E1819"/>
      <c r="F1819"/>
    </row>
    <row r="1820" spans="1:6" x14ac:dyDescent="0.2">
      <c r="A1820"/>
      <c r="B1820" t="s">
        <v>496</v>
      </c>
      <c r="C1820"/>
      <c r="D1820"/>
      <c r="E1820"/>
      <c r="F1820"/>
    </row>
    <row r="1821" spans="1:6" x14ac:dyDescent="0.2">
      <c r="A1821">
        <v>7</v>
      </c>
      <c r="B1821" t="s">
        <v>497</v>
      </c>
      <c r="C1821" s="412">
        <v>2003737937</v>
      </c>
      <c r="D1821"/>
      <c r="E1821"/>
      <c r="F1821"/>
    </row>
    <row r="1822" spans="1:6" x14ac:dyDescent="0.2">
      <c r="A1822">
        <v>8</v>
      </c>
      <c r="B1822" t="s">
        <v>258</v>
      </c>
      <c r="C1822" s="412">
        <v>133430867</v>
      </c>
      <c r="D1822"/>
      <c r="E1822"/>
      <c r="F1822"/>
    </row>
    <row r="1823" spans="1:6" x14ac:dyDescent="0.2">
      <c r="A1823">
        <v>9</v>
      </c>
      <c r="B1823" t="s">
        <v>259</v>
      </c>
      <c r="C1823" s="412">
        <v>180083204</v>
      </c>
      <c r="D1823"/>
      <c r="E1823"/>
      <c r="F1823"/>
    </row>
    <row r="1824" spans="1:6" x14ac:dyDescent="0.2">
      <c r="A1824"/>
      <c r="B1824"/>
      <c r="C1824"/>
      <c r="D1824"/>
      <c r="E1824"/>
      <c r="F1824"/>
    </row>
    <row r="1825" spans="1:6" x14ac:dyDescent="0.2">
      <c r="A1825"/>
      <c r="B1825"/>
      <c r="C1825" t="s">
        <v>167</v>
      </c>
      <c r="D1825" t="s">
        <v>260</v>
      </c>
      <c r="E1825" t="s">
        <v>498</v>
      </c>
      <c r="F1825" t="s">
        <v>261</v>
      </c>
    </row>
    <row r="1826" spans="1:6" x14ac:dyDescent="0.2">
      <c r="A1826"/>
      <c r="B1826"/>
      <c r="C1826" t="s">
        <v>262</v>
      </c>
      <c r="D1826" t="s">
        <v>263</v>
      </c>
      <c r="E1826" t="s">
        <v>264</v>
      </c>
      <c r="F1826" t="s">
        <v>265</v>
      </c>
    </row>
    <row r="1827" spans="1:6" x14ac:dyDescent="0.2">
      <c r="A1827">
        <v>10</v>
      </c>
      <c r="B1827" t="s">
        <v>499</v>
      </c>
      <c r="C1827">
        <v>6.2589999999999998E-4</v>
      </c>
      <c r="D1827">
        <v>0</v>
      </c>
      <c r="E1827">
        <v>0</v>
      </c>
      <c r="F1827">
        <v>0</v>
      </c>
    </row>
    <row r="1828" spans="1:6" x14ac:dyDescent="0.2">
      <c r="A1828">
        <v>11</v>
      </c>
      <c r="B1828" t="s">
        <v>237</v>
      </c>
      <c r="C1828" s="555">
        <v>112714.08</v>
      </c>
      <c r="D1828">
        <v>0</v>
      </c>
      <c r="E1828">
        <v>0</v>
      </c>
      <c r="F1828">
        <v>0</v>
      </c>
    </row>
    <row r="1829" spans="1:6" x14ac:dyDescent="0.2">
      <c r="A1829">
        <v>12</v>
      </c>
      <c r="B1829" t="s">
        <v>238</v>
      </c>
      <c r="C1829" s="631">
        <v>9.3999999999999998E-6</v>
      </c>
      <c r="D1829">
        <v>0</v>
      </c>
      <c r="E1829">
        <v>0</v>
      </c>
      <c r="F1829">
        <v>0</v>
      </c>
    </row>
    <row r="1830" spans="1:6" x14ac:dyDescent="0.2">
      <c r="A1830">
        <v>13</v>
      </c>
      <c r="B1830" t="s">
        <v>239</v>
      </c>
      <c r="C1830" s="555">
        <v>18835.136600000002</v>
      </c>
      <c r="D1830">
        <v>0</v>
      </c>
      <c r="E1830">
        <v>0</v>
      </c>
      <c r="F1830">
        <v>0</v>
      </c>
    </row>
    <row r="1831" spans="1:6" x14ac:dyDescent="0.2">
      <c r="A1831">
        <v>14</v>
      </c>
      <c r="B1831" t="s">
        <v>240</v>
      </c>
      <c r="C1831" s="555">
        <v>93342.669699999999</v>
      </c>
      <c r="D1831">
        <v>0</v>
      </c>
      <c r="E1831">
        <v>0</v>
      </c>
      <c r="F1831">
        <v>0</v>
      </c>
    </row>
    <row r="1832" spans="1:6" x14ac:dyDescent="0.2">
      <c r="A1832">
        <v>15</v>
      </c>
      <c r="B1832" t="s">
        <v>241</v>
      </c>
      <c r="C1832">
        <v>0</v>
      </c>
      <c r="D1832">
        <v>0</v>
      </c>
      <c r="E1832">
        <v>0</v>
      </c>
      <c r="F1832">
        <v>0</v>
      </c>
    </row>
    <row r="1833" spans="1:6" x14ac:dyDescent="0.2">
      <c r="A1833">
        <v>16</v>
      </c>
      <c r="B1833" t="s">
        <v>242</v>
      </c>
      <c r="C1833" s="555">
        <v>112177.8063</v>
      </c>
      <c r="D1833">
        <v>0</v>
      </c>
      <c r="E1833">
        <v>0</v>
      </c>
      <c r="F1833">
        <v>0</v>
      </c>
    </row>
    <row r="1834" spans="1:6" x14ac:dyDescent="0.2">
      <c r="A1834">
        <v>17</v>
      </c>
      <c r="B1834" t="s">
        <v>500</v>
      </c>
      <c r="C1834" s="555">
        <v>-536.27110000000005</v>
      </c>
      <c r="D1834">
        <v>0</v>
      </c>
      <c r="E1834">
        <v>0</v>
      </c>
      <c r="F1834">
        <v>0</v>
      </c>
    </row>
    <row r="1835" spans="1:6" x14ac:dyDescent="0.2">
      <c r="A1835">
        <v>18</v>
      </c>
      <c r="B1835" t="s">
        <v>243</v>
      </c>
      <c r="C1835" s="555">
        <v>18835.12</v>
      </c>
      <c r="D1835">
        <v>0</v>
      </c>
      <c r="E1835">
        <v>0</v>
      </c>
      <c r="F1835">
        <v>0</v>
      </c>
    </row>
    <row r="1836" spans="1:6" x14ac:dyDescent="0.2">
      <c r="A1836">
        <v>19</v>
      </c>
      <c r="B1836" t="s">
        <v>244</v>
      </c>
      <c r="C1836"/>
      <c r="D1836"/>
      <c r="E1836"/>
      <c r="F1836"/>
    </row>
    <row r="1837" spans="1:6" x14ac:dyDescent="0.2">
      <c r="A1837">
        <v>20</v>
      </c>
      <c r="B1837" t="s">
        <v>245</v>
      </c>
      <c r="C1837"/>
      <c r="D1837"/>
      <c r="E1837"/>
      <c r="F1837"/>
    </row>
    <row r="1838" spans="1:6" x14ac:dyDescent="0.2">
      <c r="A1838">
        <v>21</v>
      </c>
      <c r="B1838" t="s">
        <v>246</v>
      </c>
      <c r="C1838" s="555">
        <v>18835.12</v>
      </c>
      <c r="D1838">
        <v>0</v>
      </c>
      <c r="E1838">
        <v>0</v>
      </c>
      <c r="F1838">
        <v>0</v>
      </c>
    </row>
    <row r="1839" spans="1:6" x14ac:dyDescent="0.2">
      <c r="A1839">
        <v>22</v>
      </c>
      <c r="B1839" t="s">
        <v>247</v>
      </c>
      <c r="C1839" s="555">
        <v>-1.66E-2</v>
      </c>
      <c r="D1839">
        <v>0</v>
      </c>
      <c r="E1839">
        <v>0</v>
      </c>
      <c r="F1839">
        <v>0</v>
      </c>
    </row>
    <row r="1840" spans="1:6" x14ac:dyDescent="0.2">
      <c r="A1840">
        <v>23</v>
      </c>
      <c r="B1840" t="s">
        <v>248</v>
      </c>
      <c r="C1840" s="555">
        <v>0</v>
      </c>
      <c r="D1840">
        <v>0</v>
      </c>
      <c r="E1840">
        <v>0</v>
      </c>
      <c r="F1840">
        <v>0</v>
      </c>
    </row>
    <row r="1841" spans="1:6" x14ac:dyDescent="0.2">
      <c r="A1841">
        <v>24</v>
      </c>
      <c r="B1841" t="s">
        <v>249</v>
      </c>
      <c r="C1841" s="555">
        <v>0</v>
      </c>
      <c r="D1841">
        <v>0</v>
      </c>
      <c r="E1841">
        <v>0</v>
      </c>
      <c r="F1841">
        <v>0</v>
      </c>
    </row>
    <row r="1842" spans="1:6" x14ac:dyDescent="0.2">
      <c r="A1842">
        <v>25</v>
      </c>
      <c r="B1842" t="s">
        <v>250</v>
      </c>
      <c r="C1842" s="555">
        <v>-1.66E-2</v>
      </c>
      <c r="D1842">
        <v>0</v>
      </c>
      <c r="E1842">
        <v>0</v>
      </c>
      <c r="F1842">
        <v>0</v>
      </c>
    </row>
    <row r="1843" spans="1:6" x14ac:dyDescent="0.2">
      <c r="A1843">
        <v>26</v>
      </c>
      <c r="B1843" t="s">
        <v>266</v>
      </c>
      <c r="C1843" s="555">
        <v>0</v>
      </c>
      <c r="D1843">
        <v>0</v>
      </c>
      <c r="E1843">
        <v>0</v>
      </c>
      <c r="F1843">
        <v>0</v>
      </c>
    </row>
    <row r="1844" spans="1:6" x14ac:dyDescent="0.2">
      <c r="A1844">
        <v>27</v>
      </c>
      <c r="B1844" t="s">
        <v>267</v>
      </c>
      <c r="C1844"/>
      <c r="D1844"/>
      <c r="E1844"/>
      <c r="F1844"/>
    </row>
    <row r="1845" spans="1:6" x14ac:dyDescent="0.2">
      <c r="A1845">
        <v>28</v>
      </c>
      <c r="B1845" t="s">
        <v>268</v>
      </c>
      <c r="C1845"/>
      <c r="D1845"/>
      <c r="E1845"/>
      <c r="F1845"/>
    </row>
    <row r="1846" spans="1:6" x14ac:dyDescent="0.2">
      <c r="A1846">
        <v>29</v>
      </c>
      <c r="B1846" t="s">
        <v>501</v>
      </c>
      <c r="C1846">
        <v>0</v>
      </c>
      <c r="D1846">
        <v>0</v>
      </c>
      <c r="E1846">
        <v>0</v>
      </c>
      <c r="F1846">
        <v>0</v>
      </c>
    </row>
    <row r="1847" spans="1:6" x14ac:dyDescent="0.2">
      <c r="A1847">
        <v>30</v>
      </c>
      <c r="B1847" t="s">
        <v>251</v>
      </c>
      <c r="C1847" s="555">
        <v>18835.12</v>
      </c>
      <c r="D1847">
        <v>0</v>
      </c>
      <c r="E1847">
        <v>0</v>
      </c>
      <c r="F1847">
        <v>0</v>
      </c>
    </row>
    <row r="1848" spans="1:6" x14ac:dyDescent="0.2">
      <c r="A1848">
        <v>31</v>
      </c>
      <c r="B1848" t="s">
        <v>252</v>
      </c>
      <c r="C1848"/>
      <c r="D1848"/>
      <c r="E1848"/>
      <c r="F1848"/>
    </row>
    <row r="1849" spans="1:6" x14ac:dyDescent="0.2">
      <c r="A1849">
        <v>32</v>
      </c>
      <c r="B1849" t="s">
        <v>253</v>
      </c>
      <c r="C1849"/>
      <c r="D1849"/>
      <c r="E1849"/>
      <c r="F1849"/>
    </row>
    <row r="1850" spans="1:6" x14ac:dyDescent="0.2">
      <c r="A1850">
        <v>33</v>
      </c>
      <c r="B1850" t="s">
        <v>254</v>
      </c>
      <c r="C1850" s="555">
        <v>18835.12</v>
      </c>
      <c r="D1850">
        <v>0</v>
      </c>
      <c r="E1850">
        <v>0</v>
      </c>
      <c r="F1850">
        <v>0</v>
      </c>
    </row>
    <row r="1851" spans="1:6" x14ac:dyDescent="0.2">
      <c r="A1851"/>
      <c r="B1851"/>
      <c r="C1851"/>
      <c r="D1851"/>
      <c r="E1851"/>
      <c r="F1851"/>
    </row>
    <row r="1852" spans="1:6" x14ac:dyDescent="0.2">
      <c r="A1852" t="s">
        <v>502</v>
      </c>
      <c r="B1852"/>
      <c r="C1852"/>
      <c r="D1852"/>
      <c r="E1852"/>
      <c r="F1852"/>
    </row>
    <row r="1853" spans="1:6" x14ac:dyDescent="0.2">
      <c r="A1853" t="s">
        <v>503</v>
      </c>
      <c r="B1853"/>
      <c r="C1853"/>
      <c r="D1853"/>
      <c r="E1853"/>
      <c r="F1853"/>
    </row>
    <row r="1854" spans="1:6" x14ac:dyDescent="0.2">
      <c r="A1854" s="314"/>
      <c r="B1854" s="314"/>
      <c r="C1854" s="314"/>
      <c r="D1854" s="314"/>
      <c r="E1854" s="314"/>
      <c r="F1854" s="314"/>
    </row>
    <row r="1855" spans="1:6" x14ac:dyDescent="0.2">
      <c r="A1855" s="314"/>
      <c r="B1855" s="314"/>
      <c r="C1855" s="314"/>
      <c r="D1855" s="314"/>
      <c r="E1855" s="314"/>
      <c r="F1855" s="314"/>
    </row>
    <row r="1856" spans="1:6" x14ac:dyDescent="0.2">
      <c r="A1856" t="s">
        <v>491</v>
      </c>
      <c r="B1856"/>
      <c r="C1856"/>
      <c r="D1856"/>
      <c r="E1856"/>
      <c r="F1856"/>
    </row>
    <row r="1857" spans="1:6" x14ac:dyDescent="0.2">
      <c r="A1857" t="s">
        <v>652</v>
      </c>
      <c r="B1857"/>
      <c r="C1857"/>
      <c r="D1857"/>
      <c r="E1857"/>
      <c r="F1857"/>
    </row>
    <row r="1858" spans="1:6" x14ac:dyDescent="0.2">
      <c r="A1858"/>
      <c r="B1858"/>
      <c r="C1858"/>
      <c r="D1858"/>
      <c r="E1858"/>
      <c r="F1858"/>
    </row>
    <row r="1859" spans="1:6" x14ac:dyDescent="0.2">
      <c r="A1859"/>
      <c r="B1859" t="s">
        <v>1</v>
      </c>
      <c r="C1859" t="s">
        <v>492</v>
      </c>
      <c r="D1859"/>
      <c r="E1859"/>
      <c r="F1859"/>
    </row>
    <row r="1860" spans="1:6" x14ac:dyDescent="0.2">
      <c r="A1860"/>
      <c r="B1860"/>
      <c r="C1860"/>
      <c r="D1860"/>
      <c r="E1860"/>
      <c r="F1860"/>
    </row>
    <row r="1861" spans="1:6" x14ac:dyDescent="0.2">
      <c r="A1861"/>
      <c r="B1861" t="s">
        <v>234</v>
      </c>
      <c r="C1861" t="s">
        <v>490</v>
      </c>
      <c r="D1861"/>
      <c r="E1861"/>
      <c r="F1861"/>
    </row>
    <row r="1862" spans="1:6" x14ac:dyDescent="0.2">
      <c r="A1862"/>
      <c r="B1862"/>
      <c r="C1862"/>
      <c r="D1862"/>
      <c r="E1862"/>
      <c r="F1862"/>
    </row>
    <row r="1863" spans="1:6" x14ac:dyDescent="0.2">
      <c r="A1863"/>
      <c r="B1863"/>
      <c r="C1863"/>
      <c r="D1863"/>
      <c r="E1863"/>
      <c r="F1863" t="s">
        <v>493</v>
      </c>
    </row>
    <row r="1864" spans="1:6" x14ac:dyDescent="0.2">
      <c r="A1864">
        <v>1</v>
      </c>
      <c r="B1864" t="s">
        <v>361</v>
      </c>
      <c r="C1864" t="s">
        <v>439</v>
      </c>
      <c r="D1864"/>
      <c r="E1864"/>
      <c r="F1864" s="481">
        <v>240008950</v>
      </c>
    </row>
    <row r="1865" spans="1:6" x14ac:dyDescent="0.2">
      <c r="A1865">
        <v>2</v>
      </c>
      <c r="B1865" t="s">
        <v>175</v>
      </c>
      <c r="C1865" t="s">
        <v>418</v>
      </c>
      <c r="D1865"/>
      <c r="E1865"/>
      <c r="F1865"/>
    </row>
    <row r="1866" spans="1:6" x14ac:dyDescent="0.2">
      <c r="A1866">
        <v>3</v>
      </c>
      <c r="B1866" t="s">
        <v>256</v>
      </c>
      <c r="C1866">
        <v>270009235</v>
      </c>
      <c r="D1866"/>
      <c r="E1866"/>
      <c r="F1866"/>
    </row>
    <row r="1867" spans="1:6" x14ac:dyDescent="0.2">
      <c r="A1867">
        <v>4</v>
      </c>
      <c r="B1867" t="s">
        <v>235</v>
      </c>
      <c r="C1867" t="s">
        <v>492</v>
      </c>
      <c r="D1867" t="s">
        <v>504</v>
      </c>
      <c r="E1867"/>
      <c r="F1867"/>
    </row>
    <row r="1868" spans="1:6" x14ac:dyDescent="0.2">
      <c r="A1868"/>
      <c r="B1868"/>
      <c r="C1868" t="s">
        <v>257</v>
      </c>
      <c r="D1868" t="s">
        <v>257</v>
      </c>
      <c r="E1868" t="s">
        <v>257</v>
      </c>
      <c r="F1868" t="s">
        <v>257</v>
      </c>
    </row>
    <row r="1869" spans="1:6" x14ac:dyDescent="0.2">
      <c r="A1869"/>
      <c r="B1869"/>
      <c r="C1869" t="s">
        <v>494</v>
      </c>
      <c r="D1869" t="s">
        <v>505</v>
      </c>
      <c r="E1869" t="s">
        <v>495</v>
      </c>
      <c r="F1869" t="s">
        <v>185</v>
      </c>
    </row>
    <row r="1870" spans="1:6" x14ac:dyDescent="0.2">
      <c r="A1870">
        <v>5</v>
      </c>
      <c r="B1870" t="s">
        <v>257</v>
      </c>
      <c r="C1870" s="412">
        <v>2003737937</v>
      </c>
      <c r="D1870" s="412">
        <v>9930071244</v>
      </c>
      <c r="E1870" s="412">
        <v>0</v>
      </c>
      <c r="F1870" s="412">
        <v>11933809181</v>
      </c>
    </row>
    <row r="1871" spans="1:6" x14ac:dyDescent="0.2">
      <c r="A1871">
        <v>6</v>
      </c>
      <c r="B1871" t="s">
        <v>236</v>
      </c>
      <c r="C1871">
        <v>0.167904305</v>
      </c>
      <c r="D1871">
        <v>0.83209569500000002</v>
      </c>
      <c r="E1871">
        <v>0</v>
      </c>
      <c r="F1871" s="555">
        <v>1</v>
      </c>
    </row>
    <row r="1872" spans="1:6" x14ac:dyDescent="0.2">
      <c r="A1872"/>
      <c r="B1872"/>
      <c r="C1872"/>
      <c r="D1872"/>
      <c r="E1872"/>
      <c r="F1872"/>
    </row>
    <row r="1873" spans="1:6" x14ac:dyDescent="0.2">
      <c r="A1873"/>
      <c r="B1873" t="s">
        <v>496</v>
      </c>
      <c r="C1873"/>
      <c r="D1873"/>
      <c r="E1873"/>
      <c r="F1873"/>
    </row>
    <row r="1874" spans="1:6" x14ac:dyDescent="0.2">
      <c r="A1874">
        <v>7</v>
      </c>
      <c r="B1874" t="s">
        <v>497</v>
      </c>
      <c r="C1874" s="412">
        <v>2003737937</v>
      </c>
      <c r="D1874"/>
      <c r="E1874"/>
      <c r="F1874"/>
    </row>
    <row r="1875" spans="1:6" x14ac:dyDescent="0.2">
      <c r="A1875">
        <v>8</v>
      </c>
      <c r="B1875" t="s">
        <v>258</v>
      </c>
      <c r="C1875" s="412">
        <v>133430867</v>
      </c>
      <c r="D1875"/>
      <c r="E1875"/>
      <c r="F1875"/>
    </row>
    <row r="1876" spans="1:6" x14ac:dyDescent="0.2">
      <c r="A1876">
        <v>9</v>
      </c>
      <c r="B1876" t="s">
        <v>259</v>
      </c>
      <c r="C1876" s="412">
        <v>180083204</v>
      </c>
      <c r="D1876"/>
      <c r="E1876"/>
      <c r="F1876"/>
    </row>
    <row r="1877" spans="1:6" x14ac:dyDescent="0.2">
      <c r="A1877"/>
      <c r="B1877"/>
      <c r="C1877"/>
      <c r="D1877"/>
      <c r="E1877"/>
      <c r="F1877"/>
    </row>
    <row r="1878" spans="1:6" x14ac:dyDescent="0.2">
      <c r="A1878"/>
      <c r="B1878"/>
      <c r="C1878" t="s">
        <v>167</v>
      </c>
      <c r="D1878" t="s">
        <v>260</v>
      </c>
      <c r="E1878" t="s">
        <v>498</v>
      </c>
      <c r="F1878" t="s">
        <v>261</v>
      </c>
    </row>
    <row r="1879" spans="1:6" x14ac:dyDescent="0.2">
      <c r="A1879"/>
      <c r="B1879"/>
      <c r="C1879" t="s">
        <v>262</v>
      </c>
      <c r="D1879" t="s">
        <v>263</v>
      </c>
      <c r="E1879" t="s">
        <v>264</v>
      </c>
      <c r="F1879" t="s">
        <v>265</v>
      </c>
    </row>
    <row r="1880" spans="1:6" x14ac:dyDescent="0.2">
      <c r="A1880">
        <v>10</v>
      </c>
      <c r="B1880" t="s">
        <v>499</v>
      </c>
      <c r="C1880">
        <v>8.1799999999999996E-5</v>
      </c>
      <c r="D1880">
        <v>0</v>
      </c>
      <c r="E1880">
        <v>0</v>
      </c>
      <c r="F1880">
        <v>0</v>
      </c>
    </row>
    <row r="1881" spans="1:6" x14ac:dyDescent="0.2">
      <c r="A1881">
        <v>11</v>
      </c>
      <c r="B1881" t="s">
        <v>237</v>
      </c>
      <c r="C1881">
        <v>14730.81</v>
      </c>
      <c r="D1881">
        <v>0</v>
      </c>
      <c r="E1881">
        <v>0</v>
      </c>
      <c r="F1881">
        <v>0</v>
      </c>
    </row>
    <row r="1882" spans="1:6" x14ac:dyDescent="0.2">
      <c r="A1882">
        <v>12</v>
      </c>
      <c r="B1882" t="s">
        <v>238</v>
      </c>
      <c r="C1882">
        <v>1.1999999999999999E-6</v>
      </c>
      <c r="D1882">
        <v>0</v>
      </c>
      <c r="E1882">
        <v>0</v>
      </c>
      <c r="F1882">
        <v>0</v>
      </c>
    </row>
    <row r="1883" spans="1:6" x14ac:dyDescent="0.2">
      <c r="A1883">
        <v>13</v>
      </c>
      <c r="B1883" t="s">
        <v>239</v>
      </c>
      <c r="C1883" s="555">
        <v>2404.4854999999998</v>
      </c>
      <c r="D1883">
        <v>0</v>
      </c>
      <c r="E1883">
        <v>0</v>
      </c>
      <c r="F1883">
        <v>0</v>
      </c>
    </row>
    <row r="1884" spans="1:6" x14ac:dyDescent="0.2">
      <c r="A1884">
        <v>14</v>
      </c>
      <c r="B1884" t="s">
        <v>240</v>
      </c>
      <c r="C1884" s="555">
        <v>11916.085499999999</v>
      </c>
      <c r="D1884">
        <v>0</v>
      </c>
      <c r="E1884">
        <v>0</v>
      </c>
      <c r="F1884">
        <v>0</v>
      </c>
    </row>
    <row r="1885" spans="1:6" x14ac:dyDescent="0.2">
      <c r="A1885">
        <v>15</v>
      </c>
      <c r="B1885" t="s">
        <v>241</v>
      </c>
      <c r="C1885">
        <v>0</v>
      </c>
      <c r="D1885">
        <v>0</v>
      </c>
      <c r="E1885">
        <v>0</v>
      </c>
      <c r="F1885">
        <v>0</v>
      </c>
    </row>
    <row r="1886" spans="1:6" x14ac:dyDescent="0.2">
      <c r="A1886">
        <v>16</v>
      </c>
      <c r="B1886" t="s">
        <v>242</v>
      </c>
      <c r="C1886" s="732">
        <v>14320.58</v>
      </c>
      <c r="D1886">
        <v>0</v>
      </c>
      <c r="E1886">
        <v>0</v>
      </c>
      <c r="F1886">
        <v>0</v>
      </c>
    </row>
    <row r="1887" spans="1:6" x14ac:dyDescent="0.2">
      <c r="A1887">
        <v>17</v>
      </c>
      <c r="B1887" t="s">
        <v>500</v>
      </c>
      <c r="C1887" s="732">
        <v>-410.23</v>
      </c>
      <c r="D1887">
        <v>0</v>
      </c>
      <c r="E1887">
        <v>0</v>
      </c>
      <c r="F1887">
        <v>0</v>
      </c>
    </row>
    <row r="1888" spans="1:6" x14ac:dyDescent="0.2">
      <c r="A1888">
        <v>18</v>
      </c>
      <c r="B1888" t="s">
        <v>243</v>
      </c>
      <c r="C1888">
        <v>2404.4899999999998</v>
      </c>
      <c r="D1888">
        <v>0</v>
      </c>
      <c r="E1888">
        <v>0</v>
      </c>
      <c r="F1888">
        <v>0</v>
      </c>
    </row>
    <row r="1889" spans="1:6" x14ac:dyDescent="0.2">
      <c r="A1889">
        <v>19</v>
      </c>
      <c r="B1889" t="s">
        <v>244</v>
      </c>
      <c r="C1889"/>
      <c r="D1889"/>
      <c r="E1889"/>
      <c r="F1889"/>
    </row>
    <row r="1890" spans="1:6" x14ac:dyDescent="0.2">
      <c r="A1890">
        <v>20</v>
      </c>
      <c r="B1890" t="s">
        <v>245</v>
      </c>
      <c r="C1890"/>
      <c r="D1890"/>
      <c r="E1890"/>
      <c r="F1890"/>
    </row>
    <row r="1891" spans="1:6" x14ac:dyDescent="0.2">
      <c r="A1891">
        <v>21</v>
      </c>
      <c r="B1891" t="s">
        <v>246</v>
      </c>
      <c r="C1891">
        <v>2404.4899999999998</v>
      </c>
      <c r="D1891">
        <v>0</v>
      </c>
      <c r="E1891">
        <v>0</v>
      </c>
      <c r="F1891">
        <v>0</v>
      </c>
    </row>
    <row r="1892" spans="1:6" x14ac:dyDescent="0.2">
      <c r="A1892">
        <v>22</v>
      </c>
      <c r="B1892" t="s">
        <v>247</v>
      </c>
      <c r="C1892" s="555">
        <v>4.4999999999999997E-3</v>
      </c>
      <c r="D1892">
        <v>0</v>
      </c>
      <c r="E1892">
        <v>0</v>
      </c>
      <c r="F1892">
        <v>0</v>
      </c>
    </row>
    <row r="1893" spans="1:6" x14ac:dyDescent="0.2">
      <c r="A1893">
        <v>23</v>
      </c>
      <c r="B1893" t="s">
        <v>248</v>
      </c>
      <c r="C1893" s="555">
        <v>0</v>
      </c>
      <c r="D1893">
        <v>0</v>
      </c>
      <c r="E1893">
        <v>0</v>
      </c>
      <c r="F1893">
        <v>0</v>
      </c>
    </row>
    <row r="1894" spans="1:6" x14ac:dyDescent="0.2">
      <c r="A1894">
        <v>24</v>
      </c>
      <c r="B1894" t="s">
        <v>249</v>
      </c>
      <c r="C1894" s="555">
        <v>0</v>
      </c>
      <c r="D1894">
        <v>0</v>
      </c>
      <c r="E1894">
        <v>0</v>
      </c>
      <c r="F1894">
        <v>0</v>
      </c>
    </row>
    <row r="1895" spans="1:6" x14ac:dyDescent="0.2">
      <c r="A1895">
        <v>25</v>
      </c>
      <c r="B1895" t="s">
        <v>250</v>
      </c>
      <c r="C1895" s="555">
        <v>4.4999999999999997E-3</v>
      </c>
      <c r="D1895">
        <v>0</v>
      </c>
      <c r="E1895">
        <v>0</v>
      </c>
      <c r="F1895">
        <v>0</v>
      </c>
    </row>
    <row r="1896" spans="1:6" x14ac:dyDescent="0.2">
      <c r="A1896">
        <v>26</v>
      </c>
      <c r="B1896" t="s">
        <v>266</v>
      </c>
      <c r="C1896" s="555">
        <v>0</v>
      </c>
      <c r="D1896">
        <v>0</v>
      </c>
      <c r="E1896">
        <v>0</v>
      </c>
      <c r="F1896">
        <v>0</v>
      </c>
    </row>
    <row r="1897" spans="1:6" x14ac:dyDescent="0.2">
      <c r="A1897">
        <v>27</v>
      </c>
      <c r="B1897" t="s">
        <v>267</v>
      </c>
      <c r="C1897"/>
      <c r="D1897"/>
      <c r="E1897"/>
      <c r="F1897"/>
    </row>
    <row r="1898" spans="1:6" x14ac:dyDescent="0.2">
      <c r="A1898">
        <v>28</v>
      </c>
      <c r="B1898" t="s">
        <v>268</v>
      </c>
      <c r="C1898"/>
      <c r="D1898"/>
      <c r="E1898"/>
      <c r="F1898"/>
    </row>
    <row r="1899" spans="1:6" x14ac:dyDescent="0.2">
      <c r="A1899">
        <v>29</v>
      </c>
      <c r="B1899" t="s">
        <v>501</v>
      </c>
      <c r="C1899" s="555">
        <v>0</v>
      </c>
      <c r="D1899">
        <v>0</v>
      </c>
      <c r="E1899">
        <v>0</v>
      </c>
      <c r="F1899">
        <v>0</v>
      </c>
    </row>
    <row r="1900" spans="1:6" x14ac:dyDescent="0.2">
      <c r="A1900">
        <v>30</v>
      </c>
      <c r="B1900" t="s">
        <v>251</v>
      </c>
      <c r="C1900">
        <v>2404.4899999999998</v>
      </c>
      <c r="D1900">
        <v>0</v>
      </c>
      <c r="E1900">
        <v>0</v>
      </c>
      <c r="F1900">
        <v>0</v>
      </c>
    </row>
    <row r="1901" spans="1:6" x14ac:dyDescent="0.2">
      <c r="A1901">
        <v>31</v>
      </c>
      <c r="B1901" t="s">
        <v>252</v>
      </c>
      <c r="C1901"/>
      <c r="D1901"/>
      <c r="E1901"/>
      <c r="F1901"/>
    </row>
    <row r="1902" spans="1:6" x14ac:dyDescent="0.2">
      <c r="A1902">
        <v>32</v>
      </c>
      <c r="B1902" t="s">
        <v>253</v>
      </c>
      <c r="C1902"/>
      <c r="D1902"/>
      <c r="E1902"/>
      <c r="F1902"/>
    </row>
    <row r="1903" spans="1:6" x14ac:dyDescent="0.2">
      <c r="A1903">
        <v>33</v>
      </c>
      <c r="B1903" t="s">
        <v>254</v>
      </c>
      <c r="C1903">
        <v>2404.4899999999998</v>
      </c>
      <c r="D1903">
        <v>0</v>
      </c>
      <c r="E1903">
        <v>0</v>
      </c>
      <c r="F1903">
        <v>0</v>
      </c>
    </row>
    <row r="1904" spans="1:6" x14ac:dyDescent="0.2">
      <c r="A1904"/>
      <c r="B1904"/>
      <c r="C1904"/>
      <c r="D1904"/>
      <c r="E1904"/>
      <c r="F1904"/>
    </row>
    <row r="1905" spans="1:6" x14ac:dyDescent="0.2">
      <c r="A1905" t="s">
        <v>502</v>
      </c>
      <c r="B1905"/>
      <c r="C1905"/>
      <c r="D1905"/>
      <c r="E1905"/>
      <c r="F1905"/>
    </row>
    <row r="1906" spans="1:6" x14ac:dyDescent="0.2">
      <c r="A1906" t="s">
        <v>503</v>
      </c>
      <c r="B1906"/>
      <c r="C1906"/>
      <c r="D1906"/>
      <c r="E1906"/>
      <c r="F1906"/>
    </row>
    <row r="1907" spans="1:6" x14ac:dyDescent="0.2">
      <c r="A1907"/>
      <c r="B1907"/>
      <c r="C1907"/>
      <c r="D1907"/>
      <c r="E1907"/>
      <c r="F1907"/>
    </row>
    <row r="1908" spans="1:6" x14ac:dyDescent="0.2">
      <c r="A1908"/>
      <c r="B1908"/>
      <c r="C1908"/>
      <c r="D1908"/>
      <c r="E1908"/>
      <c r="F1908"/>
    </row>
    <row r="1909" spans="1:6" x14ac:dyDescent="0.2">
      <c r="A1909" t="s">
        <v>491</v>
      </c>
      <c r="B1909"/>
      <c r="C1909"/>
      <c r="D1909"/>
      <c r="E1909"/>
      <c r="F1909"/>
    </row>
    <row r="1910" spans="1:6" x14ac:dyDescent="0.2">
      <c r="A1910" t="s">
        <v>652</v>
      </c>
      <c r="B1910"/>
      <c r="C1910"/>
      <c r="D1910"/>
      <c r="E1910"/>
      <c r="F1910"/>
    </row>
    <row r="1911" spans="1:6" x14ac:dyDescent="0.2">
      <c r="A1911"/>
      <c r="B1911"/>
      <c r="C1911"/>
      <c r="D1911"/>
      <c r="E1911"/>
      <c r="F1911"/>
    </row>
    <row r="1912" spans="1:6" x14ac:dyDescent="0.2">
      <c r="A1912"/>
      <c r="B1912" t="s">
        <v>1</v>
      </c>
      <c r="C1912" t="s">
        <v>492</v>
      </c>
      <c r="D1912"/>
      <c r="E1912"/>
      <c r="F1912"/>
    </row>
    <row r="1913" spans="1:6" x14ac:dyDescent="0.2">
      <c r="A1913"/>
      <c r="B1913"/>
      <c r="C1913"/>
      <c r="D1913"/>
      <c r="E1913"/>
      <c r="F1913"/>
    </row>
    <row r="1914" spans="1:6" x14ac:dyDescent="0.2">
      <c r="A1914"/>
      <c r="B1914" t="s">
        <v>234</v>
      </c>
      <c r="C1914" t="s">
        <v>490</v>
      </c>
      <c r="D1914"/>
      <c r="E1914"/>
      <c r="F1914"/>
    </row>
    <row r="1915" spans="1:6" x14ac:dyDescent="0.2">
      <c r="A1915"/>
      <c r="B1915"/>
      <c r="C1915"/>
      <c r="D1915"/>
      <c r="E1915"/>
      <c r="F1915"/>
    </row>
    <row r="1916" spans="1:6" x14ac:dyDescent="0.2">
      <c r="A1916"/>
      <c r="B1916"/>
      <c r="C1916"/>
      <c r="D1916"/>
      <c r="E1916"/>
      <c r="F1916" t="s">
        <v>493</v>
      </c>
    </row>
    <row r="1917" spans="1:6" x14ac:dyDescent="0.2">
      <c r="A1917">
        <v>1</v>
      </c>
      <c r="B1917" t="s">
        <v>361</v>
      </c>
      <c r="C1917" t="s">
        <v>439</v>
      </c>
      <c r="D1917"/>
      <c r="E1917"/>
      <c r="F1917" s="481">
        <v>240008950</v>
      </c>
    </row>
    <row r="1918" spans="1:6" x14ac:dyDescent="0.2">
      <c r="A1918">
        <v>2</v>
      </c>
      <c r="B1918" t="s">
        <v>175</v>
      </c>
      <c r="C1918" t="s">
        <v>465</v>
      </c>
      <c r="D1918"/>
      <c r="E1918"/>
      <c r="F1918"/>
    </row>
    <row r="1919" spans="1:6" x14ac:dyDescent="0.2">
      <c r="A1919">
        <v>3</v>
      </c>
      <c r="B1919" t="s">
        <v>256</v>
      </c>
      <c r="C1919">
        <v>270527000</v>
      </c>
      <c r="D1919"/>
      <c r="E1919"/>
      <c r="F1919"/>
    </row>
    <row r="1920" spans="1:6" x14ac:dyDescent="0.2">
      <c r="A1920">
        <v>4</v>
      </c>
      <c r="B1920" t="s">
        <v>235</v>
      </c>
      <c r="C1920" t="s">
        <v>492</v>
      </c>
      <c r="D1920" t="s">
        <v>504</v>
      </c>
      <c r="E1920"/>
      <c r="F1920"/>
    </row>
    <row r="1921" spans="1:6" x14ac:dyDescent="0.2">
      <c r="A1921"/>
      <c r="B1921"/>
      <c r="C1921" t="s">
        <v>257</v>
      </c>
      <c r="D1921" t="s">
        <v>257</v>
      </c>
      <c r="E1921" t="s">
        <v>257</v>
      </c>
      <c r="F1921" t="s">
        <v>257</v>
      </c>
    </row>
    <row r="1922" spans="1:6" x14ac:dyDescent="0.2">
      <c r="A1922"/>
      <c r="B1922"/>
      <c r="C1922" t="s">
        <v>494</v>
      </c>
      <c r="D1922" t="s">
        <v>505</v>
      </c>
      <c r="E1922" t="s">
        <v>495</v>
      </c>
      <c r="F1922" t="s">
        <v>185</v>
      </c>
    </row>
    <row r="1923" spans="1:6" x14ac:dyDescent="0.2">
      <c r="A1923">
        <v>5</v>
      </c>
      <c r="B1923" t="s">
        <v>257</v>
      </c>
      <c r="C1923" s="412">
        <v>2003737937</v>
      </c>
      <c r="D1923" s="412">
        <v>9930071244</v>
      </c>
      <c r="E1923" s="412">
        <v>0</v>
      </c>
      <c r="F1923" s="412">
        <v>11933809181</v>
      </c>
    </row>
    <row r="1924" spans="1:6" x14ac:dyDescent="0.2">
      <c r="A1924">
        <v>6</v>
      </c>
      <c r="B1924" t="s">
        <v>236</v>
      </c>
      <c r="C1924">
        <v>0.167904305</v>
      </c>
      <c r="D1924">
        <v>0.83209569500000002</v>
      </c>
      <c r="E1924">
        <v>0</v>
      </c>
      <c r="F1924">
        <v>1</v>
      </c>
    </row>
    <row r="1925" spans="1:6" x14ac:dyDescent="0.2">
      <c r="A1925"/>
      <c r="B1925"/>
      <c r="C1925"/>
      <c r="D1925"/>
      <c r="E1925"/>
      <c r="F1925"/>
    </row>
    <row r="1926" spans="1:6" x14ac:dyDescent="0.2">
      <c r="A1926"/>
      <c r="B1926" t="s">
        <v>496</v>
      </c>
      <c r="C1926"/>
      <c r="D1926"/>
      <c r="E1926"/>
      <c r="F1926"/>
    </row>
    <row r="1927" spans="1:6" x14ac:dyDescent="0.2">
      <c r="A1927">
        <v>7</v>
      </c>
      <c r="B1927" t="s">
        <v>497</v>
      </c>
      <c r="C1927" s="412">
        <v>2003737937</v>
      </c>
      <c r="D1927"/>
      <c r="E1927"/>
      <c r="F1927"/>
    </row>
    <row r="1928" spans="1:6" x14ac:dyDescent="0.2">
      <c r="A1928">
        <v>8</v>
      </c>
      <c r="B1928" t="s">
        <v>258</v>
      </c>
      <c r="C1928" s="412">
        <v>133430867</v>
      </c>
      <c r="D1928"/>
      <c r="E1928"/>
      <c r="F1928"/>
    </row>
    <row r="1929" spans="1:6" x14ac:dyDescent="0.2">
      <c r="A1929">
        <v>9</v>
      </c>
      <c r="B1929" t="s">
        <v>259</v>
      </c>
      <c r="C1929" s="412">
        <v>180083204</v>
      </c>
      <c r="D1929"/>
      <c r="E1929"/>
      <c r="F1929"/>
    </row>
    <row r="1930" spans="1:6" x14ac:dyDescent="0.2">
      <c r="A1930"/>
      <c r="B1930"/>
      <c r="C1930"/>
      <c r="D1930"/>
      <c r="E1930"/>
      <c r="F1930"/>
    </row>
    <row r="1931" spans="1:6" x14ac:dyDescent="0.2">
      <c r="A1931"/>
      <c r="B1931"/>
      <c r="C1931" t="s">
        <v>167</v>
      </c>
      <c r="D1931" t="s">
        <v>260</v>
      </c>
      <c r="E1931" t="s">
        <v>498</v>
      </c>
      <c r="F1931" t="s">
        <v>261</v>
      </c>
    </row>
    <row r="1932" spans="1:6" x14ac:dyDescent="0.2">
      <c r="A1932"/>
      <c r="B1932"/>
      <c r="C1932" t="s">
        <v>262</v>
      </c>
      <c r="D1932" t="s">
        <v>263</v>
      </c>
      <c r="E1932" t="s">
        <v>264</v>
      </c>
      <c r="F1932" t="s">
        <v>265</v>
      </c>
    </row>
    <row r="1933" spans="1:6" x14ac:dyDescent="0.2">
      <c r="A1933">
        <v>10</v>
      </c>
      <c r="B1933" t="s">
        <v>499</v>
      </c>
      <c r="C1933">
        <v>2.967E-4</v>
      </c>
      <c r="D1933">
        <v>0</v>
      </c>
      <c r="E1933">
        <v>0</v>
      </c>
      <c r="F1933">
        <v>0</v>
      </c>
    </row>
    <row r="1934" spans="1:6" x14ac:dyDescent="0.2">
      <c r="A1934">
        <v>11</v>
      </c>
      <c r="B1934" t="s">
        <v>237</v>
      </c>
      <c r="C1934">
        <v>53430.69</v>
      </c>
      <c r="D1934">
        <v>0</v>
      </c>
      <c r="E1934">
        <v>0</v>
      </c>
      <c r="F1934">
        <v>0</v>
      </c>
    </row>
    <row r="1935" spans="1:6" x14ac:dyDescent="0.2">
      <c r="A1935">
        <v>12</v>
      </c>
      <c r="B1935" t="s">
        <v>238</v>
      </c>
      <c r="C1935">
        <v>4.4000000000000002E-6</v>
      </c>
      <c r="D1935">
        <v>0</v>
      </c>
      <c r="E1935">
        <v>0</v>
      </c>
      <c r="F1935">
        <v>0</v>
      </c>
    </row>
    <row r="1936" spans="1:6" x14ac:dyDescent="0.2">
      <c r="A1936">
        <v>13</v>
      </c>
      <c r="B1936" t="s">
        <v>239</v>
      </c>
      <c r="C1936" s="555">
        <v>8816.4469000000008</v>
      </c>
      <c r="D1936">
        <v>0</v>
      </c>
      <c r="E1936">
        <v>0</v>
      </c>
      <c r="F1936">
        <v>0</v>
      </c>
    </row>
    <row r="1937" spans="1:6" x14ac:dyDescent="0.2">
      <c r="A1937">
        <v>14</v>
      </c>
      <c r="B1937" t="s">
        <v>240</v>
      </c>
      <c r="C1937" s="555">
        <v>43692.313499999997</v>
      </c>
      <c r="D1937">
        <v>0</v>
      </c>
      <c r="E1937">
        <v>0</v>
      </c>
      <c r="F1937">
        <v>0</v>
      </c>
    </row>
    <row r="1938" spans="1:6" x14ac:dyDescent="0.2">
      <c r="A1938">
        <v>15</v>
      </c>
      <c r="B1938" t="s">
        <v>241</v>
      </c>
      <c r="C1938">
        <v>0</v>
      </c>
      <c r="D1938">
        <v>0</v>
      </c>
      <c r="E1938">
        <v>0</v>
      </c>
      <c r="F1938">
        <v>0</v>
      </c>
    </row>
    <row r="1939" spans="1:6" x14ac:dyDescent="0.2">
      <c r="A1939">
        <v>16</v>
      </c>
      <c r="B1939" t="s">
        <v>242</v>
      </c>
      <c r="C1939" s="555">
        <v>52508.760399999999</v>
      </c>
      <c r="D1939">
        <v>0</v>
      </c>
      <c r="E1939">
        <v>0</v>
      </c>
      <c r="F1939">
        <v>0</v>
      </c>
    </row>
    <row r="1940" spans="1:6" x14ac:dyDescent="0.2">
      <c r="A1940">
        <v>17</v>
      </c>
      <c r="B1940" t="s">
        <v>500</v>
      </c>
      <c r="C1940" s="555">
        <v>-921.92619999999999</v>
      </c>
      <c r="D1940">
        <v>0</v>
      </c>
      <c r="E1940">
        <v>0</v>
      </c>
      <c r="F1940">
        <v>0</v>
      </c>
    </row>
    <row r="1941" spans="1:6" x14ac:dyDescent="0.2">
      <c r="A1941">
        <v>18</v>
      </c>
      <c r="B1941" t="s">
        <v>243</v>
      </c>
      <c r="C1941" s="555">
        <v>8816.44</v>
      </c>
      <c r="D1941">
        <v>0</v>
      </c>
      <c r="E1941">
        <v>0</v>
      </c>
      <c r="F1941">
        <v>0</v>
      </c>
    </row>
    <row r="1942" spans="1:6" x14ac:dyDescent="0.2">
      <c r="A1942">
        <v>19</v>
      </c>
      <c r="B1942" t="s">
        <v>244</v>
      </c>
      <c r="C1942"/>
      <c r="D1942"/>
      <c r="E1942"/>
      <c r="F1942"/>
    </row>
    <row r="1943" spans="1:6" x14ac:dyDescent="0.2">
      <c r="A1943">
        <v>20</v>
      </c>
      <c r="B1943" t="s">
        <v>245</v>
      </c>
      <c r="C1943"/>
      <c r="D1943"/>
      <c r="E1943"/>
      <c r="F1943"/>
    </row>
    <row r="1944" spans="1:6" x14ac:dyDescent="0.2">
      <c r="A1944">
        <v>21</v>
      </c>
      <c r="B1944" t="s">
        <v>246</v>
      </c>
      <c r="C1944" s="555">
        <v>8816.44</v>
      </c>
      <c r="D1944">
        <v>0</v>
      </c>
      <c r="E1944">
        <v>0</v>
      </c>
      <c r="F1944">
        <v>0</v>
      </c>
    </row>
    <row r="1945" spans="1:6" x14ac:dyDescent="0.2">
      <c r="A1945">
        <v>22</v>
      </c>
      <c r="B1945" t="s">
        <v>247</v>
      </c>
      <c r="C1945" s="555">
        <v>-6.8999999999999999E-3</v>
      </c>
      <c r="D1945">
        <v>0</v>
      </c>
      <c r="E1945">
        <v>0</v>
      </c>
      <c r="F1945">
        <v>0</v>
      </c>
    </row>
    <row r="1946" spans="1:6" x14ac:dyDescent="0.2">
      <c r="A1946">
        <v>23</v>
      </c>
      <c r="B1946" t="s">
        <v>248</v>
      </c>
      <c r="C1946" s="555">
        <v>0</v>
      </c>
      <c r="D1946">
        <v>0</v>
      </c>
      <c r="E1946">
        <v>0</v>
      </c>
      <c r="F1946">
        <v>0</v>
      </c>
    </row>
    <row r="1947" spans="1:6" x14ac:dyDescent="0.2">
      <c r="A1947">
        <v>24</v>
      </c>
      <c r="B1947" t="s">
        <v>249</v>
      </c>
      <c r="C1947" s="555">
        <v>0</v>
      </c>
      <c r="D1947">
        <v>0</v>
      </c>
      <c r="E1947">
        <v>0</v>
      </c>
      <c r="F1947">
        <v>0</v>
      </c>
    </row>
    <row r="1948" spans="1:6" x14ac:dyDescent="0.2">
      <c r="A1948">
        <v>25</v>
      </c>
      <c r="B1948" t="s">
        <v>250</v>
      </c>
      <c r="C1948" s="555">
        <v>-6.8999999999999999E-3</v>
      </c>
      <c r="D1948">
        <v>0</v>
      </c>
      <c r="E1948">
        <v>0</v>
      </c>
      <c r="F1948">
        <v>0</v>
      </c>
    </row>
    <row r="1949" spans="1:6" x14ac:dyDescent="0.2">
      <c r="A1949">
        <v>26</v>
      </c>
      <c r="B1949" t="s">
        <v>266</v>
      </c>
      <c r="C1949" s="555">
        <v>0</v>
      </c>
      <c r="D1949">
        <v>0</v>
      </c>
      <c r="E1949">
        <v>0</v>
      </c>
      <c r="F1949">
        <v>0</v>
      </c>
    </row>
    <row r="1950" spans="1:6" x14ac:dyDescent="0.2">
      <c r="A1950">
        <v>27</v>
      </c>
      <c r="B1950" t="s">
        <v>267</v>
      </c>
      <c r="C1950"/>
      <c r="D1950"/>
      <c r="E1950"/>
      <c r="F1950"/>
    </row>
    <row r="1951" spans="1:6" x14ac:dyDescent="0.2">
      <c r="A1951">
        <v>28</v>
      </c>
      <c r="B1951" t="s">
        <v>268</v>
      </c>
      <c r="C1951"/>
      <c r="D1951"/>
      <c r="E1951"/>
      <c r="F1951"/>
    </row>
    <row r="1952" spans="1:6" x14ac:dyDescent="0.2">
      <c r="A1952">
        <v>29</v>
      </c>
      <c r="B1952" t="s">
        <v>501</v>
      </c>
      <c r="C1952">
        <v>0</v>
      </c>
      <c r="D1952">
        <v>0</v>
      </c>
      <c r="E1952">
        <v>0</v>
      </c>
      <c r="F1952">
        <v>0</v>
      </c>
    </row>
    <row r="1953" spans="1:6" x14ac:dyDescent="0.2">
      <c r="A1953">
        <v>30</v>
      </c>
      <c r="B1953" t="s">
        <v>251</v>
      </c>
      <c r="C1953" s="555">
        <v>8816.44</v>
      </c>
      <c r="D1953">
        <v>0</v>
      </c>
      <c r="E1953">
        <v>0</v>
      </c>
      <c r="F1953">
        <v>0</v>
      </c>
    </row>
    <row r="1954" spans="1:6" x14ac:dyDescent="0.2">
      <c r="A1954">
        <v>31</v>
      </c>
      <c r="B1954" t="s">
        <v>252</v>
      </c>
      <c r="C1954"/>
      <c r="D1954"/>
      <c r="E1954"/>
      <c r="F1954"/>
    </row>
    <row r="1955" spans="1:6" x14ac:dyDescent="0.2">
      <c r="A1955">
        <v>32</v>
      </c>
      <c r="B1955" t="s">
        <v>253</v>
      </c>
      <c r="C1955"/>
      <c r="D1955"/>
      <c r="E1955"/>
      <c r="F1955"/>
    </row>
    <row r="1956" spans="1:6" x14ac:dyDescent="0.2">
      <c r="A1956">
        <v>33</v>
      </c>
      <c r="B1956" t="s">
        <v>254</v>
      </c>
      <c r="C1956" s="555">
        <v>8816.44</v>
      </c>
      <c r="D1956">
        <v>0</v>
      </c>
      <c r="E1956">
        <v>0</v>
      </c>
      <c r="F1956">
        <v>0</v>
      </c>
    </row>
    <row r="1957" spans="1:6" x14ac:dyDescent="0.2">
      <c r="A1957"/>
      <c r="B1957"/>
      <c r="C1957"/>
      <c r="D1957"/>
      <c r="E1957"/>
      <c r="F1957"/>
    </row>
    <row r="1958" spans="1:6" x14ac:dyDescent="0.2">
      <c r="A1958" t="s">
        <v>502</v>
      </c>
      <c r="B1958"/>
      <c r="C1958"/>
      <c r="D1958"/>
      <c r="E1958"/>
      <c r="F1958"/>
    </row>
    <row r="1959" spans="1:6" x14ac:dyDescent="0.2">
      <c r="A1959" t="s">
        <v>503</v>
      </c>
      <c r="B1959"/>
      <c r="C1959"/>
      <c r="D1959"/>
      <c r="E1959"/>
      <c r="F1959"/>
    </row>
    <row r="1960" spans="1:6" x14ac:dyDescent="0.2">
      <c r="A1960"/>
      <c r="B1960"/>
      <c r="C1960"/>
      <c r="D1960"/>
      <c r="E1960"/>
      <c r="F1960"/>
    </row>
    <row r="1961" spans="1:6" x14ac:dyDescent="0.2">
      <c r="A1961"/>
      <c r="B1961"/>
      <c r="C1961"/>
      <c r="D1961"/>
      <c r="E1961"/>
      <c r="F1961"/>
    </row>
    <row r="1962" spans="1:6" x14ac:dyDescent="0.2">
      <c r="A1962" t="s">
        <v>491</v>
      </c>
      <c r="B1962"/>
      <c r="C1962"/>
      <c r="D1962"/>
      <c r="E1962"/>
      <c r="F1962"/>
    </row>
    <row r="1963" spans="1:6" x14ac:dyDescent="0.2">
      <c r="A1963" t="s">
        <v>652</v>
      </c>
      <c r="B1963"/>
      <c r="C1963"/>
      <c r="D1963"/>
      <c r="E1963"/>
      <c r="F1963"/>
    </row>
    <row r="1964" spans="1:6" x14ac:dyDescent="0.2">
      <c r="A1964"/>
      <c r="B1964"/>
      <c r="C1964"/>
      <c r="D1964"/>
      <c r="E1964"/>
      <c r="F1964"/>
    </row>
    <row r="1965" spans="1:6" x14ac:dyDescent="0.2">
      <c r="A1965"/>
      <c r="B1965" t="s">
        <v>1</v>
      </c>
      <c r="C1965" t="s">
        <v>492</v>
      </c>
      <c r="D1965"/>
      <c r="E1965"/>
      <c r="F1965"/>
    </row>
    <row r="1966" spans="1:6" x14ac:dyDescent="0.2">
      <c r="A1966"/>
      <c r="B1966"/>
      <c r="C1966"/>
      <c r="D1966"/>
      <c r="E1966"/>
      <c r="F1966"/>
    </row>
    <row r="1967" spans="1:6" x14ac:dyDescent="0.2">
      <c r="A1967"/>
      <c r="B1967" t="s">
        <v>234</v>
      </c>
      <c r="C1967" t="s">
        <v>490</v>
      </c>
      <c r="D1967"/>
      <c r="E1967"/>
      <c r="F1967"/>
    </row>
    <row r="1968" spans="1:6" x14ac:dyDescent="0.2">
      <c r="A1968"/>
      <c r="B1968"/>
      <c r="C1968"/>
      <c r="D1968"/>
      <c r="E1968"/>
      <c r="F1968"/>
    </row>
    <row r="1969" spans="1:6" x14ac:dyDescent="0.2">
      <c r="A1969"/>
      <c r="B1969"/>
      <c r="C1969"/>
      <c r="D1969"/>
      <c r="E1969"/>
      <c r="F1969" t="s">
        <v>493</v>
      </c>
    </row>
    <row r="1970" spans="1:6" x14ac:dyDescent="0.2">
      <c r="A1970">
        <v>1</v>
      </c>
      <c r="B1970" t="s">
        <v>361</v>
      </c>
      <c r="C1970" t="s">
        <v>439</v>
      </c>
      <c r="D1970"/>
      <c r="E1970"/>
      <c r="F1970" s="481">
        <v>240008950</v>
      </c>
    </row>
    <row r="1971" spans="1:6" x14ac:dyDescent="0.2">
      <c r="A1971">
        <v>2</v>
      </c>
      <c r="B1971" t="s">
        <v>175</v>
      </c>
      <c r="C1971" t="s">
        <v>453</v>
      </c>
      <c r="D1971"/>
      <c r="E1971"/>
      <c r="F1971"/>
    </row>
    <row r="1972" spans="1:6" x14ac:dyDescent="0.2">
      <c r="A1972">
        <v>3</v>
      </c>
      <c r="B1972" t="s">
        <v>256</v>
      </c>
      <c r="C1972">
        <v>272850000</v>
      </c>
      <c r="D1972"/>
      <c r="E1972"/>
      <c r="F1972"/>
    </row>
    <row r="1973" spans="1:6" x14ac:dyDescent="0.2">
      <c r="A1973">
        <v>4</v>
      </c>
      <c r="B1973" t="s">
        <v>235</v>
      </c>
      <c r="C1973" t="s">
        <v>492</v>
      </c>
      <c r="D1973" t="s">
        <v>504</v>
      </c>
      <c r="E1973"/>
      <c r="F1973"/>
    </row>
    <row r="1974" spans="1:6" x14ac:dyDescent="0.2">
      <c r="A1974"/>
      <c r="B1974"/>
      <c r="C1974" t="s">
        <v>257</v>
      </c>
      <c r="D1974" t="s">
        <v>257</v>
      </c>
      <c r="E1974" t="s">
        <v>257</v>
      </c>
      <c r="F1974" t="s">
        <v>257</v>
      </c>
    </row>
    <row r="1975" spans="1:6" x14ac:dyDescent="0.2">
      <c r="A1975"/>
      <c r="B1975"/>
      <c r="C1975" t="s">
        <v>494</v>
      </c>
      <c r="D1975" t="s">
        <v>505</v>
      </c>
      <c r="E1975" t="s">
        <v>495</v>
      </c>
      <c r="F1975" t="s">
        <v>185</v>
      </c>
    </row>
    <row r="1976" spans="1:6" x14ac:dyDescent="0.2">
      <c r="A1976">
        <v>5</v>
      </c>
      <c r="B1976" t="s">
        <v>257</v>
      </c>
      <c r="C1976" s="412">
        <v>2003737937</v>
      </c>
      <c r="D1976" s="412">
        <v>9930071244</v>
      </c>
      <c r="E1976" s="412">
        <v>0</v>
      </c>
      <c r="F1976" s="412">
        <v>11933809181</v>
      </c>
    </row>
    <row r="1977" spans="1:6" x14ac:dyDescent="0.2">
      <c r="A1977">
        <v>6</v>
      </c>
      <c r="B1977" t="s">
        <v>236</v>
      </c>
      <c r="C1977">
        <v>0.167904305</v>
      </c>
      <c r="D1977">
        <v>0.83209569500000002</v>
      </c>
      <c r="E1977">
        <v>0</v>
      </c>
      <c r="F1977">
        <v>1</v>
      </c>
    </row>
    <row r="1978" spans="1:6" x14ac:dyDescent="0.2">
      <c r="A1978"/>
      <c r="B1978"/>
      <c r="C1978"/>
      <c r="D1978"/>
      <c r="E1978"/>
      <c r="F1978"/>
    </row>
    <row r="1979" spans="1:6" x14ac:dyDescent="0.2">
      <c r="A1979"/>
      <c r="B1979" t="s">
        <v>496</v>
      </c>
      <c r="C1979"/>
      <c r="D1979"/>
      <c r="E1979"/>
      <c r="F1979"/>
    </row>
    <row r="1980" spans="1:6" x14ac:dyDescent="0.2">
      <c r="A1980">
        <v>7</v>
      </c>
      <c r="B1980" t="s">
        <v>497</v>
      </c>
      <c r="C1980" s="412">
        <v>2003737937</v>
      </c>
      <c r="D1980"/>
      <c r="E1980"/>
      <c r="F1980"/>
    </row>
    <row r="1981" spans="1:6" x14ac:dyDescent="0.2">
      <c r="A1981">
        <v>8</v>
      </c>
      <c r="B1981" t="s">
        <v>258</v>
      </c>
      <c r="C1981" s="412">
        <v>133430867</v>
      </c>
      <c r="D1981"/>
      <c r="E1981"/>
      <c r="F1981"/>
    </row>
    <row r="1982" spans="1:6" x14ac:dyDescent="0.2">
      <c r="A1982">
        <v>9</v>
      </c>
      <c r="B1982" t="s">
        <v>259</v>
      </c>
      <c r="C1982" s="412">
        <v>180083204</v>
      </c>
      <c r="D1982"/>
      <c r="E1982"/>
      <c r="F1982"/>
    </row>
    <row r="1983" spans="1:6" x14ac:dyDescent="0.2">
      <c r="A1983"/>
      <c r="B1983"/>
      <c r="C1983"/>
      <c r="D1983"/>
      <c r="E1983"/>
      <c r="F1983"/>
    </row>
    <row r="1984" spans="1:6" x14ac:dyDescent="0.2">
      <c r="A1984"/>
      <c r="B1984"/>
      <c r="C1984" t="s">
        <v>167</v>
      </c>
      <c r="D1984" t="s">
        <v>260</v>
      </c>
      <c r="E1984" t="s">
        <v>498</v>
      </c>
      <c r="F1984" t="s">
        <v>261</v>
      </c>
    </row>
    <row r="1985" spans="1:6" x14ac:dyDescent="0.2">
      <c r="A1985"/>
      <c r="B1985"/>
      <c r="C1985" t="s">
        <v>262</v>
      </c>
      <c r="D1985" t="s">
        <v>263</v>
      </c>
      <c r="E1985" t="s">
        <v>264</v>
      </c>
      <c r="F1985" t="s">
        <v>265</v>
      </c>
    </row>
    <row r="1986" spans="1:6" x14ac:dyDescent="0.2">
      <c r="A1986">
        <v>10</v>
      </c>
      <c r="B1986" t="s">
        <v>499</v>
      </c>
      <c r="C1986">
        <v>5.8314999999999999E-3</v>
      </c>
      <c r="D1986">
        <v>0</v>
      </c>
      <c r="E1986">
        <v>0</v>
      </c>
      <c r="F1986">
        <v>0</v>
      </c>
    </row>
    <row r="1987" spans="1:6" x14ac:dyDescent="0.2">
      <c r="A1987">
        <v>11</v>
      </c>
      <c r="B1987" t="s">
        <v>237</v>
      </c>
      <c r="C1987" s="555">
        <v>1050155.2</v>
      </c>
      <c r="D1987">
        <v>0</v>
      </c>
      <c r="E1987">
        <v>0</v>
      </c>
      <c r="F1987">
        <v>0</v>
      </c>
    </row>
    <row r="1988" spans="1:6" x14ac:dyDescent="0.2">
      <c r="A1988">
        <v>12</v>
      </c>
      <c r="B1988" t="s">
        <v>238</v>
      </c>
      <c r="C1988">
        <v>8.7899999999999995E-5</v>
      </c>
      <c r="D1988">
        <v>0</v>
      </c>
      <c r="E1988">
        <v>0</v>
      </c>
      <c r="F1988">
        <v>0</v>
      </c>
    </row>
    <row r="1989" spans="1:6" x14ac:dyDescent="0.2">
      <c r="A1989">
        <v>13</v>
      </c>
      <c r="B1989" t="s">
        <v>239</v>
      </c>
      <c r="C1989" s="555">
        <v>176128.56469999999</v>
      </c>
      <c r="D1989">
        <v>0</v>
      </c>
      <c r="E1989">
        <v>0</v>
      </c>
      <c r="F1989">
        <v>0</v>
      </c>
    </row>
    <row r="1990" spans="1:6" x14ac:dyDescent="0.2">
      <c r="A1990">
        <v>14</v>
      </c>
      <c r="B1990" t="s">
        <v>240</v>
      </c>
      <c r="C1990" s="555">
        <v>872853.26229999994</v>
      </c>
      <c r="D1990">
        <v>0</v>
      </c>
      <c r="E1990">
        <v>0</v>
      </c>
      <c r="F1990">
        <v>0</v>
      </c>
    </row>
    <row r="1991" spans="1:6" x14ac:dyDescent="0.2">
      <c r="A1991">
        <v>15</v>
      </c>
      <c r="B1991" t="s">
        <v>241</v>
      </c>
      <c r="C1991">
        <v>0</v>
      </c>
      <c r="D1991">
        <v>0</v>
      </c>
      <c r="E1991">
        <v>0</v>
      </c>
      <c r="F1991">
        <v>0</v>
      </c>
    </row>
    <row r="1992" spans="1:6" x14ac:dyDescent="0.2">
      <c r="A1992">
        <v>16</v>
      </c>
      <c r="B1992" t="s">
        <v>242</v>
      </c>
      <c r="C1992" s="555">
        <v>1048981.82</v>
      </c>
      <c r="D1992">
        <v>0</v>
      </c>
      <c r="E1992">
        <v>0</v>
      </c>
      <c r="F1992">
        <v>0</v>
      </c>
    </row>
    <row r="1993" spans="1:6" x14ac:dyDescent="0.2">
      <c r="A1993">
        <v>17</v>
      </c>
      <c r="B1993" t="s">
        <v>500</v>
      </c>
      <c r="C1993" s="555">
        <v>-1173.3770999999999</v>
      </c>
      <c r="D1993">
        <v>0</v>
      </c>
      <c r="E1993">
        <v>0</v>
      </c>
      <c r="F1993">
        <v>0</v>
      </c>
    </row>
    <row r="1994" spans="1:6" x14ac:dyDescent="0.2">
      <c r="A1994">
        <v>18</v>
      </c>
      <c r="B1994" t="s">
        <v>243</v>
      </c>
      <c r="C1994">
        <v>176128.37</v>
      </c>
      <c r="D1994">
        <v>0</v>
      </c>
      <c r="E1994">
        <v>0</v>
      </c>
      <c r="F1994">
        <v>0</v>
      </c>
    </row>
    <row r="1995" spans="1:6" x14ac:dyDescent="0.2">
      <c r="A1995">
        <v>19</v>
      </c>
      <c r="B1995" t="s">
        <v>244</v>
      </c>
      <c r="C1995"/>
      <c r="D1995"/>
      <c r="E1995"/>
      <c r="F1995"/>
    </row>
    <row r="1996" spans="1:6" x14ac:dyDescent="0.2">
      <c r="A1996">
        <v>20</v>
      </c>
      <c r="B1996" t="s">
        <v>245</v>
      </c>
      <c r="C1996"/>
      <c r="D1996"/>
      <c r="E1996"/>
      <c r="F1996"/>
    </row>
    <row r="1997" spans="1:6" x14ac:dyDescent="0.2">
      <c r="A1997">
        <v>21</v>
      </c>
      <c r="B1997" t="s">
        <v>246</v>
      </c>
      <c r="C1997">
        <v>176128.37</v>
      </c>
      <c r="D1997">
        <v>0</v>
      </c>
      <c r="E1997">
        <v>0</v>
      </c>
      <c r="F1997">
        <v>0</v>
      </c>
    </row>
    <row r="1998" spans="1:6" x14ac:dyDescent="0.2">
      <c r="A1998">
        <v>22</v>
      </c>
      <c r="B1998" t="s">
        <v>247</v>
      </c>
      <c r="C1998" s="555">
        <v>-0.19470000000000001</v>
      </c>
      <c r="D1998">
        <v>0</v>
      </c>
      <c r="E1998">
        <v>0</v>
      </c>
      <c r="F1998">
        <v>0</v>
      </c>
    </row>
    <row r="1999" spans="1:6" x14ac:dyDescent="0.2">
      <c r="A1999">
        <v>23</v>
      </c>
      <c r="B1999" t="s">
        <v>248</v>
      </c>
      <c r="C1999" s="555">
        <v>0</v>
      </c>
      <c r="D1999">
        <v>0</v>
      </c>
      <c r="E1999">
        <v>0</v>
      </c>
      <c r="F1999">
        <v>0</v>
      </c>
    </row>
    <row r="2000" spans="1:6" x14ac:dyDescent="0.2">
      <c r="A2000">
        <v>24</v>
      </c>
      <c r="B2000" t="s">
        <v>249</v>
      </c>
      <c r="C2000" s="555">
        <v>0</v>
      </c>
      <c r="D2000">
        <v>0</v>
      </c>
      <c r="E2000">
        <v>0</v>
      </c>
      <c r="F2000">
        <v>0</v>
      </c>
    </row>
    <row r="2001" spans="1:6" x14ac:dyDescent="0.2">
      <c r="A2001">
        <v>25</v>
      </c>
      <c r="B2001" t="s">
        <v>250</v>
      </c>
      <c r="C2001" s="555">
        <v>-0.19470000000000001</v>
      </c>
      <c r="D2001">
        <v>0</v>
      </c>
      <c r="E2001">
        <v>0</v>
      </c>
      <c r="F2001">
        <v>0</v>
      </c>
    </row>
    <row r="2002" spans="1:6" x14ac:dyDescent="0.2">
      <c r="A2002">
        <v>26</v>
      </c>
      <c r="B2002" t="s">
        <v>266</v>
      </c>
      <c r="C2002" s="555">
        <v>0</v>
      </c>
      <c r="D2002">
        <v>0</v>
      </c>
      <c r="E2002">
        <v>0</v>
      </c>
      <c r="F2002">
        <v>0</v>
      </c>
    </row>
    <row r="2003" spans="1:6" x14ac:dyDescent="0.2">
      <c r="A2003">
        <v>27</v>
      </c>
      <c r="B2003" t="s">
        <v>267</v>
      </c>
      <c r="C2003"/>
      <c r="D2003"/>
      <c r="E2003"/>
      <c r="F2003"/>
    </row>
    <row r="2004" spans="1:6" x14ac:dyDescent="0.2">
      <c r="A2004">
        <v>28</v>
      </c>
      <c r="B2004" t="s">
        <v>268</v>
      </c>
      <c r="C2004"/>
      <c r="D2004"/>
      <c r="E2004"/>
      <c r="F2004"/>
    </row>
    <row r="2005" spans="1:6" x14ac:dyDescent="0.2">
      <c r="A2005">
        <v>29</v>
      </c>
      <c r="B2005" t="s">
        <v>501</v>
      </c>
      <c r="C2005">
        <v>0</v>
      </c>
      <c r="D2005">
        <v>0</v>
      </c>
      <c r="E2005">
        <v>0</v>
      </c>
      <c r="F2005">
        <v>0</v>
      </c>
    </row>
    <row r="2006" spans="1:6" x14ac:dyDescent="0.2">
      <c r="A2006">
        <v>30</v>
      </c>
      <c r="B2006" t="s">
        <v>251</v>
      </c>
      <c r="C2006">
        <v>176128.37</v>
      </c>
      <c r="D2006">
        <v>0</v>
      </c>
      <c r="E2006">
        <v>0</v>
      </c>
      <c r="F2006">
        <v>0</v>
      </c>
    </row>
    <row r="2007" spans="1:6" x14ac:dyDescent="0.2">
      <c r="A2007">
        <v>31</v>
      </c>
      <c r="B2007" t="s">
        <v>252</v>
      </c>
      <c r="C2007"/>
      <c r="D2007"/>
      <c r="E2007"/>
      <c r="F2007"/>
    </row>
    <row r="2008" spans="1:6" x14ac:dyDescent="0.2">
      <c r="A2008">
        <v>32</v>
      </c>
      <c r="B2008" t="s">
        <v>253</v>
      </c>
      <c r="C2008"/>
      <c r="D2008"/>
      <c r="E2008"/>
      <c r="F2008"/>
    </row>
    <row r="2009" spans="1:6" x14ac:dyDescent="0.2">
      <c r="A2009">
        <v>33</v>
      </c>
      <c r="B2009" t="s">
        <v>254</v>
      </c>
      <c r="C2009">
        <v>176128.37</v>
      </c>
      <c r="D2009">
        <v>0</v>
      </c>
      <c r="E2009">
        <v>0</v>
      </c>
      <c r="F2009">
        <v>0</v>
      </c>
    </row>
    <row r="2010" spans="1:6" x14ac:dyDescent="0.2">
      <c r="A2010"/>
      <c r="B2010"/>
      <c r="C2010"/>
      <c r="D2010"/>
      <c r="E2010"/>
      <c r="F2010"/>
    </row>
    <row r="2011" spans="1:6" x14ac:dyDescent="0.2">
      <c r="A2011" t="s">
        <v>502</v>
      </c>
      <c r="B2011"/>
      <c r="C2011"/>
      <c r="D2011"/>
      <c r="E2011"/>
      <c r="F2011"/>
    </row>
    <row r="2012" spans="1:6" x14ac:dyDescent="0.2">
      <c r="A2012" t="s">
        <v>503</v>
      </c>
      <c r="B2012"/>
      <c r="C2012"/>
      <c r="D2012"/>
      <c r="E2012"/>
      <c r="F2012"/>
    </row>
    <row r="2013" spans="1:6" x14ac:dyDescent="0.2">
      <c r="A2013"/>
      <c r="B2013"/>
      <c r="C2013"/>
      <c r="D2013"/>
      <c r="E2013"/>
      <c r="F2013"/>
    </row>
    <row r="2014" spans="1:6" x14ac:dyDescent="0.2">
      <c r="A2014"/>
      <c r="B2014"/>
      <c r="C2014"/>
      <c r="D2014"/>
      <c r="E2014"/>
      <c r="F2014"/>
    </row>
    <row r="2015" spans="1:6" x14ac:dyDescent="0.2">
      <c r="A2015" t="s">
        <v>491</v>
      </c>
      <c r="B2015"/>
      <c r="C2015"/>
      <c r="D2015"/>
      <c r="E2015"/>
      <c r="F2015"/>
    </row>
    <row r="2016" spans="1:6" x14ac:dyDescent="0.2">
      <c r="A2016" t="s">
        <v>652</v>
      </c>
      <c r="B2016"/>
      <c r="C2016"/>
      <c r="D2016"/>
      <c r="E2016"/>
      <c r="F2016"/>
    </row>
    <row r="2017" spans="1:6" x14ac:dyDescent="0.2">
      <c r="A2017"/>
      <c r="B2017"/>
      <c r="C2017"/>
      <c r="D2017"/>
      <c r="E2017"/>
      <c r="F2017"/>
    </row>
    <row r="2018" spans="1:6" x14ac:dyDescent="0.2">
      <c r="A2018"/>
      <c r="B2018" t="s">
        <v>1</v>
      </c>
      <c r="C2018" t="s">
        <v>492</v>
      </c>
      <c r="D2018"/>
      <c r="E2018"/>
      <c r="F2018"/>
    </row>
    <row r="2019" spans="1:6" x14ac:dyDescent="0.2">
      <c r="A2019"/>
      <c r="B2019"/>
      <c r="C2019"/>
      <c r="D2019"/>
      <c r="E2019"/>
      <c r="F2019"/>
    </row>
    <row r="2020" spans="1:6" x14ac:dyDescent="0.2">
      <c r="A2020"/>
      <c r="B2020" t="s">
        <v>234</v>
      </c>
      <c r="C2020" t="s">
        <v>490</v>
      </c>
      <c r="D2020"/>
      <c r="E2020"/>
      <c r="F2020"/>
    </row>
    <row r="2021" spans="1:6" x14ac:dyDescent="0.2">
      <c r="A2021"/>
      <c r="B2021"/>
      <c r="C2021"/>
      <c r="D2021"/>
      <c r="E2021"/>
      <c r="F2021"/>
    </row>
    <row r="2022" spans="1:6" x14ac:dyDescent="0.2">
      <c r="A2022"/>
      <c r="B2022"/>
      <c r="C2022"/>
      <c r="D2022"/>
      <c r="E2022"/>
      <c r="F2022" t="s">
        <v>493</v>
      </c>
    </row>
    <row r="2023" spans="1:6" x14ac:dyDescent="0.2">
      <c r="A2023">
        <v>1</v>
      </c>
      <c r="B2023" t="s">
        <v>361</v>
      </c>
      <c r="C2023" t="s">
        <v>439</v>
      </c>
      <c r="D2023"/>
      <c r="E2023"/>
      <c r="F2023" s="481">
        <v>240008950</v>
      </c>
    </row>
    <row r="2024" spans="1:6" x14ac:dyDescent="0.2">
      <c r="A2024">
        <v>2</v>
      </c>
      <c r="B2024" t="s">
        <v>175</v>
      </c>
      <c r="C2024" t="s">
        <v>455</v>
      </c>
      <c r="D2024"/>
      <c r="E2024"/>
      <c r="F2024"/>
    </row>
    <row r="2025" spans="1:6" x14ac:dyDescent="0.2">
      <c r="A2025">
        <v>3</v>
      </c>
      <c r="B2025" t="s">
        <v>256</v>
      </c>
      <c r="C2025">
        <v>270318000</v>
      </c>
      <c r="D2025"/>
      <c r="E2025"/>
      <c r="F2025"/>
    </row>
    <row r="2026" spans="1:6" x14ac:dyDescent="0.2">
      <c r="A2026">
        <v>4</v>
      </c>
      <c r="B2026" t="s">
        <v>235</v>
      </c>
      <c r="C2026" t="s">
        <v>492</v>
      </c>
      <c r="D2026" t="s">
        <v>504</v>
      </c>
      <c r="E2026"/>
      <c r="F2026"/>
    </row>
    <row r="2027" spans="1:6" x14ac:dyDescent="0.2">
      <c r="A2027"/>
      <c r="B2027"/>
      <c r="C2027" t="s">
        <v>257</v>
      </c>
      <c r="D2027" t="s">
        <v>257</v>
      </c>
      <c r="E2027" t="s">
        <v>257</v>
      </c>
      <c r="F2027" t="s">
        <v>257</v>
      </c>
    </row>
    <row r="2028" spans="1:6" x14ac:dyDescent="0.2">
      <c r="A2028"/>
      <c r="B2028"/>
      <c r="C2028" t="s">
        <v>494</v>
      </c>
      <c r="D2028" t="s">
        <v>505</v>
      </c>
      <c r="E2028" t="s">
        <v>495</v>
      </c>
      <c r="F2028" t="s">
        <v>185</v>
      </c>
    </row>
    <row r="2029" spans="1:6" x14ac:dyDescent="0.2">
      <c r="A2029">
        <v>5</v>
      </c>
      <c r="B2029" t="s">
        <v>257</v>
      </c>
      <c r="C2029" s="412">
        <v>2003737937</v>
      </c>
      <c r="D2029" s="412">
        <v>9929645734</v>
      </c>
      <c r="E2029" s="412">
        <v>0</v>
      </c>
      <c r="F2029" s="412">
        <v>11933383671</v>
      </c>
    </row>
    <row r="2030" spans="1:6" x14ac:dyDescent="0.2">
      <c r="A2030">
        <v>6</v>
      </c>
      <c r="B2030" t="s">
        <v>236</v>
      </c>
      <c r="C2030">
        <v>0.16791029199999999</v>
      </c>
      <c r="D2030">
        <v>0.83208970800000004</v>
      </c>
      <c r="E2030">
        <v>0</v>
      </c>
      <c r="F2030" s="555">
        <v>1</v>
      </c>
    </row>
    <row r="2031" spans="1:6" x14ac:dyDescent="0.2">
      <c r="A2031"/>
      <c r="B2031"/>
      <c r="C2031"/>
      <c r="D2031"/>
      <c r="E2031"/>
      <c r="F2031"/>
    </row>
    <row r="2032" spans="1:6" x14ac:dyDescent="0.2">
      <c r="A2032"/>
      <c r="B2032" t="s">
        <v>496</v>
      </c>
      <c r="C2032"/>
      <c r="D2032"/>
      <c r="E2032"/>
      <c r="F2032"/>
    </row>
    <row r="2033" spans="1:6" x14ac:dyDescent="0.2">
      <c r="A2033">
        <v>7</v>
      </c>
      <c r="B2033" t="s">
        <v>497</v>
      </c>
      <c r="C2033" s="412">
        <v>2003737937</v>
      </c>
      <c r="D2033"/>
      <c r="E2033"/>
      <c r="F2033"/>
    </row>
    <row r="2034" spans="1:6" x14ac:dyDescent="0.2">
      <c r="A2034">
        <v>8</v>
      </c>
      <c r="B2034" t="s">
        <v>258</v>
      </c>
      <c r="C2034" s="412">
        <v>133430867</v>
      </c>
      <c r="D2034"/>
      <c r="E2034"/>
      <c r="F2034"/>
    </row>
    <row r="2035" spans="1:6" x14ac:dyDescent="0.2">
      <c r="A2035">
        <v>9</v>
      </c>
      <c r="B2035" t="s">
        <v>259</v>
      </c>
      <c r="C2035" s="412">
        <v>180083204</v>
      </c>
      <c r="D2035"/>
      <c r="E2035"/>
      <c r="F2035"/>
    </row>
    <row r="2036" spans="1:6" x14ac:dyDescent="0.2">
      <c r="A2036"/>
      <c r="B2036"/>
      <c r="C2036"/>
      <c r="D2036"/>
      <c r="E2036"/>
      <c r="F2036"/>
    </row>
    <row r="2037" spans="1:6" x14ac:dyDescent="0.2">
      <c r="A2037"/>
      <c r="B2037"/>
      <c r="C2037" t="s">
        <v>167</v>
      </c>
      <c r="D2037" t="s">
        <v>260</v>
      </c>
      <c r="E2037" t="s">
        <v>498</v>
      </c>
      <c r="F2037" t="s">
        <v>261</v>
      </c>
    </row>
    <row r="2038" spans="1:6" x14ac:dyDescent="0.2">
      <c r="A2038"/>
      <c r="B2038"/>
      <c r="C2038" t="s">
        <v>262</v>
      </c>
      <c r="D2038" t="s">
        <v>263</v>
      </c>
      <c r="E2038" t="s">
        <v>264</v>
      </c>
      <c r="F2038" t="s">
        <v>265</v>
      </c>
    </row>
    <row r="2039" spans="1:6" x14ac:dyDescent="0.2">
      <c r="A2039">
        <v>10</v>
      </c>
      <c r="B2039" t="s">
        <v>499</v>
      </c>
      <c r="C2039" s="631">
        <v>4.5209999999999998E-3</v>
      </c>
      <c r="D2039">
        <v>0</v>
      </c>
      <c r="E2039">
        <v>0</v>
      </c>
      <c r="F2039">
        <v>0</v>
      </c>
    </row>
    <row r="2040" spans="1:6" x14ac:dyDescent="0.2">
      <c r="A2040">
        <v>11</v>
      </c>
      <c r="B2040" t="s">
        <v>237</v>
      </c>
      <c r="C2040">
        <v>814156.17</v>
      </c>
      <c r="D2040">
        <v>0</v>
      </c>
      <c r="E2040">
        <v>0</v>
      </c>
      <c r="F2040">
        <v>0</v>
      </c>
    </row>
    <row r="2041" spans="1:6" x14ac:dyDescent="0.2">
      <c r="A2041">
        <v>12</v>
      </c>
      <c r="B2041" t="s">
        <v>238</v>
      </c>
      <c r="C2041">
        <v>6.8200000000000004E-5</v>
      </c>
      <c r="D2041">
        <v>0</v>
      </c>
      <c r="E2041">
        <v>0</v>
      </c>
      <c r="F2041">
        <v>0</v>
      </c>
    </row>
    <row r="2042" spans="1:6" x14ac:dyDescent="0.2">
      <c r="A2042">
        <v>13</v>
      </c>
      <c r="B2042" t="s">
        <v>239</v>
      </c>
      <c r="C2042" s="555">
        <v>136654.92730000001</v>
      </c>
      <c r="D2042">
        <v>0</v>
      </c>
      <c r="E2042">
        <v>0</v>
      </c>
      <c r="F2042">
        <v>0</v>
      </c>
    </row>
    <row r="2043" spans="1:6" x14ac:dyDescent="0.2">
      <c r="A2043">
        <v>14</v>
      </c>
      <c r="B2043" t="s">
        <v>240</v>
      </c>
      <c r="C2043" s="555">
        <v>677201.83909999998</v>
      </c>
      <c r="D2043">
        <v>0</v>
      </c>
      <c r="E2043">
        <v>0</v>
      </c>
      <c r="F2043">
        <v>0</v>
      </c>
    </row>
    <row r="2044" spans="1:6" x14ac:dyDescent="0.2">
      <c r="A2044">
        <v>15</v>
      </c>
      <c r="B2044" t="s">
        <v>241</v>
      </c>
      <c r="C2044">
        <v>0</v>
      </c>
      <c r="D2044">
        <v>0</v>
      </c>
      <c r="E2044">
        <v>0</v>
      </c>
      <c r="F2044">
        <v>0</v>
      </c>
    </row>
    <row r="2045" spans="1:6" x14ac:dyDescent="0.2">
      <c r="A2045">
        <v>16</v>
      </c>
      <c r="B2045" t="s">
        <v>242</v>
      </c>
      <c r="C2045" s="555">
        <v>813856.76639999996</v>
      </c>
      <c r="D2045">
        <v>0</v>
      </c>
      <c r="E2045">
        <v>0</v>
      </c>
      <c r="F2045">
        <v>0</v>
      </c>
    </row>
    <row r="2046" spans="1:6" x14ac:dyDescent="0.2">
      <c r="A2046">
        <v>17</v>
      </c>
      <c r="B2046" t="s">
        <v>500</v>
      </c>
      <c r="C2046" s="555">
        <v>-299.39890000000003</v>
      </c>
      <c r="D2046">
        <v>0</v>
      </c>
      <c r="E2046">
        <v>0</v>
      </c>
      <c r="F2046">
        <v>0</v>
      </c>
    </row>
    <row r="2047" spans="1:6" x14ac:dyDescent="0.2">
      <c r="A2047">
        <v>18</v>
      </c>
      <c r="B2047" t="s">
        <v>243</v>
      </c>
      <c r="C2047">
        <v>136654.79</v>
      </c>
      <c r="D2047">
        <v>0</v>
      </c>
      <c r="E2047">
        <v>0</v>
      </c>
      <c r="F2047">
        <v>0</v>
      </c>
    </row>
    <row r="2048" spans="1:6" x14ac:dyDescent="0.2">
      <c r="A2048">
        <v>19</v>
      </c>
      <c r="B2048" t="s">
        <v>244</v>
      </c>
      <c r="C2048"/>
      <c r="D2048"/>
      <c r="E2048"/>
      <c r="F2048"/>
    </row>
    <row r="2049" spans="1:6" x14ac:dyDescent="0.2">
      <c r="A2049">
        <v>20</v>
      </c>
      <c r="B2049" t="s">
        <v>245</v>
      </c>
      <c r="C2049"/>
      <c r="D2049"/>
      <c r="E2049"/>
      <c r="F2049"/>
    </row>
    <row r="2050" spans="1:6" x14ac:dyDescent="0.2">
      <c r="A2050">
        <v>21</v>
      </c>
      <c r="B2050" t="s">
        <v>246</v>
      </c>
      <c r="C2050">
        <v>136654.79</v>
      </c>
      <c r="D2050">
        <v>0</v>
      </c>
      <c r="E2050">
        <v>0</v>
      </c>
      <c r="F2050">
        <v>0</v>
      </c>
    </row>
    <row r="2051" spans="1:6" x14ac:dyDescent="0.2">
      <c r="A2051">
        <v>22</v>
      </c>
      <c r="B2051" t="s">
        <v>247</v>
      </c>
      <c r="C2051" s="555">
        <v>-0.13730000000000001</v>
      </c>
      <c r="D2051">
        <v>0</v>
      </c>
      <c r="E2051">
        <v>0</v>
      </c>
      <c r="F2051">
        <v>0</v>
      </c>
    </row>
    <row r="2052" spans="1:6" x14ac:dyDescent="0.2">
      <c r="A2052">
        <v>23</v>
      </c>
      <c r="B2052" t="s">
        <v>248</v>
      </c>
      <c r="C2052" s="555">
        <v>0</v>
      </c>
      <c r="D2052">
        <v>0</v>
      </c>
      <c r="E2052">
        <v>0</v>
      </c>
      <c r="F2052">
        <v>0</v>
      </c>
    </row>
    <row r="2053" spans="1:6" x14ac:dyDescent="0.2">
      <c r="A2053">
        <v>24</v>
      </c>
      <c r="B2053" t="s">
        <v>249</v>
      </c>
      <c r="C2053" s="555">
        <v>0</v>
      </c>
      <c r="D2053">
        <v>0</v>
      </c>
      <c r="E2053">
        <v>0</v>
      </c>
      <c r="F2053">
        <v>0</v>
      </c>
    </row>
    <row r="2054" spans="1:6" x14ac:dyDescent="0.2">
      <c r="A2054">
        <v>25</v>
      </c>
      <c r="B2054" t="s">
        <v>250</v>
      </c>
      <c r="C2054" s="555">
        <v>-0.13730000000000001</v>
      </c>
      <c r="D2054">
        <v>0</v>
      </c>
      <c r="E2054">
        <v>0</v>
      </c>
      <c r="F2054">
        <v>0</v>
      </c>
    </row>
    <row r="2055" spans="1:6" x14ac:dyDescent="0.2">
      <c r="A2055">
        <v>26</v>
      </c>
      <c r="B2055" t="s">
        <v>266</v>
      </c>
      <c r="C2055" s="555">
        <v>0</v>
      </c>
      <c r="D2055">
        <v>0</v>
      </c>
      <c r="E2055">
        <v>0</v>
      </c>
      <c r="F2055">
        <v>0</v>
      </c>
    </row>
    <row r="2056" spans="1:6" x14ac:dyDescent="0.2">
      <c r="A2056">
        <v>27</v>
      </c>
      <c r="B2056" t="s">
        <v>267</v>
      </c>
      <c r="C2056"/>
      <c r="D2056"/>
      <c r="E2056"/>
      <c r="F2056"/>
    </row>
    <row r="2057" spans="1:6" x14ac:dyDescent="0.2">
      <c r="A2057">
        <v>28</v>
      </c>
      <c r="B2057" t="s">
        <v>268</v>
      </c>
      <c r="C2057"/>
      <c r="D2057"/>
      <c r="E2057"/>
      <c r="F2057"/>
    </row>
    <row r="2058" spans="1:6" x14ac:dyDescent="0.2">
      <c r="A2058">
        <v>29</v>
      </c>
      <c r="B2058" t="s">
        <v>501</v>
      </c>
      <c r="C2058">
        <v>0</v>
      </c>
      <c r="D2058">
        <v>0</v>
      </c>
      <c r="E2058">
        <v>0</v>
      </c>
      <c r="F2058">
        <v>0</v>
      </c>
    </row>
    <row r="2059" spans="1:6" x14ac:dyDescent="0.2">
      <c r="A2059">
        <v>30</v>
      </c>
      <c r="B2059" t="s">
        <v>251</v>
      </c>
      <c r="C2059">
        <v>136654.79</v>
      </c>
      <c r="D2059">
        <v>0</v>
      </c>
      <c r="E2059">
        <v>0</v>
      </c>
      <c r="F2059">
        <v>0</v>
      </c>
    </row>
    <row r="2060" spans="1:6" x14ac:dyDescent="0.2">
      <c r="A2060">
        <v>31</v>
      </c>
      <c r="B2060" t="s">
        <v>252</v>
      </c>
      <c r="C2060"/>
      <c r="D2060"/>
      <c r="E2060"/>
      <c r="F2060"/>
    </row>
    <row r="2061" spans="1:6" x14ac:dyDescent="0.2">
      <c r="A2061">
        <v>32</v>
      </c>
      <c r="B2061" t="s">
        <v>253</v>
      </c>
      <c r="C2061"/>
      <c r="D2061"/>
      <c r="E2061"/>
      <c r="F2061"/>
    </row>
    <row r="2062" spans="1:6" x14ac:dyDescent="0.2">
      <c r="A2062">
        <v>33</v>
      </c>
      <c r="B2062" t="s">
        <v>254</v>
      </c>
      <c r="C2062">
        <v>136654.79</v>
      </c>
      <c r="D2062">
        <v>0</v>
      </c>
      <c r="E2062">
        <v>0</v>
      </c>
      <c r="F2062">
        <v>0</v>
      </c>
    </row>
    <row r="2063" spans="1:6" x14ac:dyDescent="0.2">
      <c r="A2063"/>
      <c r="B2063"/>
      <c r="C2063"/>
      <c r="D2063"/>
      <c r="E2063"/>
      <c r="F2063"/>
    </row>
    <row r="2064" spans="1:6" x14ac:dyDescent="0.2">
      <c r="A2064" t="s">
        <v>502</v>
      </c>
      <c r="B2064"/>
      <c r="C2064"/>
      <c r="D2064"/>
      <c r="E2064"/>
      <c r="F2064"/>
    </row>
    <row r="2065" spans="1:6" x14ac:dyDescent="0.2">
      <c r="A2065" t="s">
        <v>503</v>
      </c>
      <c r="B2065"/>
      <c r="C2065"/>
      <c r="D2065"/>
      <c r="E2065"/>
      <c r="F2065"/>
    </row>
    <row r="2066" spans="1:6" x14ac:dyDescent="0.2">
      <c r="A2066"/>
      <c r="B2066"/>
      <c r="C2066"/>
      <c r="D2066"/>
      <c r="E2066"/>
      <c r="F2066"/>
    </row>
    <row r="2067" spans="1:6" x14ac:dyDescent="0.2">
      <c r="A2067"/>
      <c r="B2067"/>
      <c r="C2067"/>
      <c r="D2067"/>
      <c r="E2067"/>
      <c r="F2067"/>
    </row>
    <row r="2068" spans="1:6" x14ac:dyDescent="0.2">
      <c r="A2068" t="s">
        <v>491</v>
      </c>
      <c r="B2068"/>
      <c r="C2068"/>
      <c r="D2068"/>
      <c r="E2068"/>
      <c r="F2068"/>
    </row>
    <row r="2069" spans="1:6" x14ac:dyDescent="0.2">
      <c r="A2069" t="s">
        <v>652</v>
      </c>
      <c r="B2069"/>
      <c r="C2069"/>
      <c r="D2069"/>
      <c r="E2069"/>
      <c r="F2069"/>
    </row>
    <row r="2070" spans="1:6" x14ac:dyDescent="0.2">
      <c r="A2070"/>
      <c r="B2070"/>
      <c r="C2070"/>
      <c r="D2070"/>
      <c r="E2070"/>
      <c r="F2070"/>
    </row>
    <row r="2071" spans="1:6" x14ac:dyDescent="0.2">
      <c r="A2071"/>
      <c r="B2071" t="s">
        <v>1</v>
      </c>
      <c r="C2071" t="s">
        <v>492</v>
      </c>
      <c r="D2071"/>
      <c r="E2071"/>
      <c r="F2071"/>
    </row>
    <row r="2072" spans="1:6" x14ac:dyDescent="0.2">
      <c r="A2072"/>
      <c r="B2072"/>
      <c r="C2072"/>
      <c r="D2072"/>
      <c r="E2072"/>
      <c r="F2072"/>
    </row>
    <row r="2073" spans="1:6" x14ac:dyDescent="0.2">
      <c r="A2073"/>
      <c r="B2073" t="s">
        <v>234</v>
      </c>
      <c r="C2073" t="s">
        <v>490</v>
      </c>
      <c r="D2073"/>
      <c r="E2073"/>
      <c r="F2073"/>
    </row>
    <row r="2074" spans="1:6" x14ac:dyDescent="0.2">
      <c r="A2074"/>
      <c r="B2074"/>
      <c r="C2074"/>
      <c r="D2074"/>
      <c r="E2074"/>
      <c r="F2074"/>
    </row>
    <row r="2075" spans="1:6" x14ac:dyDescent="0.2">
      <c r="A2075"/>
      <c r="B2075"/>
      <c r="C2075"/>
      <c r="D2075"/>
      <c r="E2075"/>
      <c r="F2075" t="s">
        <v>493</v>
      </c>
    </row>
    <row r="2076" spans="1:6" x14ac:dyDescent="0.2">
      <c r="A2076">
        <v>1</v>
      </c>
      <c r="B2076" t="s">
        <v>361</v>
      </c>
      <c r="C2076" t="s">
        <v>439</v>
      </c>
      <c r="D2076"/>
      <c r="E2076"/>
      <c r="F2076" s="481">
        <v>240008950</v>
      </c>
    </row>
    <row r="2077" spans="1:6" x14ac:dyDescent="0.2">
      <c r="A2077">
        <v>2</v>
      </c>
      <c r="B2077" t="s">
        <v>175</v>
      </c>
      <c r="C2077" t="s">
        <v>533</v>
      </c>
      <c r="D2077"/>
      <c r="E2077"/>
      <c r="F2077"/>
    </row>
    <row r="2078" spans="1:6" x14ac:dyDescent="0.2">
      <c r="A2078">
        <v>3</v>
      </c>
      <c r="B2078" t="s">
        <v>256</v>
      </c>
      <c r="C2078">
        <v>270318001</v>
      </c>
      <c r="D2078"/>
      <c r="E2078"/>
      <c r="F2078"/>
    </row>
    <row r="2079" spans="1:6" x14ac:dyDescent="0.2">
      <c r="A2079">
        <v>4</v>
      </c>
      <c r="B2079" t="s">
        <v>235</v>
      </c>
      <c r="C2079" t="s">
        <v>492</v>
      </c>
      <c r="D2079" t="s">
        <v>504</v>
      </c>
      <c r="E2079"/>
      <c r="F2079"/>
    </row>
    <row r="2080" spans="1:6" x14ac:dyDescent="0.2">
      <c r="A2080"/>
      <c r="B2080"/>
      <c r="C2080" t="s">
        <v>257</v>
      </c>
      <c r="D2080" t="s">
        <v>257</v>
      </c>
      <c r="E2080" t="s">
        <v>257</v>
      </c>
      <c r="F2080" t="s">
        <v>257</v>
      </c>
    </row>
    <row r="2081" spans="1:6" x14ac:dyDescent="0.2">
      <c r="A2081"/>
      <c r="B2081"/>
      <c r="C2081" t="s">
        <v>494</v>
      </c>
      <c r="D2081" t="s">
        <v>505</v>
      </c>
      <c r="E2081" t="s">
        <v>495</v>
      </c>
      <c r="F2081" t="s">
        <v>185</v>
      </c>
    </row>
    <row r="2082" spans="1:6" x14ac:dyDescent="0.2">
      <c r="A2082">
        <v>5</v>
      </c>
      <c r="B2082" t="s">
        <v>257</v>
      </c>
      <c r="C2082" s="412">
        <v>2003737937</v>
      </c>
      <c r="D2082" s="412">
        <v>9929645734</v>
      </c>
      <c r="E2082" s="412">
        <v>0</v>
      </c>
      <c r="F2082" s="412">
        <v>11933383671</v>
      </c>
    </row>
    <row r="2083" spans="1:6" x14ac:dyDescent="0.2">
      <c r="A2083">
        <v>6</v>
      </c>
      <c r="B2083" t="s">
        <v>236</v>
      </c>
      <c r="C2083">
        <v>0.16791029199999999</v>
      </c>
      <c r="D2083">
        <v>0.83208970800000004</v>
      </c>
      <c r="E2083">
        <v>0</v>
      </c>
      <c r="F2083" s="555">
        <v>1</v>
      </c>
    </row>
    <row r="2084" spans="1:6" x14ac:dyDescent="0.2">
      <c r="A2084"/>
      <c r="B2084"/>
      <c r="C2084"/>
      <c r="D2084"/>
      <c r="E2084"/>
      <c r="F2084"/>
    </row>
    <row r="2085" spans="1:6" x14ac:dyDescent="0.2">
      <c r="A2085"/>
      <c r="B2085" t="s">
        <v>496</v>
      </c>
      <c r="C2085"/>
      <c r="D2085"/>
      <c r="E2085"/>
      <c r="F2085"/>
    </row>
    <row r="2086" spans="1:6" x14ac:dyDescent="0.2">
      <c r="A2086">
        <v>7</v>
      </c>
      <c r="B2086" t="s">
        <v>497</v>
      </c>
      <c r="C2086" s="412">
        <v>2003737937</v>
      </c>
      <c r="D2086"/>
      <c r="E2086"/>
      <c r="F2086"/>
    </row>
    <row r="2087" spans="1:6" x14ac:dyDescent="0.2">
      <c r="A2087">
        <v>8</v>
      </c>
      <c r="B2087" t="s">
        <v>258</v>
      </c>
      <c r="C2087" s="412">
        <v>133430867</v>
      </c>
      <c r="D2087"/>
      <c r="E2087"/>
      <c r="F2087"/>
    </row>
    <row r="2088" spans="1:6" x14ac:dyDescent="0.2">
      <c r="A2088">
        <v>9</v>
      </c>
      <c r="B2088" t="s">
        <v>259</v>
      </c>
      <c r="C2088" s="412">
        <v>180083204</v>
      </c>
      <c r="D2088"/>
      <c r="E2088"/>
      <c r="F2088"/>
    </row>
    <row r="2089" spans="1:6" x14ac:dyDescent="0.2">
      <c r="A2089"/>
      <c r="B2089"/>
      <c r="C2089"/>
      <c r="D2089"/>
      <c r="E2089"/>
      <c r="F2089"/>
    </row>
    <row r="2090" spans="1:6" x14ac:dyDescent="0.2">
      <c r="A2090"/>
      <c r="B2090"/>
      <c r="C2090" t="s">
        <v>167</v>
      </c>
      <c r="D2090" t="s">
        <v>260</v>
      </c>
      <c r="E2090" t="s">
        <v>498</v>
      </c>
      <c r="F2090" t="s">
        <v>261</v>
      </c>
    </row>
    <row r="2091" spans="1:6" x14ac:dyDescent="0.2">
      <c r="A2091"/>
      <c r="B2091"/>
      <c r="C2091" t="s">
        <v>262</v>
      </c>
      <c r="D2091" t="s">
        <v>263</v>
      </c>
      <c r="E2091" t="s">
        <v>264</v>
      </c>
      <c r="F2091" t="s">
        <v>265</v>
      </c>
    </row>
    <row r="2092" spans="1:6" x14ac:dyDescent="0.2">
      <c r="A2092">
        <v>10</v>
      </c>
      <c r="B2092" t="s">
        <v>499</v>
      </c>
      <c r="C2092">
        <v>0</v>
      </c>
      <c r="D2092">
        <v>0</v>
      </c>
      <c r="E2092">
        <v>0</v>
      </c>
      <c r="F2092" s="631">
        <v>4.8349999999999999E-4</v>
      </c>
    </row>
    <row r="2093" spans="1:6" x14ac:dyDescent="0.2">
      <c r="A2093">
        <v>11</v>
      </c>
      <c r="B2093" t="s">
        <v>237</v>
      </c>
      <c r="C2093">
        <v>0</v>
      </c>
      <c r="D2093">
        <v>0</v>
      </c>
      <c r="E2093">
        <v>0</v>
      </c>
      <c r="F2093">
        <v>87070.23</v>
      </c>
    </row>
    <row r="2094" spans="1:6" x14ac:dyDescent="0.2">
      <c r="A2094">
        <v>12</v>
      </c>
      <c r="B2094" t="s">
        <v>238</v>
      </c>
      <c r="C2094">
        <v>0</v>
      </c>
      <c r="D2094">
        <v>0</v>
      </c>
      <c r="E2094">
        <v>0</v>
      </c>
      <c r="F2094">
        <v>7.1999999999999997E-6</v>
      </c>
    </row>
    <row r="2095" spans="1:6" x14ac:dyDescent="0.2">
      <c r="A2095">
        <v>13</v>
      </c>
      <c r="B2095" t="s">
        <v>239</v>
      </c>
      <c r="C2095">
        <v>0</v>
      </c>
      <c r="D2095">
        <v>0</v>
      </c>
      <c r="E2095">
        <v>0</v>
      </c>
      <c r="F2095" s="555">
        <v>14426.9131</v>
      </c>
    </row>
    <row r="2096" spans="1:6" x14ac:dyDescent="0.2">
      <c r="A2096">
        <v>14</v>
      </c>
      <c r="B2096" t="s">
        <v>240</v>
      </c>
      <c r="C2096">
        <v>0</v>
      </c>
      <c r="D2096">
        <v>0</v>
      </c>
      <c r="E2096">
        <v>0</v>
      </c>
      <c r="F2096" s="555">
        <v>71493.449299999993</v>
      </c>
    </row>
    <row r="2097" spans="1:6" x14ac:dyDescent="0.2">
      <c r="A2097">
        <v>15</v>
      </c>
      <c r="B2097" t="s">
        <v>241</v>
      </c>
      <c r="C2097">
        <v>0</v>
      </c>
      <c r="D2097">
        <v>0</v>
      </c>
      <c r="E2097">
        <v>0</v>
      </c>
      <c r="F2097">
        <v>0</v>
      </c>
    </row>
    <row r="2098" spans="1:6" x14ac:dyDescent="0.2">
      <c r="A2098">
        <v>16</v>
      </c>
      <c r="B2098" t="s">
        <v>242</v>
      </c>
      <c r="C2098">
        <v>0</v>
      </c>
      <c r="D2098">
        <v>0</v>
      </c>
      <c r="E2098">
        <v>0</v>
      </c>
      <c r="F2098" s="555">
        <v>85920.362399999998</v>
      </c>
    </row>
    <row r="2099" spans="1:6" x14ac:dyDescent="0.2">
      <c r="A2099">
        <v>17</v>
      </c>
      <c r="B2099" t="s">
        <v>500</v>
      </c>
      <c r="C2099">
        <v>0</v>
      </c>
      <c r="D2099">
        <v>0</v>
      </c>
      <c r="E2099">
        <v>0</v>
      </c>
      <c r="F2099" s="555">
        <v>-1149.8667</v>
      </c>
    </row>
    <row r="2100" spans="1:6" x14ac:dyDescent="0.2">
      <c r="A2100">
        <v>18</v>
      </c>
      <c r="B2100" t="s">
        <v>243</v>
      </c>
      <c r="C2100">
        <v>0</v>
      </c>
      <c r="D2100">
        <v>0</v>
      </c>
      <c r="E2100">
        <v>0</v>
      </c>
      <c r="F2100" s="555">
        <v>14426.9</v>
      </c>
    </row>
    <row r="2101" spans="1:6" x14ac:dyDescent="0.2">
      <c r="A2101">
        <v>19</v>
      </c>
      <c r="B2101" t="s">
        <v>244</v>
      </c>
      <c r="C2101"/>
      <c r="D2101"/>
      <c r="E2101"/>
      <c r="F2101"/>
    </row>
    <row r="2102" spans="1:6" x14ac:dyDescent="0.2">
      <c r="A2102">
        <v>20</v>
      </c>
      <c r="B2102" t="s">
        <v>245</v>
      </c>
      <c r="C2102"/>
      <c r="D2102"/>
      <c r="E2102"/>
      <c r="F2102"/>
    </row>
    <row r="2103" spans="1:6" x14ac:dyDescent="0.2">
      <c r="A2103">
        <v>21</v>
      </c>
      <c r="B2103" t="s">
        <v>246</v>
      </c>
      <c r="C2103">
        <v>0</v>
      </c>
      <c r="D2103">
        <v>0</v>
      </c>
      <c r="E2103">
        <v>0</v>
      </c>
      <c r="F2103" s="555">
        <v>14426.9</v>
      </c>
    </row>
    <row r="2104" spans="1:6" x14ac:dyDescent="0.2">
      <c r="A2104">
        <v>22</v>
      </c>
      <c r="B2104" t="s">
        <v>247</v>
      </c>
      <c r="C2104">
        <v>0</v>
      </c>
      <c r="D2104">
        <v>0</v>
      </c>
      <c r="E2104">
        <v>0</v>
      </c>
      <c r="F2104" s="555">
        <v>-1.3100000000000001E-2</v>
      </c>
    </row>
    <row r="2105" spans="1:6" x14ac:dyDescent="0.2">
      <c r="A2105">
        <v>23</v>
      </c>
      <c r="B2105" t="s">
        <v>248</v>
      </c>
      <c r="C2105">
        <v>0</v>
      </c>
      <c r="D2105">
        <v>0</v>
      </c>
      <c r="E2105">
        <v>0</v>
      </c>
      <c r="F2105" s="555">
        <v>0</v>
      </c>
    </row>
    <row r="2106" spans="1:6" x14ac:dyDescent="0.2">
      <c r="A2106">
        <v>24</v>
      </c>
      <c r="B2106" t="s">
        <v>249</v>
      </c>
      <c r="C2106">
        <v>0</v>
      </c>
      <c r="D2106">
        <v>0</v>
      </c>
      <c r="E2106">
        <v>0</v>
      </c>
      <c r="F2106" s="555">
        <v>0</v>
      </c>
    </row>
    <row r="2107" spans="1:6" x14ac:dyDescent="0.2">
      <c r="A2107">
        <v>25</v>
      </c>
      <c r="B2107" t="s">
        <v>250</v>
      </c>
      <c r="C2107">
        <v>0</v>
      </c>
      <c r="D2107">
        <v>0</v>
      </c>
      <c r="E2107">
        <v>0</v>
      </c>
      <c r="F2107" s="555">
        <v>-1.3100000000000001E-2</v>
      </c>
    </row>
    <row r="2108" spans="1:6" x14ac:dyDescent="0.2">
      <c r="A2108">
        <v>26</v>
      </c>
      <c r="B2108" t="s">
        <v>266</v>
      </c>
      <c r="C2108">
        <v>0</v>
      </c>
      <c r="D2108">
        <v>0</v>
      </c>
      <c r="E2108">
        <v>0</v>
      </c>
      <c r="F2108" s="555">
        <v>0</v>
      </c>
    </row>
    <row r="2109" spans="1:6" x14ac:dyDescent="0.2">
      <c r="A2109">
        <v>27</v>
      </c>
      <c r="B2109" t="s">
        <v>267</v>
      </c>
      <c r="C2109"/>
      <c r="D2109"/>
      <c r="E2109"/>
      <c r="F2109"/>
    </row>
    <row r="2110" spans="1:6" x14ac:dyDescent="0.2">
      <c r="A2110">
        <v>28</v>
      </c>
      <c r="B2110" t="s">
        <v>268</v>
      </c>
      <c r="C2110"/>
      <c r="D2110"/>
      <c r="E2110"/>
      <c r="F2110"/>
    </row>
    <row r="2111" spans="1:6" x14ac:dyDescent="0.2">
      <c r="A2111">
        <v>29</v>
      </c>
      <c r="B2111" t="s">
        <v>501</v>
      </c>
      <c r="C2111">
        <v>0</v>
      </c>
      <c r="D2111">
        <v>0</v>
      </c>
      <c r="E2111">
        <v>0</v>
      </c>
      <c r="F2111">
        <v>0</v>
      </c>
    </row>
    <row r="2112" spans="1:6" x14ac:dyDescent="0.2">
      <c r="A2112">
        <v>30</v>
      </c>
      <c r="B2112" t="s">
        <v>251</v>
      </c>
      <c r="C2112">
        <v>0</v>
      </c>
      <c r="D2112">
        <v>0</v>
      </c>
      <c r="E2112">
        <v>0</v>
      </c>
      <c r="F2112" s="555">
        <v>14426.9</v>
      </c>
    </row>
    <row r="2113" spans="1:6" x14ac:dyDescent="0.2">
      <c r="A2113">
        <v>31</v>
      </c>
      <c r="B2113" t="s">
        <v>252</v>
      </c>
      <c r="C2113"/>
      <c r="D2113"/>
      <c r="E2113"/>
      <c r="F2113"/>
    </row>
    <row r="2114" spans="1:6" x14ac:dyDescent="0.2">
      <c r="A2114">
        <v>32</v>
      </c>
      <c r="B2114" t="s">
        <v>253</v>
      </c>
      <c r="C2114"/>
      <c r="D2114"/>
      <c r="E2114"/>
      <c r="F2114"/>
    </row>
    <row r="2115" spans="1:6" x14ac:dyDescent="0.2">
      <c r="A2115">
        <v>33</v>
      </c>
      <c r="B2115" t="s">
        <v>254</v>
      </c>
      <c r="C2115">
        <v>0</v>
      </c>
      <c r="D2115">
        <v>0</v>
      </c>
      <c r="E2115">
        <v>0</v>
      </c>
      <c r="F2115" s="555">
        <v>14426.9</v>
      </c>
    </row>
    <row r="2116" spans="1:6" x14ac:dyDescent="0.2">
      <c r="A2116"/>
      <c r="B2116"/>
      <c r="C2116"/>
      <c r="D2116"/>
      <c r="E2116"/>
      <c r="F2116"/>
    </row>
    <row r="2117" spans="1:6" x14ac:dyDescent="0.2">
      <c r="A2117" t="s">
        <v>502</v>
      </c>
      <c r="B2117"/>
      <c r="C2117"/>
      <c r="D2117"/>
      <c r="E2117"/>
      <c r="F2117"/>
    </row>
    <row r="2118" spans="1:6" x14ac:dyDescent="0.2">
      <c r="A2118" t="s">
        <v>503</v>
      </c>
      <c r="B2118"/>
      <c r="C2118"/>
      <c r="D2118"/>
      <c r="E2118"/>
      <c r="F2118"/>
    </row>
    <row r="2119" spans="1:6" x14ac:dyDescent="0.2">
      <c r="A2119"/>
      <c r="B2119"/>
      <c r="C2119"/>
      <c r="D2119"/>
      <c r="E2119"/>
      <c r="F2119"/>
    </row>
    <row r="2120" spans="1:6" x14ac:dyDescent="0.2">
      <c r="A2120"/>
      <c r="B2120"/>
      <c r="C2120"/>
      <c r="D2120"/>
      <c r="E2120"/>
      <c r="F2120"/>
    </row>
    <row r="2121" spans="1:6" x14ac:dyDescent="0.2">
      <c r="A2121" t="s">
        <v>491</v>
      </c>
      <c r="B2121"/>
      <c r="C2121"/>
      <c r="D2121"/>
      <c r="E2121"/>
      <c r="F2121"/>
    </row>
    <row r="2122" spans="1:6" x14ac:dyDescent="0.2">
      <c r="A2122" t="s">
        <v>652</v>
      </c>
      <c r="B2122"/>
      <c r="C2122"/>
      <c r="D2122"/>
      <c r="E2122"/>
      <c r="F2122"/>
    </row>
    <row r="2123" spans="1:6" x14ac:dyDescent="0.2">
      <c r="A2123"/>
      <c r="B2123"/>
      <c r="C2123"/>
      <c r="D2123"/>
      <c r="E2123"/>
      <c r="F2123"/>
    </row>
    <row r="2124" spans="1:6" x14ac:dyDescent="0.2">
      <c r="A2124"/>
      <c r="B2124" t="s">
        <v>1</v>
      </c>
      <c r="C2124" t="s">
        <v>492</v>
      </c>
      <c r="D2124"/>
      <c r="E2124"/>
      <c r="F2124"/>
    </row>
    <row r="2125" spans="1:6" x14ac:dyDescent="0.2">
      <c r="A2125"/>
      <c r="B2125"/>
      <c r="C2125"/>
      <c r="D2125"/>
      <c r="E2125"/>
      <c r="F2125"/>
    </row>
    <row r="2126" spans="1:6" x14ac:dyDescent="0.2">
      <c r="A2126"/>
      <c r="B2126" t="s">
        <v>234</v>
      </c>
      <c r="C2126" t="s">
        <v>490</v>
      </c>
      <c r="D2126"/>
      <c r="E2126"/>
      <c r="F2126"/>
    </row>
    <row r="2127" spans="1:6" x14ac:dyDescent="0.2">
      <c r="A2127"/>
      <c r="B2127"/>
      <c r="C2127"/>
      <c r="D2127"/>
      <c r="E2127"/>
      <c r="F2127"/>
    </row>
    <row r="2128" spans="1:6" x14ac:dyDescent="0.2">
      <c r="A2128"/>
      <c r="B2128"/>
      <c r="C2128"/>
      <c r="D2128"/>
      <c r="E2128"/>
      <c r="F2128" t="s">
        <v>493</v>
      </c>
    </row>
    <row r="2129" spans="1:6" x14ac:dyDescent="0.2">
      <c r="A2129">
        <v>1</v>
      </c>
      <c r="B2129" t="s">
        <v>361</v>
      </c>
      <c r="C2129" t="s">
        <v>439</v>
      </c>
      <c r="D2129"/>
      <c r="E2129"/>
      <c r="F2129" s="481">
        <v>240008950</v>
      </c>
    </row>
    <row r="2130" spans="1:6" x14ac:dyDescent="0.2">
      <c r="A2130">
        <v>2</v>
      </c>
      <c r="B2130" t="s">
        <v>175</v>
      </c>
      <c r="C2130" t="s">
        <v>454</v>
      </c>
      <c r="D2130"/>
      <c r="E2130"/>
      <c r="F2130"/>
    </row>
    <row r="2131" spans="1:6" x14ac:dyDescent="0.2">
      <c r="A2131">
        <v>3</v>
      </c>
      <c r="B2131" t="s">
        <v>256</v>
      </c>
      <c r="C2131">
        <v>270009110</v>
      </c>
      <c r="D2131"/>
      <c r="E2131"/>
      <c r="F2131"/>
    </row>
    <row r="2132" spans="1:6" x14ac:dyDescent="0.2">
      <c r="A2132">
        <v>4</v>
      </c>
      <c r="B2132" t="s">
        <v>235</v>
      </c>
      <c r="C2132" t="s">
        <v>492</v>
      </c>
      <c r="D2132" t="s">
        <v>504</v>
      </c>
      <c r="E2132"/>
      <c r="F2132"/>
    </row>
    <row r="2133" spans="1:6" x14ac:dyDescent="0.2">
      <c r="A2133"/>
      <c r="B2133"/>
      <c r="C2133" t="s">
        <v>257</v>
      </c>
      <c r="D2133" t="s">
        <v>257</v>
      </c>
      <c r="E2133" t="s">
        <v>257</v>
      </c>
      <c r="F2133" t="s">
        <v>257</v>
      </c>
    </row>
    <row r="2134" spans="1:6" x14ac:dyDescent="0.2">
      <c r="A2134"/>
      <c r="B2134"/>
      <c r="C2134" t="s">
        <v>494</v>
      </c>
      <c r="D2134" t="s">
        <v>505</v>
      </c>
      <c r="E2134" t="s">
        <v>495</v>
      </c>
      <c r="F2134" t="s">
        <v>185</v>
      </c>
    </row>
    <row r="2135" spans="1:6" x14ac:dyDescent="0.2">
      <c r="A2135">
        <v>5</v>
      </c>
      <c r="B2135" t="s">
        <v>257</v>
      </c>
      <c r="C2135" s="412">
        <v>2003347371</v>
      </c>
      <c r="D2135" s="412">
        <v>9930071244</v>
      </c>
      <c r="E2135" s="412">
        <v>0</v>
      </c>
      <c r="F2135" s="412">
        <v>11933418615</v>
      </c>
    </row>
    <row r="2136" spans="1:6" x14ac:dyDescent="0.2">
      <c r="A2136">
        <v>6</v>
      </c>
      <c r="B2136" t="s">
        <v>236</v>
      </c>
      <c r="C2136">
        <v>0.16787707160000001</v>
      </c>
      <c r="D2136">
        <v>0.83212292840000002</v>
      </c>
      <c r="E2136">
        <v>0</v>
      </c>
      <c r="F2136">
        <v>1</v>
      </c>
    </row>
    <row r="2137" spans="1:6" x14ac:dyDescent="0.2">
      <c r="A2137"/>
      <c r="B2137"/>
      <c r="C2137"/>
      <c r="D2137"/>
      <c r="E2137"/>
      <c r="F2137"/>
    </row>
    <row r="2138" spans="1:6" x14ac:dyDescent="0.2">
      <c r="A2138"/>
      <c r="B2138" t="s">
        <v>496</v>
      </c>
      <c r="C2138"/>
      <c r="D2138"/>
      <c r="E2138"/>
      <c r="F2138"/>
    </row>
    <row r="2139" spans="1:6" x14ac:dyDescent="0.2">
      <c r="A2139">
        <v>7</v>
      </c>
      <c r="B2139" t="s">
        <v>497</v>
      </c>
      <c r="C2139" s="412">
        <v>2003347371</v>
      </c>
      <c r="D2139"/>
      <c r="E2139"/>
      <c r="F2139"/>
    </row>
    <row r="2140" spans="1:6" x14ac:dyDescent="0.2">
      <c r="A2140">
        <v>8</v>
      </c>
      <c r="B2140" t="s">
        <v>258</v>
      </c>
      <c r="C2140" s="412">
        <v>133430867</v>
      </c>
      <c r="D2140"/>
      <c r="E2140"/>
      <c r="F2140"/>
    </row>
    <row r="2141" spans="1:6" x14ac:dyDescent="0.2">
      <c r="A2141">
        <v>9</v>
      </c>
      <c r="B2141" t="s">
        <v>259</v>
      </c>
      <c r="C2141" s="412">
        <v>180083204</v>
      </c>
      <c r="D2141"/>
      <c r="E2141"/>
      <c r="F2141"/>
    </row>
    <row r="2142" spans="1:6" x14ac:dyDescent="0.2">
      <c r="A2142"/>
      <c r="B2142"/>
      <c r="C2142"/>
      <c r="D2142"/>
      <c r="E2142"/>
      <c r="F2142"/>
    </row>
    <row r="2143" spans="1:6" x14ac:dyDescent="0.2">
      <c r="A2143"/>
      <c r="B2143"/>
      <c r="C2143" t="s">
        <v>167</v>
      </c>
      <c r="D2143" t="s">
        <v>260</v>
      </c>
      <c r="E2143" t="s">
        <v>498</v>
      </c>
      <c r="F2143" t="s">
        <v>261</v>
      </c>
    </row>
    <row r="2144" spans="1:6" x14ac:dyDescent="0.2">
      <c r="A2144"/>
      <c r="B2144"/>
      <c r="C2144" t="s">
        <v>262</v>
      </c>
      <c r="D2144" t="s">
        <v>263</v>
      </c>
      <c r="E2144" t="s">
        <v>264</v>
      </c>
      <c r="F2144" t="s">
        <v>265</v>
      </c>
    </row>
    <row r="2145" spans="1:6" x14ac:dyDescent="0.2">
      <c r="A2145">
        <v>10</v>
      </c>
      <c r="B2145" t="s">
        <v>499</v>
      </c>
      <c r="C2145">
        <v>7.6090000000000001E-4</v>
      </c>
      <c r="D2145">
        <v>0</v>
      </c>
      <c r="E2145">
        <v>0</v>
      </c>
      <c r="F2145">
        <v>0</v>
      </c>
    </row>
    <row r="2146" spans="1:6" x14ac:dyDescent="0.2">
      <c r="A2146">
        <v>11</v>
      </c>
      <c r="B2146" t="s">
        <v>237</v>
      </c>
      <c r="C2146">
        <v>137025.31</v>
      </c>
      <c r="D2146">
        <v>0</v>
      </c>
      <c r="E2146">
        <v>0</v>
      </c>
      <c r="F2146">
        <v>0</v>
      </c>
    </row>
    <row r="2147" spans="1:6" x14ac:dyDescent="0.2">
      <c r="A2147">
        <v>12</v>
      </c>
      <c r="B2147" t="s">
        <v>238</v>
      </c>
      <c r="C2147" s="631">
        <v>1.1399999999999999E-5</v>
      </c>
      <c r="D2147">
        <v>0</v>
      </c>
      <c r="E2147">
        <v>0</v>
      </c>
      <c r="F2147">
        <v>0</v>
      </c>
    </row>
    <row r="2148" spans="1:6" x14ac:dyDescent="0.2">
      <c r="A2148">
        <v>13</v>
      </c>
      <c r="B2148" t="s">
        <v>239</v>
      </c>
      <c r="C2148" s="555">
        <v>22838.16</v>
      </c>
      <c r="D2148">
        <v>0</v>
      </c>
      <c r="E2148">
        <v>0</v>
      </c>
      <c r="F2148">
        <v>0</v>
      </c>
    </row>
    <row r="2149" spans="1:6" x14ac:dyDescent="0.2">
      <c r="A2149">
        <v>14</v>
      </c>
      <c r="B2149" t="s">
        <v>240</v>
      </c>
      <c r="C2149" s="555">
        <v>113202.8122</v>
      </c>
      <c r="D2149">
        <v>0</v>
      </c>
      <c r="E2149">
        <v>0</v>
      </c>
      <c r="F2149">
        <v>0</v>
      </c>
    </row>
    <row r="2150" spans="1:6" x14ac:dyDescent="0.2">
      <c r="A2150">
        <v>15</v>
      </c>
      <c r="B2150" t="s">
        <v>241</v>
      </c>
      <c r="C2150">
        <v>0</v>
      </c>
      <c r="D2150">
        <v>0</v>
      </c>
      <c r="E2150">
        <v>0</v>
      </c>
      <c r="F2150">
        <v>0</v>
      </c>
    </row>
    <row r="2151" spans="1:6" x14ac:dyDescent="0.2">
      <c r="A2151">
        <v>16</v>
      </c>
      <c r="B2151" t="s">
        <v>242</v>
      </c>
      <c r="C2151" s="555">
        <v>136040.97219999999</v>
      </c>
      <c r="D2151">
        <v>0</v>
      </c>
      <c r="E2151">
        <v>0</v>
      </c>
      <c r="F2151">
        <v>0</v>
      </c>
    </row>
    <row r="2152" spans="1:6" x14ac:dyDescent="0.2">
      <c r="A2152">
        <v>17</v>
      </c>
      <c r="B2152" t="s">
        <v>500</v>
      </c>
      <c r="C2152" s="555">
        <v>-984.33770000000004</v>
      </c>
      <c r="D2152">
        <v>0</v>
      </c>
      <c r="E2152">
        <v>0</v>
      </c>
      <c r="F2152">
        <v>0</v>
      </c>
    </row>
    <row r="2153" spans="1:6" x14ac:dyDescent="0.2">
      <c r="A2153">
        <v>18</v>
      </c>
      <c r="B2153" t="s">
        <v>243</v>
      </c>
      <c r="C2153">
        <v>22838.14</v>
      </c>
      <c r="D2153">
        <v>0</v>
      </c>
      <c r="E2153">
        <v>0</v>
      </c>
      <c r="F2153">
        <v>0</v>
      </c>
    </row>
    <row r="2154" spans="1:6" x14ac:dyDescent="0.2">
      <c r="A2154">
        <v>19</v>
      </c>
      <c r="B2154" t="s">
        <v>244</v>
      </c>
      <c r="C2154"/>
      <c r="D2154"/>
      <c r="E2154"/>
      <c r="F2154"/>
    </row>
    <row r="2155" spans="1:6" x14ac:dyDescent="0.2">
      <c r="A2155">
        <v>20</v>
      </c>
      <c r="B2155" t="s">
        <v>245</v>
      </c>
      <c r="C2155"/>
      <c r="D2155"/>
      <c r="E2155"/>
      <c r="F2155"/>
    </row>
    <row r="2156" spans="1:6" x14ac:dyDescent="0.2">
      <c r="A2156">
        <v>21</v>
      </c>
      <c r="B2156" t="s">
        <v>246</v>
      </c>
      <c r="C2156">
        <v>22838.14</v>
      </c>
      <c r="D2156">
        <v>0</v>
      </c>
      <c r="E2156">
        <v>0</v>
      </c>
      <c r="F2156">
        <v>0</v>
      </c>
    </row>
    <row r="2157" spans="1:6" x14ac:dyDescent="0.2">
      <c r="A2157">
        <v>22</v>
      </c>
      <c r="B2157" t="s">
        <v>247</v>
      </c>
      <c r="C2157" s="555">
        <v>-0.02</v>
      </c>
      <c r="D2157">
        <v>0</v>
      </c>
      <c r="E2157">
        <v>0</v>
      </c>
      <c r="F2157">
        <v>0</v>
      </c>
    </row>
    <row r="2158" spans="1:6" x14ac:dyDescent="0.2">
      <c r="A2158">
        <v>23</v>
      </c>
      <c r="B2158" t="s">
        <v>248</v>
      </c>
      <c r="C2158" s="555">
        <v>0</v>
      </c>
      <c r="D2158">
        <v>0</v>
      </c>
      <c r="E2158">
        <v>0</v>
      </c>
      <c r="F2158">
        <v>0</v>
      </c>
    </row>
    <row r="2159" spans="1:6" x14ac:dyDescent="0.2">
      <c r="A2159">
        <v>24</v>
      </c>
      <c r="B2159" t="s">
        <v>249</v>
      </c>
      <c r="C2159" s="555">
        <v>0</v>
      </c>
      <c r="D2159">
        <v>0</v>
      </c>
      <c r="E2159">
        <v>0</v>
      </c>
      <c r="F2159">
        <v>0</v>
      </c>
    </row>
    <row r="2160" spans="1:6" x14ac:dyDescent="0.2">
      <c r="A2160">
        <v>25</v>
      </c>
      <c r="B2160" t="s">
        <v>250</v>
      </c>
      <c r="C2160" s="555">
        <v>-0.02</v>
      </c>
      <c r="D2160">
        <v>0</v>
      </c>
      <c r="E2160">
        <v>0</v>
      </c>
      <c r="F2160">
        <v>0</v>
      </c>
    </row>
    <row r="2161" spans="1:6" x14ac:dyDescent="0.2">
      <c r="A2161">
        <v>26</v>
      </c>
      <c r="B2161" t="s">
        <v>266</v>
      </c>
      <c r="C2161" s="555">
        <v>0</v>
      </c>
      <c r="D2161">
        <v>0</v>
      </c>
      <c r="E2161">
        <v>0</v>
      </c>
      <c r="F2161">
        <v>0</v>
      </c>
    </row>
    <row r="2162" spans="1:6" x14ac:dyDescent="0.2">
      <c r="A2162">
        <v>27</v>
      </c>
      <c r="B2162" t="s">
        <v>267</v>
      </c>
      <c r="C2162"/>
      <c r="D2162"/>
      <c r="E2162"/>
      <c r="F2162"/>
    </row>
    <row r="2163" spans="1:6" x14ac:dyDescent="0.2">
      <c r="A2163">
        <v>28</v>
      </c>
      <c r="B2163" t="s">
        <v>268</v>
      </c>
      <c r="C2163"/>
      <c r="D2163"/>
      <c r="E2163"/>
      <c r="F2163"/>
    </row>
    <row r="2164" spans="1:6" x14ac:dyDescent="0.2">
      <c r="A2164">
        <v>29</v>
      </c>
      <c r="B2164" t="s">
        <v>501</v>
      </c>
      <c r="C2164">
        <v>0</v>
      </c>
      <c r="D2164">
        <v>0</v>
      </c>
      <c r="E2164">
        <v>0</v>
      </c>
      <c r="F2164">
        <v>0</v>
      </c>
    </row>
    <row r="2165" spans="1:6" x14ac:dyDescent="0.2">
      <c r="A2165">
        <v>30</v>
      </c>
      <c r="B2165" t="s">
        <v>251</v>
      </c>
      <c r="C2165">
        <v>22838.14</v>
      </c>
      <c r="D2165">
        <v>0</v>
      </c>
      <c r="E2165">
        <v>0</v>
      </c>
      <c r="F2165">
        <v>0</v>
      </c>
    </row>
    <row r="2166" spans="1:6" x14ac:dyDescent="0.2">
      <c r="A2166">
        <v>31</v>
      </c>
      <c r="B2166" t="s">
        <v>252</v>
      </c>
      <c r="C2166"/>
      <c r="D2166"/>
      <c r="E2166"/>
      <c r="F2166"/>
    </row>
    <row r="2167" spans="1:6" x14ac:dyDescent="0.2">
      <c r="A2167">
        <v>32</v>
      </c>
      <c r="B2167" t="s">
        <v>253</v>
      </c>
      <c r="C2167"/>
      <c r="D2167"/>
      <c r="E2167"/>
      <c r="F2167"/>
    </row>
    <row r="2168" spans="1:6" x14ac:dyDescent="0.2">
      <c r="A2168">
        <v>33</v>
      </c>
      <c r="B2168" t="s">
        <v>254</v>
      </c>
      <c r="C2168">
        <v>22838.14</v>
      </c>
      <c r="D2168">
        <v>0</v>
      </c>
      <c r="E2168">
        <v>0</v>
      </c>
      <c r="F2168">
        <v>0</v>
      </c>
    </row>
    <row r="2169" spans="1:6" x14ac:dyDescent="0.2">
      <c r="A2169"/>
      <c r="B2169"/>
      <c r="C2169"/>
      <c r="D2169"/>
      <c r="E2169"/>
      <c r="F2169"/>
    </row>
    <row r="2170" spans="1:6" x14ac:dyDescent="0.2">
      <c r="A2170" t="s">
        <v>502</v>
      </c>
      <c r="B2170"/>
      <c r="C2170"/>
      <c r="D2170"/>
      <c r="E2170"/>
      <c r="F2170"/>
    </row>
    <row r="2171" spans="1:6" x14ac:dyDescent="0.2">
      <c r="A2171" t="s">
        <v>503</v>
      </c>
      <c r="B2171"/>
      <c r="C2171"/>
      <c r="D2171"/>
      <c r="E2171"/>
      <c r="F2171"/>
    </row>
    <row r="2172" spans="1:6" x14ac:dyDescent="0.2">
      <c r="A2172"/>
      <c r="B2172"/>
      <c r="C2172"/>
      <c r="D2172"/>
      <c r="E2172"/>
      <c r="F2172"/>
    </row>
    <row r="2173" spans="1:6" x14ac:dyDescent="0.2">
      <c r="A2173"/>
      <c r="B2173"/>
      <c r="C2173"/>
      <c r="D2173"/>
      <c r="E2173"/>
      <c r="F2173"/>
    </row>
    <row r="2174" spans="1:6" x14ac:dyDescent="0.2">
      <c r="A2174" t="s">
        <v>491</v>
      </c>
      <c r="B2174"/>
      <c r="C2174"/>
      <c r="D2174"/>
      <c r="E2174"/>
      <c r="F2174"/>
    </row>
    <row r="2175" spans="1:6" x14ac:dyDescent="0.2">
      <c r="A2175" t="s">
        <v>652</v>
      </c>
      <c r="B2175"/>
      <c r="C2175"/>
      <c r="D2175"/>
      <c r="E2175"/>
      <c r="F2175"/>
    </row>
    <row r="2176" spans="1:6" x14ac:dyDescent="0.2">
      <c r="A2176"/>
      <c r="B2176"/>
      <c r="C2176"/>
      <c r="D2176"/>
      <c r="E2176"/>
      <c r="F2176"/>
    </row>
    <row r="2177" spans="1:6" x14ac:dyDescent="0.2">
      <c r="A2177"/>
      <c r="B2177" t="s">
        <v>1</v>
      </c>
      <c r="C2177" t="s">
        <v>492</v>
      </c>
      <c r="D2177"/>
      <c r="E2177"/>
      <c r="F2177"/>
    </row>
    <row r="2178" spans="1:6" x14ac:dyDescent="0.2">
      <c r="A2178"/>
      <c r="B2178"/>
      <c r="C2178"/>
      <c r="D2178"/>
      <c r="E2178"/>
      <c r="F2178"/>
    </row>
    <row r="2179" spans="1:6" x14ac:dyDescent="0.2">
      <c r="A2179"/>
      <c r="B2179" t="s">
        <v>234</v>
      </c>
      <c r="C2179" t="s">
        <v>490</v>
      </c>
      <c r="D2179"/>
      <c r="E2179"/>
      <c r="F2179"/>
    </row>
    <row r="2180" spans="1:6" x14ac:dyDescent="0.2">
      <c r="A2180"/>
      <c r="B2180"/>
      <c r="C2180"/>
      <c r="D2180"/>
      <c r="E2180"/>
      <c r="F2180"/>
    </row>
    <row r="2181" spans="1:6" x14ac:dyDescent="0.2">
      <c r="A2181"/>
      <c r="B2181"/>
      <c r="C2181"/>
      <c r="D2181"/>
      <c r="E2181"/>
      <c r="F2181" t="s">
        <v>493</v>
      </c>
    </row>
    <row r="2182" spans="1:6" x14ac:dyDescent="0.2">
      <c r="A2182">
        <v>1</v>
      </c>
      <c r="B2182" t="s">
        <v>361</v>
      </c>
      <c r="C2182" t="s">
        <v>450</v>
      </c>
      <c r="D2182"/>
      <c r="E2182"/>
      <c r="F2182">
        <v>240008810</v>
      </c>
    </row>
    <row r="2183" spans="1:6" x14ac:dyDescent="0.2">
      <c r="A2183">
        <v>2</v>
      </c>
      <c r="B2183" t="s">
        <v>175</v>
      </c>
      <c r="C2183" t="s">
        <v>417</v>
      </c>
      <c r="D2183"/>
      <c r="E2183"/>
      <c r="F2183"/>
    </row>
    <row r="2184" spans="1:6" x14ac:dyDescent="0.2">
      <c r="A2184">
        <v>3</v>
      </c>
      <c r="B2184" t="s">
        <v>256</v>
      </c>
      <c r="C2184">
        <v>270603000</v>
      </c>
      <c r="D2184"/>
      <c r="E2184"/>
      <c r="F2184"/>
    </row>
    <row r="2185" spans="1:6" x14ac:dyDescent="0.2">
      <c r="A2185">
        <v>4</v>
      </c>
      <c r="B2185" t="s">
        <v>235</v>
      </c>
      <c r="C2185" t="s">
        <v>492</v>
      </c>
      <c r="D2185" t="s">
        <v>504</v>
      </c>
      <c r="E2185"/>
      <c r="F2185"/>
    </row>
    <row r="2186" spans="1:6" x14ac:dyDescent="0.2">
      <c r="A2186"/>
      <c r="B2186"/>
      <c r="C2186" t="s">
        <v>257</v>
      </c>
      <c r="D2186" t="s">
        <v>257</v>
      </c>
      <c r="E2186" t="s">
        <v>257</v>
      </c>
      <c r="F2186" t="s">
        <v>257</v>
      </c>
    </row>
    <row r="2187" spans="1:6" x14ac:dyDescent="0.2">
      <c r="A2187"/>
      <c r="B2187"/>
      <c r="C2187" t="s">
        <v>494</v>
      </c>
      <c r="D2187" t="s">
        <v>505</v>
      </c>
      <c r="E2187" t="s">
        <v>495</v>
      </c>
      <c r="F2187" t="s">
        <v>185</v>
      </c>
    </row>
    <row r="2188" spans="1:6" x14ac:dyDescent="0.2">
      <c r="A2188">
        <v>5</v>
      </c>
      <c r="B2188" t="s">
        <v>257</v>
      </c>
      <c r="C2188" s="412">
        <v>2003737937</v>
      </c>
      <c r="D2188" s="412">
        <v>9930071244</v>
      </c>
      <c r="E2188" s="412">
        <v>0</v>
      </c>
      <c r="F2188" s="412">
        <v>11933809181</v>
      </c>
    </row>
    <row r="2189" spans="1:6" x14ac:dyDescent="0.2">
      <c r="A2189">
        <v>6</v>
      </c>
      <c r="B2189" t="s">
        <v>236</v>
      </c>
      <c r="C2189">
        <v>0.167904305</v>
      </c>
      <c r="D2189">
        <v>0.83209569500000002</v>
      </c>
      <c r="E2189">
        <v>0</v>
      </c>
      <c r="F2189" s="555">
        <v>1</v>
      </c>
    </row>
    <row r="2190" spans="1:6" x14ac:dyDescent="0.2">
      <c r="A2190"/>
      <c r="B2190"/>
      <c r="C2190"/>
      <c r="D2190"/>
      <c r="E2190"/>
      <c r="F2190"/>
    </row>
    <row r="2191" spans="1:6" x14ac:dyDescent="0.2">
      <c r="A2191"/>
      <c r="B2191" t="s">
        <v>496</v>
      </c>
      <c r="C2191"/>
      <c r="D2191"/>
      <c r="E2191"/>
      <c r="F2191"/>
    </row>
    <row r="2192" spans="1:6" x14ac:dyDescent="0.2">
      <c r="A2192">
        <v>7</v>
      </c>
      <c r="B2192" t="s">
        <v>497</v>
      </c>
      <c r="C2192" s="412">
        <v>2003737937</v>
      </c>
      <c r="D2192"/>
      <c r="E2192"/>
      <c r="F2192"/>
    </row>
    <row r="2193" spans="1:6" x14ac:dyDescent="0.2">
      <c r="A2193">
        <v>8</v>
      </c>
      <c r="B2193" t="s">
        <v>258</v>
      </c>
      <c r="C2193" s="412">
        <v>43292931</v>
      </c>
      <c r="D2193"/>
      <c r="E2193"/>
      <c r="F2193"/>
    </row>
    <row r="2194" spans="1:6" x14ac:dyDescent="0.2">
      <c r="A2194">
        <v>9</v>
      </c>
      <c r="B2194" t="s">
        <v>259</v>
      </c>
      <c r="C2194" s="412">
        <v>243434704</v>
      </c>
      <c r="D2194"/>
      <c r="E2194"/>
      <c r="F2194"/>
    </row>
    <row r="2195" spans="1:6" x14ac:dyDescent="0.2">
      <c r="A2195"/>
      <c r="B2195"/>
      <c r="C2195"/>
      <c r="D2195"/>
      <c r="E2195"/>
      <c r="F2195"/>
    </row>
    <row r="2196" spans="1:6" x14ac:dyDescent="0.2">
      <c r="A2196"/>
      <c r="B2196"/>
      <c r="C2196" t="s">
        <v>167</v>
      </c>
      <c r="D2196" t="s">
        <v>260</v>
      </c>
      <c r="E2196" t="s">
        <v>498</v>
      </c>
      <c r="F2196" t="s">
        <v>261</v>
      </c>
    </row>
    <row r="2197" spans="1:6" x14ac:dyDescent="0.2">
      <c r="A2197"/>
      <c r="B2197"/>
      <c r="C2197" t="s">
        <v>262</v>
      </c>
      <c r="D2197" t="s">
        <v>263</v>
      </c>
      <c r="E2197" t="s">
        <v>264</v>
      </c>
      <c r="F2197" t="s">
        <v>265</v>
      </c>
    </row>
    <row r="2198" spans="1:6" x14ac:dyDescent="0.2">
      <c r="A2198">
        <v>10</v>
      </c>
      <c r="B2198" t="s">
        <v>499</v>
      </c>
      <c r="C2198">
        <v>6.2589999999999998E-4</v>
      </c>
      <c r="D2198">
        <v>0</v>
      </c>
      <c r="E2198">
        <v>0</v>
      </c>
      <c r="F2198">
        <v>0</v>
      </c>
    </row>
    <row r="2199" spans="1:6" x14ac:dyDescent="0.2">
      <c r="A2199">
        <v>11</v>
      </c>
      <c r="B2199" t="s">
        <v>237</v>
      </c>
      <c r="C2199">
        <v>152365.78</v>
      </c>
      <c r="D2199">
        <v>0</v>
      </c>
      <c r="E2199">
        <v>0</v>
      </c>
      <c r="F2199">
        <v>0</v>
      </c>
    </row>
    <row r="2200" spans="1:6" x14ac:dyDescent="0.2">
      <c r="A2200">
        <v>12</v>
      </c>
      <c r="B2200" t="s">
        <v>238</v>
      </c>
      <c r="C2200">
        <v>1.27E-5</v>
      </c>
      <c r="D2200">
        <v>0</v>
      </c>
      <c r="E2200">
        <v>0</v>
      </c>
      <c r="F2200">
        <v>0</v>
      </c>
    </row>
    <row r="2201" spans="1:6" x14ac:dyDescent="0.2">
      <c r="A2201">
        <v>13</v>
      </c>
      <c r="B2201" t="s">
        <v>239</v>
      </c>
      <c r="C2201" s="555">
        <v>25447.471799999999</v>
      </c>
      <c r="D2201">
        <v>0</v>
      </c>
      <c r="E2201">
        <v>0</v>
      </c>
      <c r="F2201">
        <v>0</v>
      </c>
    </row>
    <row r="2202" spans="1:6" x14ac:dyDescent="0.2">
      <c r="A2202">
        <v>14</v>
      </c>
      <c r="B2202" t="s">
        <v>240</v>
      </c>
      <c r="C2202" s="555">
        <v>126111.9048</v>
      </c>
      <c r="D2202">
        <v>0</v>
      </c>
      <c r="E2202">
        <v>0</v>
      </c>
      <c r="F2202">
        <v>0</v>
      </c>
    </row>
    <row r="2203" spans="1:6" x14ac:dyDescent="0.2">
      <c r="A2203">
        <v>15</v>
      </c>
      <c r="B2203" t="s">
        <v>241</v>
      </c>
      <c r="C2203">
        <v>0</v>
      </c>
      <c r="D2203">
        <v>0</v>
      </c>
      <c r="E2203">
        <v>0</v>
      </c>
      <c r="F2203">
        <v>0</v>
      </c>
    </row>
    <row r="2204" spans="1:6" x14ac:dyDescent="0.2">
      <c r="A2204">
        <v>16</v>
      </c>
      <c r="B2204" t="s">
        <v>242</v>
      </c>
      <c r="C2204" s="555">
        <v>151559.37</v>
      </c>
      <c r="D2204">
        <v>0</v>
      </c>
      <c r="E2204">
        <v>0</v>
      </c>
      <c r="F2204">
        <v>0</v>
      </c>
    </row>
    <row r="2205" spans="1:6" x14ac:dyDescent="0.2">
      <c r="A2205">
        <v>17</v>
      </c>
      <c r="B2205" t="s">
        <v>500</v>
      </c>
      <c r="C2205" s="555">
        <v>-806.41</v>
      </c>
      <c r="D2205">
        <v>0</v>
      </c>
      <c r="E2205">
        <v>0</v>
      </c>
      <c r="F2205">
        <v>0</v>
      </c>
    </row>
    <row r="2206" spans="1:6" x14ac:dyDescent="0.2">
      <c r="A2206">
        <v>18</v>
      </c>
      <c r="B2206" t="s">
        <v>243</v>
      </c>
      <c r="C2206" s="555">
        <v>25447.48</v>
      </c>
      <c r="D2206">
        <v>0</v>
      </c>
      <c r="E2206">
        <v>0</v>
      </c>
      <c r="F2206">
        <v>0</v>
      </c>
    </row>
    <row r="2207" spans="1:6" x14ac:dyDescent="0.2">
      <c r="A2207">
        <v>19</v>
      </c>
      <c r="B2207" t="s">
        <v>244</v>
      </c>
      <c r="C2207"/>
      <c r="D2207"/>
      <c r="E2207"/>
      <c r="F2207"/>
    </row>
    <row r="2208" spans="1:6" x14ac:dyDescent="0.2">
      <c r="A2208">
        <v>20</v>
      </c>
      <c r="B2208" t="s">
        <v>245</v>
      </c>
      <c r="C2208"/>
      <c r="D2208"/>
      <c r="E2208"/>
      <c r="F2208"/>
    </row>
    <row r="2209" spans="1:6" x14ac:dyDescent="0.2">
      <c r="A2209">
        <v>21</v>
      </c>
      <c r="B2209" t="s">
        <v>246</v>
      </c>
      <c r="C2209">
        <v>25447.48</v>
      </c>
      <c r="D2209">
        <v>0</v>
      </c>
      <c r="E2209">
        <v>0</v>
      </c>
      <c r="F2209">
        <v>0</v>
      </c>
    </row>
    <row r="2210" spans="1:6" x14ac:dyDescent="0.2">
      <c r="A2210">
        <v>22</v>
      </c>
      <c r="B2210" t="s">
        <v>247</v>
      </c>
      <c r="C2210" s="555">
        <v>8.2000000000000007E-3</v>
      </c>
      <c r="D2210">
        <v>0</v>
      </c>
      <c r="E2210">
        <v>0</v>
      </c>
      <c r="F2210">
        <v>0</v>
      </c>
    </row>
    <row r="2211" spans="1:6" x14ac:dyDescent="0.2">
      <c r="A2211">
        <v>23</v>
      </c>
      <c r="B2211" t="s">
        <v>248</v>
      </c>
      <c r="C2211">
        <v>0</v>
      </c>
      <c r="D2211">
        <v>0</v>
      </c>
      <c r="E2211">
        <v>0</v>
      </c>
      <c r="F2211">
        <v>0</v>
      </c>
    </row>
    <row r="2212" spans="1:6" x14ac:dyDescent="0.2">
      <c r="A2212">
        <v>24</v>
      </c>
      <c r="B2212" t="s">
        <v>249</v>
      </c>
      <c r="C2212">
        <v>0</v>
      </c>
      <c r="D2212">
        <v>0</v>
      </c>
      <c r="E2212">
        <v>0</v>
      </c>
      <c r="F2212">
        <v>0</v>
      </c>
    </row>
    <row r="2213" spans="1:6" x14ac:dyDescent="0.2">
      <c r="A2213">
        <v>25</v>
      </c>
      <c r="B2213" t="s">
        <v>250</v>
      </c>
      <c r="C2213" s="555">
        <v>8.2000000000000007E-3</v>
      </c>
      <c r="D2213">
        <v>0</v>
      </c>
      <c r="E2213">
        <v>0</v>
      </c>
      <c r="F2213">
        <v>0</v>
      </c>
    </row>
    <row r="2214" spans="1:6" x14ac:dyDescent="0.2">
      <c r="A2214">
        <v>26</v>
      </c>
      <c r="B2214" t="s">
        <v>266</v>
      </c>
      <c r="C2214">
        <v>0</v>
      </c>
      <c r="D2214">
        <v>0</v>
      </c>
      <c r="E2214">
        <v>0</v>
      </c>
      <c r="F2214">
        <v>0</v>
      </c>
    </row>
    <row r="2215" spans="1:6" x14ac:dyDescent="0.2">
      <c r="A2215">
        <v>27</v>
      </c>
      <c r="B2215" t="s">
        <v>267</v>
      </c>
      <c r="C2215"/>
      <c r="D2215"/>
      <c r="E2215"/>
      <c r="F2215"/>
    </row>
    <row r="2216" spans="1:6" x14ac:dyDescent="0.2">
      <c r="A2216">
        <v>28</v>
      </c>
      <c r="B2216" t="s">
        <v>268</v>
      </c>
      <c r="C2216"/>
      <c r="D2216"/>
      <c r="E2216"/>
      <c r="F2216"/>
    </row>
    <row r="2217" spans="1:6" x14ac:dyDescent="0.2">
      <c r="A2217">
        <v>29</v>
      </c>
      <c r="B2217" t="s">
        <v>501</v>
      </c>
      <c r="C2217" s="555">
        <v>0</v>
      </c>
      <c r="D2217">
        <v>0</v>
      </c>
      <c r="E2217">
        <v>0</v>
      </c>
      <c r="F2217">
        <v>0</v>
      </c>
    </row>
    <row r="2218" spans="1:6" x14ac:dyDescent="0.2">
      <c r="A2218">
        <v>30</v>
      </c>
      <c r="B2218" t="s">
        <v>251</v>
      </c>
      <c r="C2218">
        <v>25447.48</v>
      </c>
      <c r="D2218">
        <v>0</v>
      </c>
      <c r="E2218">
        <v>0</v>
      </c>
      <c r="F2218">
        <v>0</v>
      </c>
    </row>
    <row r="2219" spans="1:6" x14ac:dyDescent="0.2">
      <c r="A2219">
        <v>31</v>
      </c>
      <c r="B2219" t="s">
        <v>252</v>
      </c>
      <c r="C2219"/>
      <c r="D2219"/>
      <c r="E2219"/>
      <c r="F2219"/>
    </row>
    <row r="2220" spans="1:6" x14ac:dyDescent="0.2">
      <c r="A2220">
        <v>32</v>
      </c>
      <c r="B2220" t="s">
        <v>253</v>
      </c>
      <c r="C2220"/>
      <c r="D2220"/>
      <c r="E2220"/>
      <c r="F2220"/>
    </row>
    <row r="2221" spans="1:6" x14ac:dyDescent="0.2">
      <c r="A2221">
        <v>33</v>
      </c>
      <c r="B2221" t="s">
        <v>254</v>
      </c>
      <c r="C2221">
        <v>25447.48</v>
      </c>
      <c r="D2221">
        <v>0</v>
      </c>
      <c r="E2221">
        <v>0</v>
      </c>
      <c r="F2221">
        <v>0</v>
      </c>
    </row>
    <row r="2222" spans="1:6" x14ac:dyDescent="0.2">
      <c r="A2222"/>
      <c r="B2222"/>
      <c r="C2222"/>
      <c r="D2222"/>
      <c r="E2222"/>
      <c r="F2222"/>
    </row>
    <row r="2223" spans="1:6" x14ac:dyDescent="0.2">
      <c r="A2223" t="s">
        <v>502</v>
      </c>
      <c r="B2223"/>
      <c r="C2223"/>
      <c r="D2223"/>
      <c r="E2223"/>
      <c r="F2223"/>
    </row>
    <row r="2224" spans="1:6" x14ac:dyDescent="0.2">
      <c r="A2224" t="s">
        <v>503</v>
      </c>
      <c r="B2224"/>
      <c r="C2224"/>
      <c r="D2224"/>
      <c r="E2224"/>
      <c r="F2224"/>
    </row>
    <row r="2225" spans="1:6" x14ac:dyDescent="0.2">
      <c r="A2225"/>
      <c r="B2225"/>
      <c r="C2225"/>
      <c r="D2225"/>
      <c r="E2225"/>
      <c r="F2225"/>
    </row>
    <row r="2226" spans="1:6" x14ac:dyDescent="0.2">
      <c r="A2226"/>
      <c r="B2226"/>
      <c r="C2226"/>
      <c r="D2226"/>
      <c r="E2226"/>
      <c r="F2226"/>
    </row>
    <row r="2227" spans="1:6" x14ac:dyDescent="0.2">
      <c r="A2227" t="s">
        <v>491</v>
      </c>
      <c r="B2227"/>
      <c r="C2227"/>
      <c r="D2227"/>
      <c r="E2227"/>
      <c r="F2227"/>
    </row>
    <row r="2228" spans="1:6" x14ac:dyDescent="0.2">
      <c r="A2228" t="s">
        <v>652</v>
      </c>
      <c r="B2228"/>
      <c r="C2228"/>
      <c r="D2228"/>
      <c r="E2228"/>
      <c r="F2228"/>
    </row>
    <row r="2229" spans="1:6" x14ac:dyDescent="0.2">
      <c r="A2229"/>
      <c r="B2229"/>
      <c r="C2229"/>
      <c r="D2229"/>
      <c r="E2229"/>
      <c r="F2229"/>
    </row>
    <row r="2230" spans="1:6" x14ac:dyDescent="0.2">
      <c r="A2230"/>
      <c r="B2230" t="s">
        <v>1</v>
      </c>
      <c r="C2230" t="s">
        <v>492</v>
      </c>
      <c r="D2230"/>
      <c r="E2230"/>
      <c r="F2230"/>
    </row>
    <row r="2231" spans="1:6" x14ac:dyDescent="0.2">
      <c r="A2231"/>
      <c r="B2231"/>
      <c r="C2231"/>
      <c r="D2231"/>
      <c r="E2231"/>
      <c r="F2231"/>
    </row>
    <row r="2232" spans="1:6" x14ac:dyDescent="0.2">
      <c r="A2232"/>
      <c r="B2232" t="s">
        <v>234</v>
      </c>
      <c r="C2232" t="s">
        <v>490</v>
      </c>
      <c r="D2232"/>
      <c r="E2232"/>
      <c r="F2232"/>
    </row>
    <row r="2233" spans="1:6" x14ac:dyDescent="0.2">
      <c r="A2233"/>
      <c r="B2233"/>
      <c r="C2233"/>
      <c r="D2233"/>
      <c r="E2233"/>
      <c r="F2233"/>
    </row>
    <row r="2234" spans="1:6" x14ac:dyDescent="0.2">
      <c r="A2234"/>
      <c r="B2234"/>
      <c r="C2234"/>
      <c r="D2234"/>
      <c r="E2234"/>
      <c r="F2234" t="s">
        <v>493</v>
      </c>
    </row>
    <row r="2235" spans="1:6" x14ac:dyDescent="0.2">
      <c r="A2235">
        <v>1</v>
      </c>
      <c r="B2235" t="s">
        <v>361</v>
      </c>
      <c r="C2235" t="s">
        <v>450</v>
      </c>
      <c r="D2235"/>
      <c r="E2235"/>
      <c r="F2235">
        <v>240008810</v>
      </c>
    </row>
    <row r="2236" spans="1:6" x14ac:dyDescent="0.2">
      <c r="A2236">
        <v>2</v>
      </c>
      <c r="B2236" t="s">
        <v>175</v>
      </c>
      <c r="C2236" t="s">
        <v>418</v>
      </c>
      <c r="D2236"/>
      <c r="E2236"/>
      <c r="F2236"/>
    </row>
    <row r="2237" spans="1:6" x14ac:dyDescent="0.2">
      <c r="A2237">
        <v>3</v>
      </c>
      <c r="B2237" t="s">
        <v>256</v>
      </c>
      <c r="C2237">
        <v>270009235</v>
      </c>
      <c r="D2237"/>
      <c r="E2237"/>
      <c r="F2237"/>
    </row>
    <row r="2238" spans="1:6" x14ac:dyDescent="0.2">
      <c r="A2238">
        <v>4</v>
      </c>
      <c r="B2238" t="s">
        <v>235</v>
      </c>
      <c r="C2238" t="s">
        <v>492</v>
      </c>
      <c r="D2238" t="s">
        <v>504</v>
      </c>
      <c r="E2238"/>
      <c r="F2238"/>
    </row>
    <row r="2239" spans="1:6" x14ac:dyDescent="0.2">
      <c r="A2239"/>
      <c r="B2239"/>
      <c r="C2239" t="s">
        <v>257</v>
      </c>
      <c r="D2239" t="s">
        <v>257</v>
      </c>
      <c r="E2239" t="s">
        <v>257</v>
      </c>
      <c r="F2239" t="s">
        <v>257</v>
      </c>
    </row>
    <row r="2240" spans="1:6" x14ac:dyDescent="0.2">
      <c r="A2240"/>
      <c r="B2240"/>
      <c r="C2240" t="s">
        <v>494</v>
      </c>
      <c r="D2240" t="s">
        <v>505</v>
      </c>
      <c r="E2240" t="s">
        <v>495</v>
      </c>
      <c r="F2240" t="s">
        <v>185</v>
      </c>
    </row>
    <row r="2241" spans="1:6" x14ac:dyDescent="0.2">
      <c r="A2241">
        <v>5</v>
      </c>
      <c r="B2241" t="s">
        <v>257</v>
      </c>
      <c r="C2241" s="412">
        <v>2003737937</v>
      </c>
      <c r="D2241" s="412">
        <v>9930071244</v>
      </c>
      <c r="E2241" s="412">
        <v>0</v>
      </c>
      <c r="F2241" s="412">
        <v>11933809181</v>
      </c>
    </row>
    <row r="2242" spans="1:6" x14ac:dyDescent="0.2">
      <c r="A2242">
        <v>6</v>
      </c>
      <c r="B2242" t="s">
        <v>236</v>
      </c>
      <c r="C2242">
        <v>0.167904305</v>
      </c>
      <c r="D2242">
        <v>0.83209569500000002</v>
      </c>
      <c r="E2242">
        <v>0</v>
      </c>
      <c r="F2242">
        <v>1</v>
      </c>
    </row>
    <row r="2243" spans="1:6" x14ac:dyDescent="0.2">
      <c r="A2243"/>
      <c r="B2243"/>
      <c r="C2243"/>
      <c r="D2243"/>
      <c r="E2243"/>
      <c r="F2243"/>
    </row>
    <row r="2244" spans="1:6" x14ac:dyDescent="0.2">
      <c r="A2244"/>
      <c r="B2244" t="s">
        <v>496</v>
      </c>
      <c r="C2244"/>
      <c r="D2244"/>
      <c r="E2244"/>
      <c r="F2244"/>
    </row>
    <row r="2245" spans="1:6" x14ac:dyDescent="0.2">
      <c r="A2245">
        <v>7</v>
      </c>
      <c r="B2245" t="s">
        <v>497</v>
      </c>
      <c r="C2245" s="412">
        <v>2003737937</v>
      </c>
      <c r="D2245"/>
      <c r="E2245"/>
      <c r="F2245"/>
    </row>
    <row r="2246" spans="1:6" x14ac:dyDescent="0.2">
      <c r="A2246">
        <v>8</v>
      </c>
      <c r="B2246" t="s">
        <v>258</v>
      </c>
      <c r="C2246" s="412">
        <v>43292931</v>
      </c>
      <c r="D2246"/>
      <c r="E2246"/>
      <c r="F2246"/>
    </row>
    <row r="2247" spans="1:6" x14ac:dyDescent="0.2">
      <c r="A2247">
        <v>9</v>
      </c>
      <c r="B2247" t="s">
        <v>259</v>
      </c>
      <c r="C2247" s="412">
        <v>243434704</v>
      </c>
      <c r="D2247"/>
      <c r="E2247"/>
      <c r="F2247"/>
    </row>
    <row r="2248" spans="1:6" x14ac:dyDescent="0.2">
      <c r="A2248"/>
      <c r="B2248"/>
      <c r="C2248"/>
      <c r="D2248"/>
      <c r="E2248"/>
      <c r="F2248"/>
    </row>
    <row r="2249" spans="1:6" x14ac:dyDescent="0.2">
      <c r="A2249"/>
      <c r="B2249"/>
      <c r="C2249" t="s">
        <v>167</v>
      </c>
      <c r="D2249" t="s">
        <v>260</v>
      </c>
      <c r="E2249" t="s">
        <v>498</v>
      </c>
      <c r="F2249" t="s">
        <v>261</v>
      </c>
    </row>
    <row r="2250" spans="1:6" x14ac:dyDescent="0.2">
      <c r="A2250"/>
      <c r="B2250"/>
      <c r="C2250" t="s">
        <v>262</v>
      </c>
      <c r="D2250" t="s">
        <v>263</v>
      </c>
      <c r="E2250" t="s">
        <v>264</v>
      </c>
      <c r="F2250" t="s">
        <v>265</v>
      </c>
    </row>
    <row r="2251" spans="1:6" x14ac:dyDescent="0.2">
      <c r="A2251">
        <v>10</v>
      </c>
      <c r="B2251" t="s">
        <v>499</v>
      </c>
      <c r="C2251">
        <v>8.1799999999999996E-5</v>
      </c>
      <c r="D2251">
        <v>0</v>
      </c>
      <c r="E2251">
        <v>0</v>
      </c>
      <c r="F2251">
        <v>0</v>
      </c>
    </row>
    <row r="2252" spans="1:6" x14ac:dyDescent="0.2">
      <c r="A2252">
        <v>11</v>
      </c>
      <c r="B2252" t="s">
        <v>237</v>
      </c>
      <c r="C2252">
        <v>19912.96</v>
      </c>
      <c r="D2252">
        <v>0</v>
      </c>
      <c r="E2252">
        <v>0</v>
      </c>
      <c r="F2252">
        <v>0</v>
      </c>
    </row>
    <row r="2253" spans="1:6" x14ac:dyDescent="0.2">
      <c r="A2253">
        <v>12</v>
      </c>
      <c r="B2253" t="s">
        <v>238</v>
      </c>
      <c r="C2253">
        <v>1.5999999999999999E-6</v>
      </c>
      <c r="D2253">
        <v>0</v>
      </c>
      <c r="E2253">
        <v>0</v>
      </c>
      <c r="F2253">
        <v>0</v>
      </c>
    </row>
    <row r="2254" spans="1:6" x14ac:dyDescent="0.2">
      <c r="A2254">
        <v>13</v>
      </c>
      <c r="B2254" t="s">
        <v>239</v>
      </c>
      <c r="C2254" s="555">
        <v>3205.9807000000001</v>
      </c>
      <c r="D2254">
        <v>0</v>
      </c>
      <c r="E2254">
        <v>0</v>
      </c>
      <c r="F2254">
        <v>0</v>
      </c>
    </row>
    <row r="2255" spans="1:6" x14ac:dyDescent="0.2">
      <c r="A2255">
        <v>14</v>
      </c>
      <c r="B2255" t="s">
        <v>240</v>
      </c>
      <c r="C2255" s="555">
        <v>15888.114</v>
      </c>
      <c r="D2255">
        <v>0</v>
      </c>
      <c r="E2255">
        <v>0</v>
      </c>
      <c r="F2255">
        <v>0</v>
      </c>
    </row>
    <row r="2256" spans="1:6" x14ac:dyDescent="0.2">
      <c r="A2256">
        <v>15</v>
      </c>
      <c r="B2256" t="s">
        <v>241</v>
      </c>
      <c r="C2256">
        <v>0</v>
      </c>
      <c r="D2256">
        <v>0</v>
      </c>
      <c r="E2256">
        <v>0</v>
      </c>
      <c r="F2256">
        <v>0</v>
      </c>
    </row>
    <row r="2257" spans="1:6" x14ac:dyDescent="0.2">
      <c r="A2257">
        <v>16</v>
      </c>
      <c r="B2257" t="s">
        <v>242</v>
      </c>
      <c r="C2257" s="555">
        <v>19094.094700000001</v>
      </c>
      <c r="D2257">
        <v>0</v>
      </c>
      <c r="E2257">
        <v>0</v>
      </c>
      <c r="F2257">
        <v>0</v>
      </c>
    </row>
    <row r="2258" spans="1:6" x14ac:dyDescent="0.2">
      <c r="A2258">
        <v>17</v>
      </c>
      <c r="B2258" t="s">
        <v>500</v>
      </c>
      <c r="C2258" s="555">
        <v>-818.87</v>
      </c>
      <c r="D2258">
        <v>0</v>
      </c>
      <c r="E2258">
        <v>0</v>
      </c>
      <c r="F2258">
        <v>0</v>
      </c>
    </row>
    <row r="2259" spans="1:6" x14ac:dyDescent="0.2">
      <c r="A2259">
        <v>18</v>
      </c>
      <c r="B2259" t="s">
        <v>243</v>
      </c>
      <c r="C2259" s="555">
        <v>3205.98</v>
      </c>
      <c r="D2259">
        <v>0</v>
      </c>
      <c r="E2259">
        <v>0</v>
      </c>
      <c r="F2259">
        <v>0</v>
      </c>
    </row>
    <row r="2260" spans="1:6" x14ac:dyDescent="0.2">
      <c r="A2260">
        <v>19</v>
      </c>
      <c r="B2260" t="s">
        <v>244</v>
      </c>
      <c r="C2260"/>
      <c r="D2260"/>
      <c r="E2260"/>
      <c r="F2260"/>
    </row>
    <row r="2261" spans="1:6" x14ac:dyDescent="0.2">
      <c r="A2261">
        <v>20</v>
      </c>
      <c r="B2261" t="s">
        <v>245</v>
      </c>
      <c r="C2261"/>
      <c r="D2261"/>
      <c r="E2261"/>
      <c r="F2261"/>
    </row>
    <row r="2262" spans="1:6" x14ac:dyDescent="0.2">
      <c r="A2262">
        <v>21</v>
      </c>
      <c r="B2262" t="s">
        <v>246</v>
      </c>
      <c r="C2262" s="555">
        <v>3205.98</v>
      </c>
      <c r="D2262">
        <v>0</v>
      </c>
      <c r="E2262">
        <v>0</v>
      </c>
      <c r="F2262">
        <v>0</v>
      </c>
    </row>
    <row r="2263" spans="1:6" x14ac:dyDescent="0.2">
      <c r="A2263">
        <v>22</v>
      </c>
      <c r="B2263" t="s">
        <v>247</v>
      </c>
      <c r="C2263" s="555">
        <v>-6.9999999999999999E-4</v>
      </c>
      <c r="D2263">
        <v>0</v>
      </c>
      <c r="E2263">
        <v>0</v>
      </c>
      <c r="F2263">
        <v>0</v>
      </c>
    </row>
    <row r="2264" spans="1:6" x14ac:dyDescent="0.2">
      <c r="A2264">
        <v>23</v>
      </c>
      <c r="B2264" t="s">
        <v>248</v>
      </c>
      <c r="C2264" s="555">
        <v>0</v>
      </c>
      <c r="D2264">
        <v>0</v>
      </c>
      <c r="E2264">
        <v>0</v>
      </c>
      <c r="F2264">
        <v>0</v>
      </c>
    </row>
    <row r="2265" spans="1:6" x14ac:dyDescent="0.2">
      <c r="A2265">
        <v>24</v>
      </c>
      <c r="B2265" t="s">
        <v>249</v>
      </c>
      <c r="C2265" s="555">
        <v>0</v>
      </c>
      <c r="D2265">
        <v>0</v>
      </c>
      <c r="E2265">
        <v>0</v>
      </c>
      <c r="F2265">
        <v>0</v>
      </c>
    </row>
    <row r="2266" spans="1:6" x14ac:dyDescent="0.2">
      <c r="A2266">
        <v>25</v>
      </c>
      <c r="B2266" t="s">
        <v>250</v>
      </c>
      <c r="C2266" s="555">
        <v>-6.9999999999999999E-4</v>
      </c>
      <c r="D2266">
        <v>0</v>
      </c>
      <c r="E2266">
        <v>0</v>
      </c>
      <c r="F2266">
        <v>0</v>
      </c>
    </row>
    <row r="2267" spans="1:6" x14ac:dyDescent="0.2">
      <c r="A2267">
        <v>26</v>
      </c>
      <c r="B2267" t="s">
        <v>266</v>
      </c>
      <c r="C2267" s="555">
        <v>0</v>
      </c>
      <c r="D2267">
        <v>0</v>
      </c>
      <c r="E2267">
        <v>0</v>
      </c>
      <c r="F2267">
        <v>0</v>
      </c>
    </row>
    <row r="2268" spans="1:6" x14ac:dyDescent="0.2">
      <c r="A2268">
        <v>27</v>
      </c>
      <c r="B2268" t="s">
        <v>267</v>
      </c>
      <c r="C2268"/>
      <c r="D2268"/>
      <c r="E2268"/>
      <c r="F2268"/>
    </row>
    <row r="2269" spans="1:6" x14ac:dyDescent="0.2">
      <c r="A2269">
        <v>28</v>
      </c>
      <c r="B2269" t="s">
        <v>268</v>
      </c>
      <c r="C2269"/>
      <c r="D2269"/>
      <c r="E2269"/>
      <c r="F2269"/>
    </row>
    <row r="2270" spans="1:6" x14ac:dyDescent="0.2">
      <c r="A2270">
        <v>29</v>
      </c>
      <c r="B2270" t="s">
        <v>501</v>
      </c>
      <c r="C2270" s="555">
        <v>0</v>
      </c>
      <c r="D2270">
        <v>0</v>
      </c>
      <c r="E2270">
        <v>0</v>
      </c>
      <c r="F2270">
        <v>0</v>
      </c>
    </row>
    <row r="2271" spans="1:6" x14ac:dyDescent="0.2">
      <c r="A2271">
        <v>30</v>
      </c>
      <c r="B2271" t="s">
        <v>251</v>
      </c>
      <c r="C2271" s="555">
        <v>3205.98</v>
      </c>
      <c r="D2271">
        <v>0</v>
      </c>
      <c r="E2271">
        <v>0</v>
      </c>
      <c r="F2271">
        <v>0</v>
      </c>
    </row>
    <row r="2272" spans="1:6" x14ac:dyDescent="0.2">
      <c r="A2272">
        <v>31</v>
      </c>
      <c r="B2272" t="s">
        <v>252</v>
      </c>
      <c r="C2272"/>
      <c r="D2272"/>
      <c r="E2272"/>
      <c r="F2272"/>
    </row>
    <row r="2273" spans="1:6" x14ac:dyDescent="0.2">
      <c r="A2273">
        <v>32</v>
      </c>
      <c r="B2273" t="s">
        <v>253</v>
      </c>
      <c r="C2273"/>
      <c r="D2273"/>
      <c r="E2273"/>
      <c r="F2273"/>
    </row>
    <row r="2274" spans="1:6" x14ac:dyDescent="0.2">
      <c r="A2274">
        <v>33</v>
      </c>
      <c r="B2274" t="s">
        <v>254</v>
      </c>
      <c r="C2274" s="555">
        <v>3205.98</v>
      </c>
      <c r="D2274">
        <v>0</v>
      </c>
      <c r="E2274">
        <v>0</v>
      </c>
      <c r="F2274">
        <v>0</v>
      </c>
    </row>
    <row r="2275" spans="1:6" x14ac:dyDescent="0.2">
      <c r="A2275"/>
      <c r="B2275"/>
      <c r="C2275"/>
      <c r="D2275"/>
      <c r="E2275"/>
      <c r="F2275"/>
    </row>
    <row r="2276" spans="1:6" x14ac:dyDescent="0.2">
      <c r="A2276" t="s">
        <v>502</v>
      </c>
      <c r="B2276"/>
      <c r="C2276"/>
      <c r="D2276"/>
      <c r="E2276"/>
      <c r="F2276"/>
    </row>
    <row r="2277" spans="1:6" x14ac:dyDescent="0.2">
      <c r="A2277" t="s">
        <v>503</v>
      </c>
      <c r="B2277"/>
      <c r="C2277"/>
      <c r="D2277"/>
      <c r="E2277"/>
      <c r="F2277"/>
    </row>
    <row r="2278" spans="1:6" x14ac:dyDescent="0.2">
      <c r="A2278"/>
      <c r="B2278"/>
      <c r="C2278"/>
      <c r="D2278"/>
      <c r="E2278"/>
      <c r="F2278"/>
    </row>
    <row r="2279" spans="1:6" x14ac:dyDescent="0.2">
      <c r="A2279"/>
      <c r="B2279"/>
      <c r="C2279"/>
      <c r="D2279"/>
      <c r="E2279"/>
      <c r="F2279"/>
    </row>
    <row r="2280" spans="1:6" x14ac:dyDescent="0.2">
      <c r="A2280" t="s">
        <v>491</v>
      </c>
      <c r="B2280"/>
      <c r="C2280"/>
      <c r="D2280"/>
      <c r="E2280"/>
      <c r="F2280"/>
    </row>
    <row r="2281" spans="1:6" x14ac:dyDescent="0.2">
      <c r="A2281" t="s">
        <v>652</v>
      </c>
      <c r="B2281"/>
      <c r="C2281"/>
      <c r="D2281"/>
      <c r="E2281"/>
      <c r="F2281"/>
    </row>
    <row r="2282" spans="1:6" x14ac:dyDescent="0.2">
      <c r="A2282"/>
      <c r="B2282"/>
      <c r="C2282"/>
      <c r="D2282"/>
      <c r="E2282"/>
      <c r="F2282"/>
    </row>
    <row r="2283" spans="1:6" x14ac:dyDescent="0.2">
      <c r="A2283"/>
      <c r="B2283" t="s">
        <v>1</v>
      </c>
      <c r="C2283" t="s">
        <v>492</v>
      </c>
      <c r="D2283"/>
      <c r="E2283"/>
      <c r="F2283"/>
    </row>
    <row r="2284" spans="1:6" x14ac:dyDescent="0.2">
      <c r="A2284"/>
      <c r="B2284"/>
      <c r="C2284"/>
      <c r="D2284"/>
      <c r="E2284"/>
      <c r="F2284"/>
    </row>
    <row r="2285" spans="1:6" x14ac:dyDescent="0.2">
      <c r="A2285"/>
      <c r="B2285" t="s">
        <v>234</v>
      </c>
      <c r="C2285" t="s">
        <v>490</v>
      </c>
      <c r="D2285"/>
      <c r="E2285"/>
      <c r="F2285"/>
    </row>
    <row r="2286" spans="1:6" x14ac:dyDescent="0.2">
      <c r="A2286"/>
      <c r="B2286"/>
      <c r="C2286"/>
      <c r="D2286"/>
      <c r="E2286"/>
      <c r="F2286"/>
    </row>
    <row r="2287" spans="1:6" x14ac:dyDescent="0.2">
      <c r="A2287"/>
      <c r="B2287"/>
      <c r="C2287"/>
      <c r="D2287"/>
      <c r="E2287"/>
      <c r="F2287" t="s">
        <v>493</v>
      </c>
    </row>
    <row r="2288" spans="1:6" x14ac:dyDescent="0.2">
      <c r="A2288">
        <v>1</v>
      </c>
      <c r="B2288" t="s">
        <v>361</v>
      </c>
      <c r="C2288" t="s">
        <v>450</v>
      </c>
      <c r="D2288"/>
      <c r="E2288"/>
      <c r="F2288">
        <v>240008810</v>
      </c>
    </row>
    <row r="2289" spans="1:6" x14ac:dyDescent="0.2">
      <c r="A2289">
        <v>2</v>
      </c>
      <c r="B2289" t="s">
        <v>175</v>
      </c>
      <c r="C2289" t="s">
        <v>465</v>
      </c>
      <c r="D2289"/>
      <c r="E2289"/>
      <c r="F2289"/>
    </row>
    <row r="2290" spans="1:6" x14ac:dyDescent="0.2">
      <c r="A2290">
        <v>3</v>
      </c>
      <c r="B2290" t="s">
        <v>256</v>
      </c>
      <c r="C2290">
        <v>270527000</v>
      </c>
      <c r="D2290"/>
      <c r="E2290"/>
      <c r="F2290"/>
    </row>
    <row r="2291" spans="1:6" x14ac:dyDescent="0.2">
      <c r="A2291">
        <v>4</v>
      </c>
      <c r="B2291" t="s">
        <v>235</v>
      </c>
      <c r="C2291" t="s">
        <v>492</v>
      </c>
      <c r="D2291" t="s">
        <v>504</v>
      </c>
      <c r="E2291"/>
      <c r="F2291"/>
    </row>
    <row r="2292" spans="1:6" x14ac:dyDescent="0.2">
      <c r="A2292"/>
      <c r="B2292"/>
      <c r="C2292" t="s">
        <v>257</v>
      </c>
      <c r="D2292" t="s">
        <v>257</v>
      </c>
      <c r="E2292" t="s">
        <v>257</v>
      </c>
      <c r="F2292" t="s">
        <v>257</v>
      </c>
    </row>
    <row r="2293" spans="1:6" x14ac:dyDescent="0.2">
      <c r="A2293"/>
      <c r="B2293"/>
      <c r="C2293" t="s">
        <v>494</v>
      </c>
      <c r="D2293" t="s">
        <v>505</v>
      </c>
      <c r="E2293" t="s">
        <v>495</v>
      </c>
      <c r="F2293" t="s">
        <v>185</v>
      </c>
    </row>
    <row r="2294" spans="1:6" x14ac:dyDescent="0.2">
      <c r="A2294">
        <v>5</v>
      </c>
      <c r="B2294" t="s">
        <v>257</v>
      </c>
      <c r="C2294" s="412">
        <v>2003737937</v>
      </c>
      <c r="D2294" s="412">
        <v>9930071244</v>
      </c>
      <c r="E2294" s="412">
        <v>0</v>
      </c>
      <c r="F2294" s="412">
        <v>11933809181</v>
      </c>
    </row>
    <row r="2295" spans="1:6" x14ac:dyDescent="0.2">
      <c r="A2295">
        <v>6</v>
      </c>
      <c r="B2295" t="s">
        <v>236</v>
      </c>
      <c r="C2295">
        <v>0.167904305</v>
      </c>
      <c r="D2295">
        <v>0.83209569500000002</v>
      </c>
      <c r="E2295">
        <v>0</v>
      </c>
      <c r="F2295">
        <v>1</v>
      </c>
    </row>
    <row r="2296" spans="1:6" x14ac:dyDescent="0.2">
      <c r="A2296"/>
      <c r="B2296"/>
      <c r="C2296"/>
      <c r="D2296"/>
      <c r="E2296"/>
      <c r="F2296"/>
    </row>
    <row r="2297" spans="1:6" x14ac:dyDescent="0.2">
      <c r="A2297"/>
      <c r="B2297" t="s">
        <v>496</v>
      </c>
      <c r="C2297"/>
      <c r="D2297"/>
      <c r="E2297"/>
      <c r="F2297"/>
    </row>
    <row r="2298" spans="1:6" x14ac:dyDescent="0.2">
      <c r="A2298">
        <v>7</v>
      </c>
      <c r="B2298" t="s">
        <v>497</v>
      </c>
      <c r="C2298" s="412">
        <v>2003737937</v>
      </c>
      <c r="D2298"/>
      <c r="E2298"/>
      <c r="F2298"/>
    </row>
    <row r="2299" spans="1:6" x14ac:dyDescent="0.2">
      <c r="A2299">
        <v>8</v>
      </c>
      <c r="B2299" t="s">
        <v>258</v>
      </c>
      <c r="C2299" s="412">
        <v>43292931</v>
      </c>
      <c r="D2299"/>
      <c r="E2299"/>
      <c r="F2299"/>
    </row>
    <row r="2300" spans="1:6" x14ac:dyDescent="0.2">
      <c r="A2300">
        <v>9</v>
      </c>
      <c r="B2300" t="s">
        <v>259</v>
      </c>
      <c r="C2300" s="412">
        <v>243434704</v>
      </c>
      <c r="D2300"/>
      <c r="E2300"/>
      <c r="F2300"/>
    </row>
    <row r="2301" spans="1:6" x14ac:dyDescent="0.2">
      <c r="A2301"/>
      <c r="B2301"/>
      <c r="C2301"/>
      <c r="D2301"/>
      <c r="E2301"/>
      <c r="F2301"/>
    </row>
    <row r="2302" spans="1:6" x14ac:dyDescent="0.2">
      <c r="A2302"/>
      <c r="B2302"/>
      <c r="C2302" t="s">
        <v>167</v>
      </c>
      <c r="D2302" t="s">
        <v>260</v>
      </c>
      <c r="E2302" t="s">
        <v>498</v>
      </c>
      <c r="F2302" t="s">
        <v>261</v>
      </c>
    </row>
    <row r="2303" spans="1:6" x14ac:dyDescent="0.2">
      <c r="A2303"/>
      <c r="B2303"/>
      <c r="C2303" t="s">
        <v>262</v>
      </c>
      <c r="D2303" t="s">
        <v>263</v>
      </c>
      <c r="E2303" t="s">
        <v>264</v>
      </c>
      <c r="F2303" t="s">
        <v>265</v>
      </c>
    </row>
    <row r="2304" spans="1:6" x14ac:dyDescent="0.2">
      <c r="A2304">
        <v>10</v>
      </c>
      <c r="B2304" t="s">
        <v>499</v>
      </c>
      <c r="C2304" s="631">
        <v>2.967E-4</v>
      </c>
      <c r="D2304">
        <v>0</v>
      </c>
      <c r="E2304">
        <v>0</v>
      </c>
      <c r="F2304">
        <v>0</v>
      </c>
    </row>
    <row r="2305" spans="1:6" x14ac:dyDescent="0.2">
      <c r="A2305">
        <v>11</v>
      </c>
      <c r="B2305" t="s">
        <v>237</v>
      </c>
      <c r="C2305" s="555">
        <v>72227.08</v>
      </c>
      <c r="D2305">
        <v>0</v>
      </c>
      <c r="E2305">
        <v>0</v>
      </c>
      <c r="F2305">
        <v>0</v>
      </c>
    </row>
    <row r="2306" spans="1:6" x14ac:dyDescent="0.2">
      <c r="A2306">
        <v>12</v>
      </c>
      <c r="B2306" t="s">
        <v>238</v>
      </c>
      <c r="C2306" s="631">
        <v>6.0000000000000002E-6</v>
      </c>
      <c r="D2306">
        <v>0</v>
      </c>
      <c r="E2306">
        <v>0</v>
      </c>
      <c r="F2306">
        <v>0</v>
      </c>
    </row>
    <row r="2307" spans="1:6" x14ac:dyDescent="0.2">
      <c r="A2307">
        <v>13</v>
      </c>
      <c r="B2307" t="s">
        <v>239</v>
      </c>
      <c r="C2307" s="555">
        <v>12022.427600000001</v>
      </c>
      <c r="D2307">
        <v>0</v>
      </c>
      <c r="E2307">
        <v>0</v>
      </c>
      <c r="F2307">
        <v>0</v>
      </c>
    </row>
    <row r="2308" spans="1:6" x14ac:dyDescent="0.2">
      <c r="A2308">
        <v>14</v>
      </c>
      <c r="B2308" t="s">
        <v>240</v>
      </c>
      <c r="C2308" s="555">
        <v>59580.427499999998</v>
      </c>
      <c r="D2308">
        <v>0</v>
      </c>
      <c r="E2308">
        <v>0</v>
      </c>
      <c r="F2308">
        <v>0</v>
      </c>
    </row>
    <row r="2309" spans="1:6" x14ac:dyDescent="0.2">
      <c r="A2309">
        <v>15</v>
      </c>
      <c r="B2309" t="s">
        <v>241</v>
      </c>
      <c r="C2309">
        <v>0</v>
      </c>
      <c r="D2309">
        <v>0</v>
      </c>
      <c r="E2309">
        <v>0</v>
      </c>
      <c r="F2309">
        <v>0</v>
      </c>
    </row>
    <row r="2310" spans="1:6" x14ac:dyDescent="0.2">
      <c r="A2310">
        <v>16</v>
      </c>
      <c r="B2310" t="s">
        <v>242</v>
      </c>
      <c r="C2310" s="555">
        <v>71602.855100000001</v>
      </c>
      <c r="D2310">
        <v>0</v>
      </c>
      <c r="E2310">
        <v>0</v>
      </c>
      <c r="F2310">
        <v>0</v>
      </c>
    </row>
    <row r="2311" spans="1:6" x14ac:dyDescent="0.2">
      <c r="A2311">
        <v>17</v>
      </c>
      <c r="B2311" t="s">
        <v>500</v>
      </c>
      <c r="C2311" s="555">
        <v>-624.22159999999997</v>
      </c>
      <c r="D2311">
        <v>0</v>
      </c>
      <c r="E2311">
        <v>0</v>
      </c>
      <c r="F2311">
        <v>0</v>
      </c>
    </row>
    <row r="2312" spans="1:6" x14ac:dyDescent="0.2">
      <c r="A2312">
        <v>18</v>
      </c>
      <c r="B2312" t="s">
        <v>243</v>
      </c>
      <c r="C2312" s="555">
        <v>12022.43</v>
      </c>
      <c r="D2312">
        <v>0</v>
      </c>
      <c r="E2312">
        <v>0</v>
      </c>
      <c r="F2312">
        <v>0</v>
      </c>
    </row>
    <row r="2313" spans="1:6" x14ac:dyDescent="0.2">
      <c r="A2313">
        <v>19</v>
      </c>
      <c r="B2313" t="s">
        <v>244</v>
      </c>
      <c r="C2313"/>
      <c r="D2313"/>
      <c r="E2313"/>
      <c r="F2313"/>
    </row>
    <row r="2314" spans="1:6" x14ac:dyDescent="0.2">
      <c r="A2314">
        <v>20</v>
      </c>
      <c r="B2314" t="s">
        <v>245</v>
      </c>
      <c r="C2314"/>
      <c r="D2314"/>
      <c r="E2314"/>
      <c r="F2314"/>
    </row>
    <row r="2315" spans="1:6" x14ac:dyDescent="0.2">
      <c r="A2315">
        <v>21</v>
      </c>
      <c r="B2315" t="s">
        <v>246</v>
      </c>
      <c r="C2315" s="555">
        <v>12022.43</v>
      </c>
      <c r="D2315">
        <v>0</v>
      </c>
      <c r="E2315">
        <v>0</v>
      </c>
      <c r="F2315">
        <v>0</v>
      </c>
    </row>
    <row r="2316" spans="1:6" x14ac:dyDescent="0.2">
      <c r="A2316">
        <v>22</v>
      </c>
      <c r="B2316" t="s">
        <v>247</v>
      </c>
      <c r="C2316" s="555">
        <v>2.3999999999999998E-3</v>
      </c>
      <c r="D2316">
        <v>0</v>
      </c>
      <c r="E2316">
        <v>0</v>
      </c>
      <c r="F2316">
        <v>0</v>
      </c>
    </row>
    <row r="2317" spans="1:6" x14ac:dyDescent="0.2">
      <c r="A2317">
        <v>23</v>
      </c>
      <c r="B2317" t="s">
        <v>248</v>
      </c>
      <c r="C2317" s="555">
        <v>0</v>
      </c>
      <c r="D2317">
        <v>0</v>
      </c>
      <c r="E2317">
        <v>0</v>
      </c>
      <c r="F2317">
        <v>0</v>
      </c>
    </row>
    <row r="2318" spans="1:6" x14ac:dyDescent="0.2">
      <c r="A2318">
        <v>24</v>
      </c>
      <c r="B2318" t="s">
        <v>249</v>
      </c>
      <c r="C2318" s="555">
        <v>0</v>
      </c>
      <c r="D2318">
        <v>0</v>
      </c>
      <c r="E2318">
        <v>0</v>
      </c>
      <c r="F2318">
        <v>0</v>
      </c>
    </row>
    <row r="2319" spans="1:6" x14ac:dyDescent="0.2">
      <c r="A2319">
        <v>25</v>
      </c>
      <c r="B2319" t="s">
        <v>250</v>
      </c>
      <c r="C2319" s="555">
        <v>2.3999999999999998E-3</v>
      </c>
      <c r="D2319">
        <v>0</v>
      </c>
      <c r="E2319">
        <v>0</v>
      </c>
      <c r="F2319">
        <v>0</v>
      </c>
    </row>
    <row r="2320" spans="1:6" x14ac:dyDescent="0.2">
      <c r="A2320">
        <v>26</v>
      </c>
      <c r="B2320" t="s">
        <v>266</v>
      </c>
      <c r="C2320" s="555">
        <v>0</v>
      </c>
      <c r="D2320">
        <v>0</v>
      </c>
      <c r="E2320">
        <v>0</v>
      </c>
      <c r="F2320">
        <v>0</v>
      </c>
    </row>
    <row r="2321" spans="1:6" x14ac:dyDescent="0.2">
      <c r="A2321">
        <v>27</v>
      </c>
      <c r="B2321" t="s">
        <v>267</v>
      </c>
      <c r="C2321"/>
      <c r="D2321"/>
      <c r="E2321"/>
      <c r="F2321"/>
    </row>
    <row r="2322" spans="1:6" x14ac:dyDescent="0.2">
      <c r="A2322">
        <v>28</v>
      </c>
      <c r="B2322" t="s">
        <v>268</v>
      </c>
      <c r="C2322"/>
      <c r="D2322"/>
      <c r="E2322"/>
      <c r="F2322"/>
    </row>
    <row r="2323" spans="1:6" x14ac:dyDescent="0.2">
      <c r="A2323">
        <v>29</v>
      </c>
      <c r="B2323" t="s">
        <v>501</v>
      </c>
      <c r="C2323">
        <v>0</v>
      </c>
      <c r="D2323">
        <v>0</v>
      </c>
      <c r="E2323">
        <v>0</v>
      </c>
      <c r="F2323">
        <v>0</v>
      </c>
    </row>
    <row r="2324" spans="1:6" x14ac:dyDescent="0.2">
      <c r="A2324">
        <v>30</v>
      </c>
      <c r="B2324" t="s">
        <v>251</v>
      </c>
      <c r="C2324" s="555">
        <v>12022.43</v>
      </c>
      <c r="D2324">
        <v>0</v>
      </c>
      <c r="E2324">
        <v>0</v>
      </c>
      <c r="F2324">
        <v>0</v>
      </c>
    </row>
    <row r="2325" spans="1:6" x14ac:dyDescent="0.2">
      <c r="A2325">
        <v>31</v>
      </c>
      <c r="B2325" t="s">
        <v>252</v>
      </c>
      <c r="C2325"/>
      <c r="D2325"/>
      <c r="E2325"/>
      <c r="F2325"/>
    </row>
    <row r="2326" spans="1:6" x14ac:dyDescent="0.2">
      <c r="A2326">
        <v>32</v>
      </c>
      <c r="B2326" t="s">
        <v>253</v>
      </c>
      <c r="C2326"/>
      <c r="D2326"/>
      <c r="E2326"/>
      <c r="F2326"/>
    </row>
    <row r="2327" spans="1:6" x14ac:dyDescent="0.2">
      <c r="A2327">
        <v>33</v>
      </c>
      <c r="B2327" t="s">
        <v>254</v>
      </c>
      <c r="C2327" s="555">
        <v>12022.43</v>
      </c>
      <c r="D2327">
        <v>0</v>
      </c>
      <c r="E2327">
        <v>0</v>
      </c>
      <c r="F2327">
        <v>0</v>
      </c>
    </row>
    <row r="2328" spans="1:6" x14ac:dyDescent="0.2">
      <c r="A2328"/>
      <c r="B2328"/>
      <c r="C2328"/>
      <c r="D2328"/>
      <c r="E2328"/>
      <c r="F2328"/>
    </row>
    <row r="2329" spans="1:6" x14ac:dyDescent="0.2">
      <c r="A2329" t="s">
        <v>502</v>
      </c>
      <c r="B2329"/>
      <c r="C2329"/>
      <c r="D2329"/>
      <c r="E2329"/>
      <c r="F2329"/>
    </row>
    <row r="2330" spans="1:6" x14ac:dyDescent="0.2">
      <c r="A2330" t="s">
        <v>503</v>
      </c>
      <c r="B2330"/>
      <c r="C2330"/>
      <c r="D2330"/>
      <c r="E2330"/>
      <c r="F2330"/>
    </row>
    <row r="2331" spans="1:6" x14ac:dyDescent="0.2">
      <c r="A2331"/>
      <c r="B2331"/>
      <c r="C2331"/>
      <c r="D2331"/>
      <c r="E2331"/>
      <c r="F2331"/>
    </row>
    <row r="2332" spans="1:6" x14ac:dyDescent="0.2">
      <c r="A2332"/>
      <c r="B2332"/>
      <c r="C2332"/>
      <c r="D2332"/>
      <c r="E2332"/>
      <c r="F2332"/>
    </row>
    <row r="2333" spans="1:6" x14ac:dyDescent="0.2">
      <c r="A2333" t="s">
        <v>491</v>
      </c>
      <c r="B2333"/>
      <c r="C2333"/>
      <c r="D2333"/>
      <c r="E2333"/>
      <c r="F2333"/>
    </row>
    <row r="2334" spans="1:6" x14ac:dyDescent="0.2">
      <c r="A2334" t="s">
        <v>652</v>
      </c>
      <c r="B2334"/>
      <c r="C2334"/>
      <c r="D2334"/>
      <c r="E2334"/>
      <c r="F2334"/>
    </row>
    <row r="2335" spans="1:6" x14ac:dyDescent="0.2">
      <c r="A2335"/>
      <c r="B2335"/>
      <c r="C2335"/>
      <c r="D2335"/>
      <c r="E2335"/>
      <c r="F2335"/>
    </row>
    <row r="2336" spans="1:6" x14ac:dyDescent="0.2">
      <c r="A2336"/>
      <c r="B2336" t="s">
        <v>1</v>
      </c>
      <c r="C2336" t="s">
        <v>492</v>
      </c>
      <c r="D2336"/>
      <c r="E2336"/>
      <c r="F2336"/>
    </row>
    <row r="2337" spans="1:6" x14ac:dyDescent="0.2">
      <c r="A2337"/>
      <c r="B2337"/>
      <c r="C2337"/>
      <c r="D2337"/>
      <c r="E2337"/>
      <c r="F2337"/>
    </row>
    <row r="2338" spans="1:6" x14ac:dyDescent="0.2">
      <c r="A2338"/>
      <c r="B2338" t="s">
        <v>234</v>
      </c>
      <c r="C2338" t="s">
        <v>490</v>
      </c>
      <c r="D2338"/>
      <c r="E2338"/>
      <c r="F2338"/>
    </row>
    <row r="2339" spans="1:6" x14ac:dyDescent="0.2">
      <c r="A2339"/>
      <c r="B2339"/>
      <c r="C2339"/>
      <c r="D2339"/>
      <c r="E2339"/>
      <c r="F2339"/>
    </row>
    <row r="2340" spans="1:6" x14ac:dyDescent="0.2">
      <c r="A2340"/>
      <c r="B2340"/>
      <c r="C2340"/>
      <c r="D2340"/>
      <c r="E2340"/>
      <c r="F2340" t="s">
        <v>493</v>
      </c>
    </row>
    <row r="2341" spans="1:6" x14ac:dyDescent="0.2">
      <c r="A2341">
        <v>1</v>
      </c>
      <c r="B2341" t="s">
        <v>361</v>
      </c>
      <c r="C2341" t="s">
        <v>450</v>
      </c>
      <c r="D2341"/>
      <c r="E2341"/>
      <c r="F2341">
        <v>240008810</v>
      </c>
    </row>
    <row r="2342" spans="1:6" x14ac:dyDescent="0.2">
      <c r="A2342">
        <v>2</v>
      </c>
      <c r="B2342" t="s">
        <v>175</v>
      </c>
      <c r="C2342" t="s">
        <v>453</v>
      </c>
      <c r="D2342"/>
      <c r="E2342"/>
      <c r="F2342"/>
    </row>
    <row r="2343" spans="1:6" x14ac:dyDescent="0.2">
      <c r="A2343">
        <v>3</v>
      </c>
      <c r="B2343" t="s">
        <v>256</v>
      </c>
      <c r="C2343">
        <v>272850000</v>
      </c>
      <c r="D2343"/>
      <c r="E2343"/>
      <c r="F2343"/>
    </row>
    <row r="2344" spans="1:6" x14ac:dyDescent="0.2">
      <c r="A2344">
        <v>4</v>
      </c>
      <c r="B2344" t="s">
        <v>235</v>
      </c>
      <c r="C2344" t="s">
        <v>492</v>
      </c>
      <c r="D2344" t="s">
        <v>504</v>
      </c>
      <c r="E2344"/>
      <c r="F2344"/>
    </row>
    <row r="2345" spans="1:6" x14ac:dyDescent="0.2">
      <c r="A2345"/>
      <c r="B2345"/>
      <c r="C2345" t="s">
        <v>257</v>
      </c>
      <c r="D2345" t="s">
        <v>257</v>
      </c>
      <c r="E2345" t="s">
        <v>257</v>
      </c>
      <c r="F2345" t="s">
        <v>257</v>
      </c>
    </row>
    <row r="2346" spans="1:6" x14ac:dyDescent="0.2">
      <c r="A2346"/>
      <c r="B2346"/>
      <c r="C2346" t="s">
        <v>494</v>
      </c>
      <c r="D2346" t="s">
        <v>505</v>
      </c>
      <c r="E2346" t="s">
        <v>495</v>
      </c>
      <c r="F2346" t="s">
        <v>185</v>
      </c>
    </row>
    <row r="2347" spans="1:6" x14ac:dyDescent="0.2">
      <c r="A2347">
        <v>5</v>
      </c>
      <c r="B2347" t="s">
        <v>257</v>
      </c>
      <c r="C2347" s="412">
        <v>2003737937</v>
      </c>
      <c r="D2347" s="412">
        <v>9930071244</v>
      </c>
      <c r="E2347" s="412">
        <v>0</v>
      </c>
      <c r="F2347" s="412">
        <v>11933809181</v>
      </c>
    </row>
    <row r="2348" spans="1:6" x14ac:dyDescent="0.2">
      <c r="A2348">
        <v>6</v>
      </c>
      <c r="B2348" t="s">
        <v>236</v>
      </c>
      <c r="C2348">
        <v>0.167904305</v>
      </c>
      <c r="D2348">
        <v>0.83209569500000002</v>
      </c>
      <c r="E2348">
        <v>0</v>
      </c>
      <c r="F2348">
        <v>1</v>
      </c>
    </row>
    <row r="2349" spans="1:6" x14ac:dyDescent="0.2">
      <c r="A2349"/>
      <c r="B2349"/>
      <c r="C2349"/>
      <c r="D2349"/>
      <c r="E2349"/>
      <c r="F2349"/>
    </row>
    <row r="2350" spans="1:6" x14ac:dyDescent="0.2">
      <c r="A2350"/>
      <c r="B2350" t="s">
        <v>496</v>
      </c>
      <c r="C2350"/>
      <c r="D2350"/>
      <c r="E2350"/>
      <c r="F2350"/>
    </row>
    <row r="2351" spans="1:6" x14ac:dyDescent="0.2">
      <c r="A2351">
        <v>7</v>
      </c>
      <c r="B2351" t="s">
        <v>497</v>
      </c>
      <c r="C2351" s="412">
        <v>2003737937</v>
      </c>
      <c r="D2351"/>
      <c r="E2351"/>
      <c r="F2351"/>
    </row>
    <row r="2352" spans="1:6" x14ac:dyDescent="0.2">
      <c r="A2352">
        <v>8</v>
      </c>
      <c r="B2352" t="s">
        <v>258</v>
      </c>
      <c r="C2352" s="412">
        <v>43292931</v>
      </c>
      <c r="D2352"/>
      <c r="E2352"/>
      <c r="F2352"/>
    </row>
    <row r="2353" spans="1:6" x14ac:dyDescent="0.2">
      <c r="A2353">
        <v>9</v>
      </c>
      <c r="B2353" t="s">
        <v>259</v>
      </c>
      <c r="C2353" s="412">
        <v>243434704</v>
      </c>
      <c r="D2353"/>
      <c r="E2353"/>
      <c r="F2353"/>
    </row>
    <row r="2354" spans="1:6" x14ac:dyDescent="0.2">
      <c r="A2354"/>
      <c r="B2354"/>
      <c r="C2354"/>
      <c r="D2354"/>
      <c r="E2354"/>
      <c r="F2354"/>
    </row>
    <row r="2355" spans="1:6" x14ac:dyDescent="0.2">
      <c r="A2355"/>
      <c r="B2355"/>
      <c r="C2355" t="s">
        <v>167</v>
      </c>
      <c r="D2355" t="s">
        <v>260</v>
      </c>
      <c r="E2355" t="s">
        <v>498</v>
      </c>
      <c r="F2355" t="s">
        <v>261</v>
      </c>
    </row>
    <row r="2356" spans="1:6" x14ac:dyDescent="0.2">
      <c r="A2356"/>
      <c r="B2356"/>
      <c r="C2356" t="s">
        <v>262</v>
      </c>
      <c r="D2356" t="s">
        <v>263</v>
      </c>
      <c r="E2356" t="s">
        <v>264</v>
      </c>
      <c r="F2356" t="s">
        <v>265</v>
      </c>
    </row>
    <row r="2357" spans="1:6" x14ac:dyDescent="0.2">
      <c r="A2357">
        <v>10</v>
      </c>
      <c r="B2357" t="s">
        <v>499</v>
      </c>
      <c r="C2357">
        <v>5.8314999999999999E-3</v>
      </c>
      <c r="D2357">
        <v>0</v>
      </c>
      <c r="E2357">
        <v>0</v>
      </c>
      <c r="F2357">
        <v>0</v>
      </c>
    </row>
    <row r="2358" spans="1:6" x14ac:dyDescent="0.2">
      <c r="A2358">
        <v>11</v>
      </c>
      <c r="B2358" t="s">
        <v>237</v>
      </c>
      <c r="C2358">
        <v>1419589.48</v>
      </c>
      <c r="D2358">
        <v>0</v>
      </c>
      <c r="E2358">
        <v>0</v>
      </c>
      <c r="F2358">
        <v>0</v>
      </c>
    </row>
    <row r="2359" spans="1:6" x14ac:dyDescent="0.2">
      <c r="A2359">
        <v>12</v>
      </c>
      <c r="B2359" t="s">
        <v>238</v>
      </c>
      <c r="C2359">
        <v>1.189E-4</v>
      </c>
      <c r="D2359">
        <v>0</v>
      </c>
      <c r="E2359">
        <v>0</v>
      </c>
      <c r="F2359">
        <v>0</v>
      </c>
    </row>
    <row r="2360" spans="1:6" x14ac:dyDescent="0.2">
      <c r="A2360">
        <v>13</v>
      </c>
      <c r="B2360" t="s">
        <v>239</v>
      </c>
      <c r="C2360" s="555">
        <v>238244.44070000001</v>
      </c>
      <c r="D2360">
        <v>0</v>
      </c>
      <c r="E2360">
        <v>0</v>
      </c>
      <c r="F2360">
        <v>0</v>
      </c>
    </row>
    <row r="2361" spans="1:6" x14ac:dyDescent="0.2">
      <c r="A2361">
        <v>14</v>
      </c>
      <c r="B2361" t="s">
        <v>240</v>
      </c>
      <c r="C2361" s="555">
        <v>1180685.4709000001</v>
      </c>
      <c r="D2361">
        <v>0</v>
      </c>
      <c r="E2361">
        <v>0</v>
      </c>
      <c r="F2361">
        <v>0</v>
      </c>
    </row>
    <row r="2362" spans="1:6" x14ac:dyDescent="0.2">
      <c r="A2362">
        <v>15</v>
      </c>
      <c r="B2362" t="s">
        <v>241</v>
      </c>
      <c r="C2362">
        <v>0</v>
      </c>
      <c r="D2362">
        <v>0</v>
      </c>
      <c r="E2362">
        <v>0</v>
      </c>
      <c r="F2362">
        <v>0</v>
      </c>
    </row>
    <row r="2363" spans="1:6" x14ac:dyDescent="0.2">
      <c r="A2363">
        <v>16</v>
      </c>
      <c r="B2363" t="s">
        <v>242</v>
      </c>
      <c r="C2363" s="555">
        <v>1418929.9116</v>
      </c>
      <c r="D2363">
        <v>0</v>
      </c>
      <c r="E2363">
        <v>0</v>
      </c>
      <c r="F2363">
        <v>0</v>
      </c>
    </row>
    <row r="2364" spans="1:6" x14ac:dyDescent="0.2">
      <c r="A2364">
        <v>17</v>
      </c>
      <c r="B2364" t="s">
        <v>500</v>
      </c>
      <c r="C2364" s="555">
        <v>-659.57</v>
      </c>
      <c r="D2364">
        <v>0</v>
      </c>
      <c r="E2364">
        <v>0</v>
      </c>
      <c r="F2364">
        <v>0</v>
      </c>
    </row>
    <row r="2365" spans="1:6" x14ac:dyDescent="0.2">
      <c r="A2365">
        <v>18</v>
      </c>
      <c r="B2365" t="s">
        <v>243</v>
      </c>
      <c r="C2365">
        <v>238244.54</v>
      </c>
      <c r="D2365">
        <v>0</v>
      </c>
      <c r="E2365">
        <v>0</v>
      </c>
      <c r="F2365">
        <v>0</v>
      </c>
    </row>
    <row r="2366" spans="1:6" x14ac:dyDescent="0.2">
      <c r="A2366">
        <v>19</v>
      </c>
      <c r="B2366" t="s">
        <v>244</v>
      </c>
      <c r="C2366"/>
      <c r="D2366"/>
      <c r="E2366"/>
      <c r="F2366"/>
    </row>
    <row r="2367" spans="1:6" x14ac:dyDescent="0.2">
      <c r="A2367">
        <v>20</v>
      </c>
      <c r="B2367" t="s">
        <v>245</v>
      </c>
      <c r="C2367"/>
      <c r="D2367"/>
      <c r="E2367"/>
      <c r="F2367"/>
    </row>
    <row r="2368" spans="1:6" x14ac:dyDescent="0.2">
      <c r="A2368">
        <v>21</v>
      </c>
      <c r="B2368" t="s">
        <v>246</v>
      </c>
      <c r="C2368">
        <v>238244.54</v>
      </c>
      <c r="D2368">
        <v>0</v>
      </c>
      <c r="E2368">
        <v>0</v>
      </c>
      <c r="F2368">
        <v>0</v>
      </c>
    </row>
    <row r="2369" spans="1:6" x14ac:dyDescent="0.2">
      <c r="A2369">
        <v>22</v>
      </c>
      <c r="B2369" t="s">
        <v>247</v>
      </c>
      <c r="C2369" s="555">
        <v>9.9299999999999999E-2</v>
      </c>
      <c r="D2369">
        <v>0</v>
      </c>
      <c r="E2369">
        <v>0</v>
      </c>
      <c r="F2369">
        <v>0</v>
      </c>
    </row>
    <row r="2370" spans="1:6" x14ac:dyDescent="0.2">
      <c r="A2370">
        <v>23</v>
      </c>
      <c r="B2370" t="s">
        <v>248</v>
      </c>
      <c r="C2370" s="555">
        <v>0</v>
      </c>
      <c r="D2370">
        <v>0</v>
      </c>
      <c r="E2370">
        <v>0</v>
      </c>
      <c r="F2370">
        <v>0</v>
      </c>
    </row>
    <row r="2371" spans="1:6" x14ac:dyDescent="0.2">
      <c r="A2371">
        <v>24</v>
      </c>
      <c r="B2371" t="s">
        <v>249</v>
      </c>
      <c r="C2371" s="555">
        <v>0</v>
      </c>
      <c r="D2371">
        <v>0</v>
      </c>
      <c r="E2371">
        <v>0</v>
      </c>
      <c r="F2371">
        <v>0</v>
      </c>
    </row>
    <row r="2372" spans="1:6" x14ac:dyDescent="0.2">
      <c r="A2372">
        <v>25</v>
      </c>
      <c r="B2372" t="s">
        <v>250</v>
      </c>
      <c r="C2372" s="555">
        <v>9.9299999999999999E-2</v>
      </c>
      <c r="D2372">
        <v>0</v>
      </c>
      <c r="E2372">
        <v>0</v>
      </c>
      <c r="F2372">
        <v>0</v>
      </c>
    </row>
    <row r="2373" spans="1:6" x14ac:dyDescent="0.2">
      <c r="A2373">
        <v>26</v>
      </c>
      <c r="B2373" t="s">
        <v>266</v>
      </c>
      <c r="C2373" s="555">
        <v>0</v>
      </c>
      <c r="D2373">
        <v>0</v>
      </c>
      <c r="E2373">
        <v>0</v>
      </c>
      <c r="F2373">
        <v>0</v>
      </c>
    </row>
    <row r="2374" spans="1:6" x14ac:dyDescent="0.2">
      <c r="A2374">
        <v>27</v>
      </c>
      <c r="B2374" t="s">
        <v>267</v>
      </c>
      <c r="C2374"/>
      <c r="D2374"/>
      <c r="E2374"/>
      <c r="F2374"/>
    </row>
    <row r="2375" spans="1:6" x14ac:dyDescent="0.2">
      <c r="A2375">
        <v>28</v>
      </c>
      <c r="B2375" t="s">
        <v>268</v>
      </c>
      <c r="C2375"/>
      <c r="D2375"/>
      <c r="E2375"/>
      <c r="F2375"/>
    </row>
    <row r="2376" spans="1:6" x14ac:dyDescent="0.2">
      <c r="A2376">
        <v>29</v>
      </c>
      <c r="B2376" t="s">
        <v>501</v>
      </c>
      <c r="C2376" s="555">
        <v>0</v>
      </c>
      <c r="D2376">
        <v>0</v>
      </c>
      <c r="E2376">
        <v>0</v>
      </c>
      <c r="F2376">
        <v>0</v>
      </c>
    </row>
    <row r="2377" spans="1:6" x14ac:dyDescent="0.2">
      <c r="A2377">
        <v>30</v>
      </c>
      <c r="B2377" t="s">
        <v>251</v>
      </c>
      <c r="C2377">
        <v>238244.54</v>
      </c>
      <c r="D2377">
        <v>0</v>
      </c>
      <c r="E2377">
        <v>0</v>
      </c>
      <c r="F2377">
        <v>0</v>
      </c>
    </row>
    <row r="2378" spans="1:6" x14ac:dyDescent="0.2">
      <c r="A2378">
        <v>31</v>
      </c>
      <c r="B2378" t="s">
        <v>252</v>
      </c>
      <c r="C2378"/>
      <c r="D2378"/>
      <c r="E2378"/>
      <c r="F2378"/>
    </row>
    <row r="2379" spans="1:6" x14ac:dyDescent="0.2">
      <c r="A2379">
        <v>32</v>
      </c>
      <c r="B2379" t="s">
        <v>253</v>
      </c>
      <c r="C2379"/>
      <c r="D2379"/>
      <c r="E2379"/>
      <c r="F2379"/>
    </row>
    <row r="2380" spans="1:6" x14ac:dyDescent="0.2">
      <c r="A2380">
        <v>33</v>
      </c>
      <c r="B2380" t="s">
        <v>254</v>
      </c>
      <c r="C2380">
        <v>238244.54</v>
      </c>
      <c r="D2380">
        <v>0</v>
      </c>
      <c r="E2380">
        <v>0</v>
      </c>
      <c r="F2380">
        <v>0</v>
      </c>
    </row>
    <row r="2381" spans="1:6" x14ac:dyDescent="0.2">
      <c r="A2381"/>
      <c r="B2381"/>
      <c r="C2381"/>
      <c r="D2381"/>
      <c r="E2381"/>
      <c r="F2381"/>
    </row>
    <row r="2382" spans="1:6" x14ac:dyDescent="0.2">
      <c r="A2382" t="s">
        <v>502</v>
      </c>
      <c r="B2382"/>
      <c r="C2382"/>
      <c r="D2382"/>
      <c r="E2382"/>
      <c r="F2382"/>
    </row>
    <row r="2383" spans="1:6" x14ac:dyDescent="0.2">
      <c r="A2383" t="s">
        <v>503</v>
      </c>
      <c r="B2383"/>
      <c r="C2383"/>
      <c r="D2383"/>
      <c r="E2383"/>
      <c r="F2383"/>
    </row>
    <row r="2384" spans="1:6" x14ac:dyDescent="0.2">
      <c r="A2384"/>
      <c r="B2384"/>
      <c r="C2384"/>
      <c r="D2384"/>
      <c r="E2384"/>
      <c r="F2384"/>
    </row>
    <row r="2385" spans="1:6" x14ac:dyDescent="0.2">
      <c r="A2385"/>
      <c r="B2385"/>
      <c r="C2385"/>
      <c r="D2385"/>
      <c r="E2385"/>
      <c r="F2385"/>
    </row>
    <row r="2386" spans="1:6" x14ac:dyDescent="0.2">
      <c r="A2386" t="s">
        <v>491</v>
      </c>
      <c r="B2386"/>
      <c r="C2386"/>
      <c r="D2386"/>
      <c r="E2386"/>
      <c r="F2386"/>
    </row>
    <row r="2387" spans="1:6" x14ac:dyDescent="0.2">
      <c r="A2387" t="s">
        <v>652</v>
      </c>
      <c r="B2387"/>
      <c r="C2387"/>
      <c r="D2387"/>
      <c r="E2387"/>
      <c r="F2387"/>
    </row>
    <row r="2388" spans="1:6" x14ac:dyDescent="0.2">
      <c r="A2388"/>
      <c r="B2388"/>
      <c r="C2388"/>
      <c r="D2388"/>
      <c r="E2388"/>
      <c r="F2388"/>
    </row>
    <row r="2389" spans="1:6" x14ac:dyDescent="0.2">
      <c r="A2389"/>
      <c r="B2389" t="s">
        <v>1</v>
      </c>
      <c r="C2389" t="s">
        <v>492</v>
      </c>
      <c r="D2389"/>
      <c r="E2389"/>
      <c r="F2389"/>
    </row>
    <row r="2390" spans="1:6" x14ac:dyDescent="0.2">
      <c r="A2390"/>
      <c r="B2390"/>
      <c r="C2390"/>
      <c r="D2390"/>
      <c r="E2390"/>
      <c r="F2390"/>
    </row>
    <row r="2391" spans="1:6" x14ac:dyDescent="0.2">
      <c r="A2391"/>
      <c r="B2391" t="s">
        <v>234</v>
      </c>
      <c r="C2391" t="s">
        <v>490</v>
      </c>
      <c r="D2391"/>
      <c r="E2391"/>
      <c r="F2391"/>
    </row>
    <row r="2392" spans="1:6" x14ac:dyDescent="0.2">
      <c r="A2392"/>
      <c r="B2392"/>
      <c r="C2392"/>
      <c r="D2392"/>
      <c r="E2392"/>
      <c r="F2392"/>
    </row>
    <row r="2393" spans="1:6" x14ac:dyDescent="0.2">
      <c r="A2393"/>
      <c r="B2393"/>
      <c r="C2393"/>
      <c r="D2393"/>
      <c r="E2393"/>
      <c r="F2393" t="s">
        <v>493</v>
      </c>
    </row>
    <row r="2394" spans="1:6" x14ac:dyDescent="0.2">
      <c r="A2394">
        <v>1</v>
      </c>
      <c r="B2394" t="s">
        <v>361</v>
      </c>
      <c r="C2394" t="s">
        <v>450</v>
      </c>
      <c r="D2394"/>
      <c r="E2394"/>
      <c r="F2394">
        <v>240008810</v>
      </c>
    </row>
    <row r="2395" spans="1:6" x14ac:dyDescent="0.2">
      <c r="A2395">
        <v>2</v>
      </c>
      <c r="B2395" t="s">
        <v>175</v>
      </c>
      <c r="C2395" t="s">
        <v>455</v>
      </c>
      <c r="D2395"/>
      <c r="E2395"/>
      <c r="F2395"/>
    </row>
    <row r="2396" spans="1:6" x14ac:dyDescent="0.2">
      <c r="A2396">
        <v>3</v>
      </c>
      <c r="B2396" t="s">
        <v>256</v>
      </c>
      <c r="C2396">
        <v>270318000</v>
      </c>
      <c r="D2396"/>
      <c r="E2396"/>
      <c r="F2396"/>
    </row>
    <row r="2397" spans="1:6" x14ac:dyDescent="0.2">
      <c r="A2397">
        <v>4</v>
      </c>
      <c r="B2397" t="s">
        <v>235</v>
      </c>
      <c r="C2397" t="s">
        <v>492</v>
      </c>
      <c r="D2397" t="s">
        <v>504</v>
      </c>
      <c r="E2397"/>
      <c r="F2397"/>
    </row>
    <row r="2398" spans="1:6" x14ac:dyDescent="0.2">
      <c r="A2398"/>
      <c r="B2398"/>
      <c r="C2398" t="s">
        <v>257</v>
      </c>
      <c r="D2398" t="s">
        <v>257</v>
      </c>
      <c r="E2398" t="s">
        <v>257</v>
      </c>
      <c r="F2398" t="s">
        <v>257</v>
      </c>
    </row>
    <row r="2399" spans="1:6" x14ac:dyDescent="0.2">
      <c r="A2399"/>
      <c r="B2399"/>
      <c r="C2399" t="s">
        <v>494</v>
      </c>
      <c r="D2399" t="s">
        <v>505</v>
      </c>
      <c r="E2399" t="s">
        <v>495</v>
      </c>
      <c r="F2399" t="s">
        <v>185</v>
      </c>
    </row>
    <row r="2400" spans="1:6" x14ac:dyDescent="0.2">
      <c r="A2400">
        <v>5</v>
      </c>
      <c r="B2400" t="s">
        <v>257</v>
      </c>
      <c r="C2400" s="412">
        <v>2003737937</v>
      </c>
      <c r="D2400" s="412">
        <v>9929645734</v>
      </c>
      <c r="E2400" s="412">
        <v>0</v>
      </c>
      <c r="F2400" s="412">
        <v>11933383671</v>
      </c>
    </row>
    <row r="2401" spans="1:6" x14ac:dyDescent="0.2">
      <c r="A2401">
        <v>6</v>
      </c>
      <c r="B2401" t="s">
        <v>236</v>
      </c>
      <c r="C2401">
        <v>0.16791029199999999</v>
      </c>
      <c r="D2401">
        <v>0.83208970800000004</v>
      </c>
      <c r="E2401">
        <v>0</v>
      </c>
      <c r="F2401">
        <v>1</v>
      </c>
    </row>
    <row r="2402" spans="1:6" x14ac:dyDescent="0.2">
      <c r="A2402"/>
      <c r="B2402"/>
      <c r="C2402"/>
      <c r="D2402"/>
      <c r="E2402"/>
      <c r="F2402"/>
    </row>
    <row r="2403" spans="1:6" x14ac:dyDescent="0.2">
      <c r="A2403"/>
      <c r="B2403" t="s">
        <v>496</v>
      </c>
      <c r="C2403"/>
      <c r="D2403"/>
      <c r="E2403"/>
      <c r="F2403"/>
    </row>
    <row r="2404" spans="1:6" x14ac:dyDescent="0.2">
      <c r="A2404">
        <v>7</v>
      </c>
      <c r="B2404" t="s">
        <v>497</v>
      </c>
      <c r="C2404" s="412">
        <v>2003737937</v>
      </c>
      <c r="D2404"/>
      <c r="E2404"/>
      <c r="F2404"/>
    </row>
    <row r="2405" spans="1:6" x14ac:dyDescent="0.2">
      <c r="A2405">
        <v>8</v>
      </c>
      <c r="B2405" t="s">
        <v>258</v>
      </c>
      <c r="C2405" s="412">
        <v>43292931</v>
      </c>
      <c r="D2405"/>
      <c r="E2405"/>
      <c r="F2405"/>
    </row>
    <row r="2406" spans="1:6" x14ac:dyDescent="0.2">
      <c r="A2406">
        <v>9</v>
      </c>
      <c r="B2406" t="s">
        <v>259</v>
      </c>
      <c r="C2406" s="412">
        <v>243434704</v>
      </c>
      <c r="D2406"/>
      <c r="E2406"/>
      <c r="F2406"/>
    </row>
    <row r="2407" spans="1:6" x14ac:dyDescent="0.2">
      <c r="A2407"/>
      <c r="B2407"/>
      <c r="C2407"/>
      <c r="D2407"/>
      <c r="E2407"/>
      <c r="F2407"/>
    </row>
    <row r="2408" spans="1:6" x14ac:dyDescent="0.2">
      <c r="A2408"/>
      <c r="B2408"/>
      <c r="C2408" t="s">
        <v>167</v>
      </c>
      <c r="D2408" t="s">
        <v>260</v>
      </c>
      <c r="E2408" t="s">
        <v>498</v>
      </c>
      <c r="F2408" t="s">
        <v>261</v>
      </c>
    </row>
    <row r="2409" spans="1:6" x14ac:dyDescent="0.2">
      <c r="A2409"/>
      <c r="B2409"/>
      <c r="C2409" t="s">
        <v>262</v>
      </c>
      <c r="D2409" t="s">
        <v>263</v>
      </c>
      <c r="E2409" t="s">
        <v>264</v>
      </c>
      <c r="F2409" t="s">
        <v>265</v>
      </c>
    </row>
    <row r="2410" spans="1:6" x14ac:dyDescent="0.2">
      <c r="A2410">
        <v>10</v>
      </c>
      <c r="B2410" t="s">
        <v>499</v>
      </c>
      <c r="C2410" s="631">
        <v>4.5209999999999998E-3</v>
      </c>
      <c r="D2410">
        <v>0</v>
      </c>
      <c r="E2410">
        <v>0</v>
      </c>
      <c r="F2410">
        <v>0</v>
      </c>
    </row>
    <row r="2411" spans="1:6" x14ac:dyDescent="0.2">
      <c r="A2411">
        <v>11</v>
      </c>
      <c r="B2411" t="s">
        <v>237</v>
      </c>
      <c r="C2411" s="555">
        <v>1100568.3</v>
      </c>
      <c r="D2411">
        <v>0</v>
      </c>
      <c r="E2411">
        <v>0</v>
      </c>
      <c r="F2411">
        <v>0</v>
      </c>
    </row>
    <row r="2412" spans="1:6" x14ac:dyDescent="0.2">
      <c r="A2412">
        <v>12</v>
      </c>
      <c r="B2412" t="s">
        <v>238</v>
      </c>
      <c r="C2412">
        <v>9.2200000000000005E-5</v>
      </c>
      <c r="D2412">
        <v>0</v>
      </c>
      <c r="E2412">
        <v>0</v>
      </c>
      <c r="F2412">
        <v>0</v>
      </c>
    </row>
    <row r="2413" spans="1:6" x14ac:dyDescent="0.2">
      <c r="A2413">
        <v>13</v>
      </c>
      <c r="B2413" t="s">
        <v>239</v>
      </c>
      <c r="C2413" s="647">
        <v>184744.6378</v>
      </c>
      <c r="D2413">
        <v>0</v>
      </c>
      <c r="E2413">
        <v>0</v>
      </c>
      <c r="F2413">
        <v>0</v>
      </c>
    </row>
    <row r="2414" spans="1:6" x14ac:dyDescent="0.2">
      <c r="A2414">
        <v>14</v>
      </c>
      <c r="B2414" t="s">
        <v>240</v>
      </c>
      <c r="C2414" s="555">
        <v>915513.33669999999</v>
      </c>
      <c r="D2414">
        <v>0</v>
      </c>
      <c r="E2414">
        <v>0</v>
      </c>
      <c r="F2414">
        <v>0</v>
      </c>
    </row>
    <row r="2415" spans="1:6" x14ac:dyDescent="0.2">
      <c r="A2415">
        <v>15</v>
      </c>
      <c r="B2415" t="s">
        <v>241</v>
      </c>
      <c r="C2415">
        <v>0</v>
      </c>
      <c r="D2415">
        <v>0</v>
      </c>
      <c r="E2415">
        <v>0</v>
      </c>
      <c r="F2415">
        <v>0</v>
      </c>
    </row>
    <row r="2416" spans="1:6" x14ac:dyDescent="0.2">
      <c r="A2416">
        <v>16</v>
      </c>
      <c r="B2416" t="s">
        <v>242</v>
      </c>
      <c r="C2416" s="555">
        <v>1100257.98</v>
      </c>
      <c r="D2416">
        <v>0</v>
      </c>
      <c r="E2416">
        <v>0</v>
      </c>
      <c r="F2416">
        <v>0</v>
      </c>
    </row>
    <row r="2417" spans="1:6" x14ac:dyDescent="0.2">
      <c r="A2417">
        <v>17</v>
      </c>
      <c r="B2417" t="s">
        <v>500</v>
      </c>
      <c r="C2417" s="555">
        <v>-310.32229999999998</v>
      </c>
      <c r="D2417">
        <v>0</v>
      </c>
      <c r="E2417">
        <v>0</v>
      </c>
      <c r="F2417">
        <v>0</v>
      </c>
    </row>
    <row r="2418" spans="1:6" x14ac:dyDescent="0.2">
      <c r="A2418">
        <v>18</v>
      </c>
      <c r="B2418" t="s">
        <v>243</v>
      </c>
      <c r="C2418">
        <v>184744.72</v>
      </c>
      <c r="D2418">
        <v>0</v>
      </c>
      <c r="E2418">
        <v>0</v>
      </c>
      <c r="F2418">
        <v>0</v>
      </c>
    </row>
    <row r="2419" spans="1:6" x14ac:dyDescent="0.2">
      <c r="A2419">
        <v>19</v>
      </c>
      <c r="B2419" t="s">
        <v>244</v>
      </c>
      <c r="C2419"/>
      <c r="D2419"/>
      <c r="E2419"/>
      <c r="F2419"/>
    </row>
    <row r="2420" spans="1:6" x14ac:dyDescent="0.2">
      <c r="A2420">
        <v>20</v>
      </c>
      <c r="B2420" t="s">
        <v>245</v>
      </c>
      <c r="C2420"/>
      <c r="D2420"/>
      <c r="E2420"/>
      <c r="F2420"/>
    </row>
    <row r="2421" spans="1:6" x14ac:dyDescent="0.2">
      <c r="A2421">
        <v>21</v>
      </c>
      <c r="B2421" t="s">
        <v>246</v>
      </c>
      <c r="C2421">
        <v>184744.72</v>
      </c>
      <c r="D2421">
        <v>0</v>
      </c>
      <c r="E2421">
        <v>0</v>
      </c>
      <c r="F2421">
        <v>0</v>
      </c>
    </row>
    <row r="2422" spans="1:6" x14ac:dyDescent="0.2">
      <c r="A2422">
        <v>22</v>
      </c>
      <c r="B2422" t="s">
        <v>247</v>
      </c>
      <c r="C2422" s="555">
        <v>8.2199999999999995E-2</v>
      </c>
      <c r="D2422">
        <v>0</v>
      </c>
      <c r="E2422">
        <v>0</v>
      </c>
      <c r="F2422">
        <v>0</v>
      </c>
    </row>
    <row r="2423" spans="1:6" x14ac:dyDescent="0.2">
      <c r="A2423">
        <v>23</v>
      </c>
      <c r="B2423" t="s">
        <v>248</v>
      </c>
      <c r="C2423" s="555">
        <v>0</v>
      </c>
      <c r="D2423">
        <v>0</v>
      </c>
      <c r="E2423">
        <v>0</v>
      </c>
      <c r="F2423">
        <v>0</v>
      </c>
    </row>
    <row r="2424" spans="1:6" x14ac:dyDescent="0.2">
      <c r="A2424">
        <v>24</v>
      </c>
      <c r="B2424" t="s">
        <v>249</v>
      </c>
      <c r="C2424" s="555">
        <v>0</v>
      </c>
      <c r="D2424">
        <v>0</v>
      </c>
      <c r="E2424">
        <v>0</v>
      </c>
      <c r="F2424">
        <v>0</v>
      </c>
    </row>
    <row r="2425" spans="1:6" x14ac:dyDescent="0.2">
      <c r="A2425">
        <v>25</v>
      </c>
      <c r="B2425" t="s">
        <v>250</v>
      </c>
      <c r="C2425" s="555">
        <v>8.2199999999999995E-2</v>
      </c>
      <c r="D2425">
        <v>0</v>
      </c>
      <c r="E2425">
        <v>0</v>
      </c>
      <c r="F2425">
        <v>0</v>
      </c>
    </row>
    <row r="2426" spans="1:6" x14ac:dyDescent="0.2">
      <c r="A2426">
        <v>26</v>
      </c>
      <c r="B2426" t="s">
        <v>266</v>
      </c>
      <c r="C2426" s="555">
        <v>0</v>
      </c>
      <c r="D2426">
        <v>0</v>
      </c>
      <c r="E2426">
        <v>0</v>
      </c>
      <c r="F2426">
        <v>0</v>
      </c>
    </row>
    <row r="2427" spans="1:6" x14ac:dyDescent="0.2">
      <c r="A2427">
        <v>27</v>
      </c>
      <c r="B2427" t="s">
        <v>267</v>
      </c>
      <c r="C2427"/>
      <c r="D2427"/>
      <c r="E2427"/>
      <c r="F2427"/>
    </row>
    <row r="2428" spans="1:6" x14ac:dyDescent="0.2">
      <c r="A2428">
        <v>28</v>
      </c>
      <c r="B2428" t="s">
        <v>268</v>
      </c>
      <c r="C2428"/>
      <c r="D2428"/>
      <c r="E2428"/>
      <c r="F2428"/>
    </row>
    <row r="2429" spans="1:6" x14ac:dyDescent="0.2">
      <c r="A2429">
        <v>29</v>
      </c>
      <c r="B2429" t="s">
        <v>501</v>
      </c>
      <c r="C2429">
        <v>0</v>
      </c>
      <c r="D2429">
        <v>0</v>
      </c>
      <c r="E2429">
        <v>0</v>
      </c>
      <c r="F2429">
        <v>0</v>
      </c>
    </row>
    <row r="2430" spans="1:6" x14ac:dyDescent="0.2">
      <c r="A2430">
        <v>30</v>
      </c>
      <c r="B2430" t="s">
        <v>251</v>
      </c>
      <c r="C2430">
        <v>184744.72</v>
      </c>
      <c r="D2430">
        <v>0</v>
      </c>
      <c r="E2430">
        <v>0</v>
      </c>
      <c r="F2430">
        <v>0</v>
      </c>
    </row>
    <row r="2431" spans="1:6" x14ac:dyDescent="0.2">
      <c r="A2431">
        <v>31</v>
      </c>
      <c r="B2431" t="s">
        <v>252</v>
      </c>
      <c r="C2431"/>
      <c r="D2431"/>
      <c r="E2431"/>
      <c r="F2431"/>
    </row>
    <row r="2432" spans="1:6" x14ac:dyDescent="0.2">
      <c r="A2432">
        <v>32</v>
      </c>
      <c r="B2432" t="s">
        <v>253</v>
      </c>
      <c r="C2432"/>
      <c r="D2432"/>
      <c r="E2432"/>
      <c r="F2432"/>
    </row>
    <row r="2433" spans="1:6" x14ac:dyDescent="0.2">
      <c r="A2433">
        <v>33</v>
      </c>
      <c r="B2433" t="s">
        <v>254</v>
      </c>
      <c r="C2433">
        <v>184744.72</v>
      </c>
      <c r="D2433">
        <v>0</v>
      </c>
      <c r="E2433">
        <v>0</v>
      </c>
      <c r="F2433">
        <v>0</v>
      </c>
    </row>
    <row r="2434" spans="1:6" x14ac:dyDescent="0.2">
      <c r="A2434"/>
      <c r="B2434"/>
      <c r="C2434"/>
      <c r="D2434"/>
      <c r="E2434"/>
      <c r="F2434"/>
    </row>
    <row r="2435" spans="1:6" x14ac:dyDescent="0.2">
      <c r="A2435" t="s">
        <v>502</v>
      </c>
      <c r="B2435"/>
      <c r="C2435"/>
      <c r="D2435"/>
      <c r="E2435"/>
      <c r="F2435"/>
    </row>
    <row r="2436" spans="1:6" x14ac:dyDescent="0.2">
      <c r="A2436" t="s">
        <v>503</v>
      </c>
      <c r="B2436"/>
      <c r="C2436"/>
      <c r="D2436"/>
      <c r="E2436"/>
      <c r="F2436"/>
    </row>
    <row r="2437" spans="1:6" x14ac:dyDescent="0.2">
      <c r="A2437"/>
      <c r="B2437"/>
      <c r="C2437"/>
      <c r="D2437"/>
      <c r="E2437"/>
      <c r="F2437"/>
    </row>
    <row r="2438" spans="1:6" x14ac:dyDescent="0.2">
      <c r="A2438"/>
      <c r="B2438"/>
      <c r="C2438"/>
      <c r="D2438"/>
      <c r="E2438"/>
      <c r="F2438"/>
    </row>
    <row r="2439" spans="1:6" x14ac:dyDescent="0.2">
      <c r="A2439" t="s">
        <v>491</v>
      </c>
      <c r="B2439"/>
      <c r="C2439"/>
      <c r="D2439"/>
      <c r="E2439"/>
      <c r="F2439"/>
    </row>
    <row r="2440" spans="1:6" x14ac:dyDescent="0.2">
      <c r="A2440" t="s">
        <v>652</v>
      </c>
      <c r="B2440"/>
      <c r="C2440"/>
      <c r="D2440"/>
      <c r="E2440"/>
      <c r="F2440"/>
    </row>
    <row r="2441" spans="1:6" x14ac:dyDescent="0.2">
      <c r="A2441"/>
      <c r="B2441"/>
      <c r="C2441"/>
      <c r="D2441"/>
      <c r="E2441"/>
      <c r="F2441"/>
    </row>
    <row r="2442" spans="1:6" x14ac:dyDescent="0.2">
      <c r="A2442"/>
      <c r="B2442" t="s">
        <v>1</v>
      </c>
      <c r="C2442" t="s">
        <v>492</v>
      </c>
      <c r="D2442"/>
      <c r="E2442"/>
      <c r="F2442"/>
    </row>
    <row r="2443" spans="1:6" x14ac:dyDescent="0.2">
      <c r="A2443"/>
      <c r="B2443"/>
      <c r="C2443"/>
      <c r="D2443"/>
      <c r="E2443"/>
      <c r="F2443"/>
    </row>
    <row r="2444" spans="1:6" x14ac:dyDescent="0.2">
      <c r="A2444"/>
      <c r="B2444" t="s">
        <v>234</v>
      </c>
      <c r="C2444" t="s">
        <v>490</v>
      </c>
      <c r="D2444"/>
      <c r="E2444"/>
      <c r="F2444"/>
    </row>
    <row r="2445" spans="1:6" x14ac:dyDescent="0.2">
      <c r="A2445"/>
      <c r="B2445"/>
      <c r="C2445"/>
      <c r="D2445"/>
      <c r="E2445"/>
      <c r="F2445"/>
    </row>
    <row r="2446" spans="1:6" x14ac:dyDescent="0.2">
      <c r="A2446"/>
      <c r="B2446"/>
      <c r="C2446"/>
      <c r="D2446"/>
      <c r="E2446"/>
      <c r="F2446" t="s">
        <v>493</v>
      </c>
    </row>
    <row r="2447" spans="1:6" x14ac:dyDescent="0.2">
      <c r="A2447">
        <v>1</v>
      </c>
      <c r="B2447" t="s">
        <v>361</v>
      </c>
      <c r="C2447" t="s">
        <v>450</v>
      </c>
      <c r="D2447"/>
      <c r="E2447"/>
      <c r="F2447">
        <v>240008810</v>
      </c>
    </row>
    <row r="2448" spans="1:6" x14ac:dyDescent="0.2">
      <c r="A2448">
        <v>2</v>
      </c>
      <c r="B2448" t="s">
        <v>175</v>
      </c>
      <c r="C2448" t="s">
        <v>533</v>
      </c>
      <c r="D2448"/>
      <c r="E2448"/>
      <c r="F2448"/>
    </row>
    <row r="2449" spans="1:6" x14ac:dyDescent="0.2">
      <c r="A2449">
        <v>3</v>
      </c>
      <c r="B2449" t="s">
        <v>256</v>
      </c>
      <c r="C2449">
        <v>270318001</v>
      </c>
      <c r="D2449"/>
      <c r="E2449"/>
      <c r="F2449"/>
    </row>
    <row r="2450" spans="1:6" x14ac:dyDescent="0.2">
      <c r="A2450">
        <v>4</v>
      </c>
      <c r="B2450" t="s">
        <v>235</v>
      </c>
      <c r="C2450" t="s">
        <v>492</v>
      </c>
      <c r="D2450" t="s">
        <v>504</v>
      </c>
      <c r="E2450"/>
      <c r="F2450"/>
    </row>
    <row r="2451" spans="1:6" x14ac:dyDescent="0.2">
      <c r="A2451"/>
      <c r="B2451"/>
      <c r="C2451" t="s">
        <v>257</v>
      </c>
      <c r="D2451" t="s">
        <v>257</v>
      </c>
      <c r="E2451" t="s">
        <v>257</v>
      </c>
      <c r="F2451" t="s">
        <v>257</v>
      </c>
    </row>
    <row r="2452" spans="1:6" x14ac:dyDescent="0.2">
      <c r="A2452"/>
      <c r="B2452"/>
      <c r="C2452" t="s">
        <v>494</v>
      </c>
      <c r="D2452" t="s">
        <v>505</v>
      </c>
      <c r="E2452" t="s">
        <v>495</v>
      </c>
      <c r="F2452" t="s">
        <v>185</v>
      </c>
    </row>
    <row r="2453" spans="1:6" x14ac:dyDescent="0.2">
      <c r="A2453">
        <v>5</v>
      </c>
      <c r="B2453" t="s">
        <v>257</v>
      </c>
      <c r="C2453" s="412">
        <v>2003737937</v>
      </c>
      <c r="D2453" s="412">
        <v>9929645734</v>
      </c>
      <c r="E2453" s="412">
        <v>0</v>
      </c>
      <c r="F2453" s="412">
        <v>11933383671</v>
      </c>
    </row>
    <row r="2454" spans="1:6" x14ac:dyDescent="0.2">
      <c r="A2454">
        <v>6</v>
      </c>
      <c r="B2454" t="s">
        <v>236</v>
      </c>
      <c r="C2454">
        <v>0.16791029199999999</v>
      </c>
      <c r="D2454">
        <v>0.83208970800000004</v>
      </c>
      <c r="E2454">
        <v>0</v>
      </c>
      <c r="F2454" s="555">
        <v>1</v>
      </c>
    </row>
    <row r="2455" spans="1:6" x14ac:dyDescent="0.2">
      <c r="A2455"/>
      <c r="B2455"/>
      <c r="C2455"/>
      <c r="D2455"/>
      <c r="E2455"/>
      <c r="F2455"/>
    </row>
    <row r="2456" spans="1:6" x14ac:dyDescent="0.2">
      <c r="A2456"/>
      <c r="B2456" t="s">
        <v>496</v>
      </c>
      <c r="C2456"/>
      <c r="D2456"/>
      <c r="E2456"/>
      <c r="F2456"/>
    </row>
    <row r="2457" spans="1:6" x14ac:dyDescent="0.2">
      <c r="A2457">
        <v>7</v>
      </c>
      <c r="B2457" t="s">
        <v>497</v>
      </c>
      <c r="C2457" s="412">
        <v>2003737937</v>
      </c>
      <c r="D2457"/>
      <c r="E2457"/>
      <c r="F2457"/>
    </row>
    <row r="2458" spans="1:6" x14ac:dyDescent="0.2">
      <c r="A2458">
        <v>8</v>
      </c>
      <c r="B2458" t="s">
        <v>258</v>
      </c>
      <c r="C2458" s="412">
        <v>43292931</v>
      </c>
      <c r="D2458"/>
      <c r="E2458"/>
      <c r="F2458"/>
    </row>
    <row r="2459" spans="1:6" x14ac:dyDescent="0.2">
      <c r="A2459">
        <v>9</v>
      </c>
      <c r="B2459" t="s">
        <v>259</v>
      </c>
      <c r="C2459" s="412">
        <v>243434704</v>
      </c>
      <c r="D2459"/>
      <c r="E2459"/>
      <c r="F2459"/>
    </row>
    <row r="2460" spans="1:6" x14ac:dyDescent="0.2">
      <c r="A2460"/>
      <c r="B2460"/>
      <c r="C2460"/>
      <c r="D2460"/>
      <c r="E2460"/>
      <c r="F2460"/>
    </row>
    <row r="2461" spans="1:6" x14ac:dyDescent="0.2">
      <c r="A2461"/>
      <c r="B2461"/>
      <c r="C2461" t="s">
        <v>167</v>
      </c>
      <c r="D2461" t="s">
        <v>260</v>
      </c>
      <c r="E2461" t="s">
        <v>498</v>
      </c>
      <c r="F2461" t="s">
        <v>261</v>
      </c>
    </row>
    <row r="2462" spans="1:6" x14ac:dyDescent="0.2">
      <c r="A2462"/>
      <c r="B2462"/>
      <c r="C2462" t="s">
        <v>262</v>
      </c>
      <c r="D2462" t="s">
        <v>263</v>
      </c>
      <c r="E2462" t="s">
        <v>264</v>
      </c>
      <c r="F2462" t="s">
        <v>265</v>
      </c>
    </row>
    <row r="2463" spans="1:6" x14ac:dyDescent="0.2">
      <c r="A2463">
        <v>10</v>
      </c>
      <c r="B2463" t="s">
        <v>499</v>
      </c>
      <c r="C2463">
        <v>0</v>
      </c>
      <c r="D2463">
        <v>0</v>
      </c>
      <c r="E2463">
        <v>0</v>
      </c>
      <c r="F2463" s="631">
        <v>4.8349999999999999E-4</v>
      </c>
    </row>
    <row r="2464" spans="1:6" x14ac:dyDescent="0.2">
      <c r="A2464">
        <v>11</v>
      </c>
      <c r="B2464" t="s">
        <v>237</v>
      </c>
      <c r="C2464">
        <v>0</v>
      </c>
      <c r="D2464">
        <v>0</v>
      </c>
      <c r="E2464">
        <v>0</v>
      </c>
      <c r="F2464" s="555">
        <v>117700.68</v>
      </c>
    </row>
    <row r="2465" spans="1:6" x14ac:dyDescent="0.2">
      <c r="A2465">
        <v>12</v>
      </c>
      <c r="B2465" t="s">
        <v>238</v>
      </c>
      <c r="C2465">
        <v>0</v>
      </c>
      <c r="D2465">
        <v>0</v>
      </c>
      <c r="E2465">
        <v>0</v>
      </c>
      <c r="F2465">
        <v>9.7999999999999993E-6</v>
      </c>
    </row>
    <row r="2466" spans="1:6" x14ac:dyDescent="0.2">
      <c r="A2466">
        <v>13</v>
      </c>
      <c r="B2466" t="s">
        <v>239</v>
      </c>
      <c r="C2466">
        <v>0</v>
      </c>
      <c r="D2466">
        <v>0</v>
      </c>
      <c r="E2466">
        <v>0</v>
      </c>
      <c r="F2466" s="555">
        <v>19636.631799999999</v>
      </c>
    </row>
    <row r="2467" spans="1:6" x14ac:dyDescent="0.2">
      <c r="A2467">
        <v>14</v>
      </c>
      <c r="B2467" t="s">
        <v>240</v>
      </c>
      <c r="C2467">
        <v>0</v>
      </c>
      <c r="D2467">
        <v>0</v>
      </c>
      <c r="E2467">
        <v>0</v>
      </c>
      <c r="F2467" s="555">
        <v>97310.528200000001</v>
      </c>
    </row>
    <row r="2468" spans="1:6" x14ac:dyDescent="0.2">
      <c r="A2468">
        <v>15</v>
      </c>
      <c r="B2468" t="s">
        <v>241</v>
      </c>
      <c r="C2468">
        <v>0</v>
      </c>
      <c r="D2468">
        <v>0</v>
      </c>
      <c r="E2468">
        <v>0</v>
      </c>
      <c r="F2468">
        <v>0</v>
      </c>
    </row>
    <row r="2469" spans="1:6" x14ac:dyDescent="0.2">
      <c r="A2469">
        <v>16</v>
      </c>
      <c r="B2469" t="s">
        <v>242</v>
      </c>
      <c r="C2469">
        <v>0</v>
      </c>
      <c r="D2469">
        <v>0</v>
      </c>
      <c r="E2469">
        <v>0</v>
      </c>
      <c r="F2469" s="555">
        <v>116947.16</v>
      </c>
    </row>
    <row r="2470" spans="1:6" x14ac:dyDescent="0.2">
      <c r="A2470">
        <v>17</v>
      </c>
      <c r="B2470" t="s">
        <v>500</v>
      </c>
      <c r="C2470">
        <v>0</v>
      </c>
      <c r="D2470">
        <v>0</v>
      </c>
      <c r="E2470">
        <v>0</v>
      </c>
      <c r="F2470" s="555">
        <v>-753.51940000000002</v>
      </c>
    </row>
    <row r="2471" spans="1:6" x14ac:dyDescent="0.2">
      <c r="A2471">
        <v>18</v>
      </c>
      <c r="B2471" t="s">
        <v>243</v>
      </c>
      <c r="C2471">
        <v>0</v>
      </c>
      <c r="D2471">
        <v>0</v>
      </c>
      <c r="E2471">
        <v>0</v>
      </c>
      <c r="F2471">
        <v>19636.64</v>
      </c>
    </row>
    <row r="2472" spans="1:6" x14ac:dyDescent="0.2">
      <c r="A2472">
        <v>19</v>
      </c>
      <c r="B2472" t="s">
        <v>244</v>
      </c>
      <c r="C2472"/>
      <c r="D2472"/>
      <c r="E2472"/>
      <c r="F2472"/>
    </row>
    <row r="2473" spans="1:6" x14ac:dyDescent="0.2">
      <c r="A2473">
        <v>20</v>
      </c>
      <c r="B2473" t="s">
        <v>245</v>
      </c>
      <c r="C2473"/>
      <c r="D2473"/>
      <c r="E2473"/>
      <c r="F2473"/>
    </row>
    <row r="2474" spans="1:6" x14ac:dyDescent="0.2">
      <c r="A2474">
        <v>21</v>
      </c>
      <c r="B2474" t="s">
        <v>246</v>
      </c>
      <c r="C2474">
        <v>0</v>
      </c>
      <c r="D2474">
        <v>0</v>
      </c>
      <c r="E2474">
        <v>0</v>
      </c>
      <c r="F2474">
        <v>19636.64</v>
      </c>
    </row>
    <row r="2475" spans="1:6" x14ac:dyDescent="0.2">
      <c r="A2475">
        <v>22</v>
      </c>
      <c r="B2475" t="s">
        <v>247</v>
      </c>
      <c r="C2475">
        <v>0</v>
      </c>
      <c r="D2475">
        <v>0</v>
      </c>
      <c r="E2475">
        <v>0</v>
      </c>
      <c r="F2475" s="555">
        <v>8.2000000000000007E-3</v>
      </c>
    </row>
    <row r="2476" spans="1:6" x14ac:dyDescent="0.2">
      <c r="A2476">
        <v>23</v>
      </c>
      <c r="B2476" t="s">
        <v>248</v>
      </c>
      <c r="C2476">
        <v>0</v>
      </c>
      <c r="D2476">
        <v>0</v>
      </c>
      <c r="E2476">
        <v>0</v>
      </c>
      <c r="F2476" s="555">
        <v>0</v>
      </c>
    </row>
    <row r="2477" spans="1:6" x14ac:dyDescent="0.2">
      <c r="A2477">
        <v>24</v>
      </c>
      <c r="B2477" t="s">
        <v>249</v>
      </c>
      <c r="C2477">
        <v>0</v>
      </c>
      <c r="D2477">
        <v>0</v>
      </c>
      <c r="E2477">
        <v>0</v>
      </c>
      <c r="F2477" s="555">
        <v>0</v>
      </c>
    </row>
    <row r="2478" spans="1:6" x14ac:dyDescent="0.2">
      <c r="A2478">
        <v>25</v>
      </c>
      <c r="B2478" t="s">
        <v>250</v>
      </c>
      <c r="C2478">
        <v>0</v>
      </c>
      <c r="D2478">
        <v>0</v>
      </c>
      <c r="E2478">
        <v>0</v>
      </c>
      <c r="F2478" s="555">
        <v>8.2000000000000007E-3</v>
      </c>
    </row>
    <row r="2479" spans="1:6" x14ac:dyDescent="0.2">
      <c r="A2479">
        <v>26</v>
      </c>
      <c r="B2479" t="s">
        <v>266</v>
      </c>
      <c r="C2479">
        <v>0</v>
      </c>
      <c r="D2479">
        <v>0</v>
      </c>
      <c r="E2479">
        <v>0</v>
      </c>
      <c r="F2479" s="555">
        <v>0</v>
      </c>
    </row>
    <row r="2480" spans="1:6" x14ac:dyDescent="0.2">
      <c r="A2480">
        <v>27</v>
      </c>
      <c r="B2480" t="s">
        <v>267</v>
      </c>
      <c r="C2480"/>
      <c r="D2480"/>
      <c r="E2480"/>
      <c r="F2480"/>
    </row>
    <row r="2481" spans="1:6" x14ac:dyDescent="0.2">
      <c r="A2481">
        <v>28</v>
      </c>
      <c r="B2481" t="s">
        <v>268</v>
      </c>
      <c r="C2481"/>
      <c r="D2481"/>
      <c r="E2481"/>
      <c r="F2481"/>
    </row>
    <row r="2482" spans="1:6" x14ac:dyDescent="0.2">
      <c r="A2482">
        <v>29</v>
      </c>
      <c r="B2482" t="s">
        <v>501</v>
      </c>
      <c r="C2482">
        <v>0</v>
      </c>
      <c r="D2482">
        <v>0</v>
      </c>
      <c r="E2482">
        <v>0</v>
      </c>
      <c r="F2482">
        <v>0</v>
      </c>
    </row>
    <row r="2483" spans="1:6" x14ac:dyDescent="0.2">
      <c r="A2483">
        <v>30</v>
      </c>
      <c r="B2483" t="s">
        <v>251</v>
      </c>
      <c r="C2483">
        <v>0</v>
      </c>
      <c r="D2483">
        <v>0</v>
      </c>
      <c r="E2483">
        <v>0</v>
      </c>
      <c r="F2483">
        <v>19636.64</v>
      </c>
    </row>
    <row r="2484" spans="1:6" x14ac:dyDescent="0.2">
      <c r="A2484">
        <v>31</v>
      </c>
      <c r="B2484" t="s">
        <v>252</v>
      </c>
      <c r="C2484"/>
      <c r="D2484"/>
      <c r="E2484"/>
      <c r="F2484"/>
    </row>
    <row r="2485" spans="1:6" x14ac:dyDescent="0.2">
      <c r="A2485">
        <v>32</v>
      </c>
      <c r="B2485" t="s">
        <v>253</v>
      </c>
      <c r="C2485"/>
      <c r="D2485"/>
      <c r="E2485"/>
      <c r="F2485"/>
    </row>
    <row r="2486" spans="1:6" x14ac:dyDescent="0.2">
      <c r="A2486">
        <v>33</v>
      </c>
      <c r="B2486" t="s">
        <v>254</v>
      </c>
      <c r="C2486">
        <v>0</v>
      </c>
      <c r="D2486">
        <v>0</v>
      </c>
      <c r="E2486">
        <v>0</v>
      </c>
      <c r="F2486">
        <v>19636.64</v>
      </c>
    </row>
    <row r="2487" spans="1:6" x14ac:dyDescent="0.2">
      <c r="A2487"/>
      <c r="B2487"/>
      <c r="C2487"/>
      <c r="D2487"/>
      <c r="E2487"/>
      <c r="F2487"/>
    </row>
    <row r="2488" spans="1:6" x14ac:dyDescent="0.2">
      <c r="A2488" t="s">
        <v>502</v>
      </c>
      <c r="B2488"/>
      <c r="C2488"/>
      <c r="D2488"/>
      <c r="E2488"/>
      <c r="F2488"/>
    </row>
    <row r="2489" spans="1:6" x14ac:dyDescent="0.2">
      <c r="A2489" t="s">
        <v>503</v>
      </c>
      <c r="B2489"/>
      <c r="C2489"/>
      <c r="D2489"/>
      <c r="E2489"/>
      <c r="F2489"/>
    </row>
    <row r="2490" spans="1:6" x14ac:dyDescent="0.2">
      <c r="A2490"/>
      <c r="B2490"/>
      <c r="C2490"/>
      <c r="D2490"/>
      <c r="E2490"/>
      <c r="F2490"/>
    </row>
    <row r="2491" spans="1:6" x14ac:dyDescent="0.2">
      <c r="A2491"/>
      <c r="B2491"/>
      <c r="C2491"/>
      <c r="D2491"/>
      <c r="E2491"/>
      <c r="F2491"/>
    </row>
    <row r="2492" spans="1:6" x14ac:dyDescent="0.2">
      <c r="A2492" t="s">
        <v>491</v>
      </c>
      <c r="B2492"/>
      <c r="C2492"/>
      <c r="D2492"/>
      <c r="E2492"/>
      <c r="F2492"/>
    </row>
    <row r="2493" spans="1:6" x14ac:dyDescent="0.2">
      <c r="A2493" t="s">
        <v>652</v>
      </c>
      <c r="B2493"/>
      <c r="C2493"/>
      <c r="D2493"/>
      <c r="E2493"/>
      <c r="F2493"/>
    </row>
    <row r="2494" spans="1:6" x14ac:dyDescent="0.2">
      <c r="A2494"/>
      <c r="B2494"/>
      <c r="C2494"/>
      <c r="D2494"/>
      <c r="E2494"/>
      <c r="F2494"/>
    </row>
    <row r="2495" spans="1:6" x14ac:dyDescent="0.2">
      <c r="A2495"/>
      <c r="B2495" t="s">
        <v>1</v>
      </c>
      <c r="C2495" t="s">
        <v>492</v>
      </c>
      <c r="D2495"/>
      <c r="E2495"/>
      <c r="F2495"/>
    </row>
    <row r="2496" spans="1:6" x14ac:dyDescent="0.2">
      <c r="A2496"/>
      <c r="B2496"/>
      <c r="C2496"/>
      <c r="D2496"/>
      <c r="E2496"/>
      <c r="F2496"/>
    </row>
    <row r="2497" spans="1:6" x14ac:dyDescent="0.2">
      <c r="A2497"/>
      <c r="B2497" t="s">
        <v>234</v>
      </c>
      <c r="C2497" t="s">
        <v>490</v>
      </c>
      <c r="D2497"/>
      <c r="E2497"/>
      <c r="F2497"/>
    </row>
    <row r="2498" spans="1:6" x14ac:dyDescent="0.2">
      <c r="A2498"/>
      <c r="B2498"/>
      <c r="C2498"/>
      <c r="D2498"/>
      <c r="E2498"/>
      <c r="F2498"/>
    </row>
    <row r="2499" spans="1:6" x14ac:dyDescent="0.2">
      <c r="A2499"/>
      <c r="B2499"/>
      <c r="C2499"/>
      <c r="D2499"/>
      <c r="E2499"/>
      <c r="F2499" t="s">
        <v>493</v>
      </c>
    </row>
    <row r="2500" spans="1:6" x14ac:dyDescent="0.2">
      <c r="A2500">
        <v>1</v>
      </c>
      <c r="B2500" t="s">
        <v>361</v>
      </c>
      <c r="C2500" t="s">
        <v>450</v>
      </c>
      <c r="D2500"/>
      <c r="E2500"/>
      <c r="F2500">
        <v>240008810</v>
      </c>
    </row>
    <row r="2501" spans="1:6" x14ac:dyDescent="0.2">
      <c r="A2501">
        <v>2</v>
      </c>
      <c r="B2501" t="s">
        <v>175</v>
      </c>
      <c r="C2501" t="s">
        <v>454</v>
      </c>
      <c r="D2501"/>
      <c r="E2501"/>
      <c r="F2501"/>
    </row>
    <row r="2502" spans="1:6" x14ac:dyDescent="0.2">
      <c r="A2502">
        <v>3</v>
      </c>
      <c r="B2502" t="s">
        <v>256</v>
      </c>
      <c r="C2502">
        <v>270009110</v>
      </c>
      <c r="D2502"/>
      <c r="E2502"/>
      <c r="F2502"/>
    </row>
    <row r="2503" spans="1:6" x14ac:dyDescent="0.2">
      <c r="A2503">
        <v>4</v>
      </c>
      <c r="B2503" t="s">
        <v>235</v>
      </c>
      <c r="C2503" t="s">
        <v>492</v>
      </c>
      <c r="D2503" t="s">
        <v>504</v>
      </c>
      <c r="E2503"/>
      <c r="F2503"/>
    </row>
    <row r="2504" spans="1:6" x14ac:dyDescent="0.2">
      <c r="A2504"/>
      <c r="B2504"/>
      <c r="C2504" t="s">
        <v>257</v>
      </c>
      <c r="D2504" t="s">
        <v>257</v>
      </c>
      <c r="E2504" t="s">
        <v>257</v>
      </c>
      <c r="F2504" t="s">
        <v>257</v>
      </c>
    </row>
    <row r="2505" spans="1:6" x14ac:dyDescent="0.2">
      <c r="A2505"/>
      <c r="B2505"/>
      <c r="C2505" t="s">
        <v>494</v>
      </c>
      <c r="D2505" t="s">
        <v>505</v>
      </c>
      <c r="E2505" t="s">
        <v>495</v>
      </c>
      <c r="F2505" t="s">
        <v>185</v>
      </c>
    </row>
    <row r="2506" spans="1:6" x14ac:dyDescent="0.2">
      <c r="A2506">
        <v>5</v>
      </c>
      <c r="B2506" t="s">
        <v>257</v>
      </c>
      <c r="C2506" s="412">
        <v>2003347371</v>
      </c>
      <c r="D2506" s="412">
        <v>9930071244</v>
      </c>
      <c r="E2506" s="412">
        <v>0</v>
      </c>
      <c r="F2506" s="412">
        <v>11933418615</v>
      </c>
    </row>
    <row r="2507" spans="1:6" x14ac:dyDescent="0.2">
      <c r="A2507">
        <v>6</v>
      </c>
      <c r="B2507" t="s">
        <v>236</v>
      </c>
      <c r="C2507">
        <v>0.16787707160000001</v>
      </c>
      <c r="D2507">
        <v>0.83212292840000002</v>
      </c>
      <c r="E2507">
        <v>0</v>
      </c>
      <c r="F2507" s="555">
        <v>1</v>
      </c>
    </row>
    <row r="2508" spans="1:6" x14ac:dyDescent="0.2">
      <c r="A2508"/>
      <c r="B2508"/>
      <c r="C2508"/>
      <c r="D2508"/>
      <c r="E2508"/>
      <c r="F2508"/>
    </row>
    <row r="2509" spans="1:6" x14ac:dyDescent="0.2">
      <c r="A2509"/>
      <c r="B2509" t="s">
        <v>496</v>
      </c>
      <c r="C2509"/>
      <c r="D2509"/>
      <c r="E2509"/>
      <c r="F2509"/>
    </row>
    <row r="2510" spans="1:6" x14ac:dyDescent="0.2">
      <c r="A2510">
        <v>7</v>
      </c>
      <c r="B2510" t="s">
        <v>497</v>
      </c>
      <c r="C2510" s="412">
        <v>2003347371</v>
      </c>
      <c r="D2510"/>
      <c r="E2510"/>
      <c r="F2510"/>
    </row>
    <row r="2511" spans="1:6" x14ac:dyDescent="0.2">
      <c r="A2511">
        <v>8</v>
      </c>
      <c r="B2511" t="s">
        <v>258</v>
      </c>
      <c r="C2511" s="412">
        <v>43292931</v>
      </c>
      <c r="D2511"/>
      <c r="E2511"/>
      <c r="F2511"/>
    </row>
    <row r="2512" spans="1:6" x14ac:dyDescent="0.2">
      <c r="A2512">
        <v>9</v>
      </c>
      <c r="B2512" t="s">
        <v>259</v>
      </c>
      <c r="C2512" s="412">
        <v>243434704</v>
      </c>
      <c r="D2512"/>
      <c r="E2512"/>
      <c r="F2512"/>
    </row>
    <row r="2513" spans="1:6" x14ac:dyDescent="0.2">
      <c r="A2513"/>
      <c r="B2513"/>
      <c r="C2513"/>
      <c r="D2513"/>
      <c r="E2513"/>
      <c r="F2513"/>
    </row>
    <row r="2514" spans="1:6" x14ac:dyDescent="0.2">
      <c r="A2514"/>
      <c r="B2514"/>
      <c r="C2514" t="s">
        <v>167</v>
      </c>
      <c r="D2514" t="s">
        <v>260</v>
      </c>
      <c r="E2514" t="s">
        <v>498</v>
      </c>
      <c r="F2514" t="s">
        <v>261</v>
      </c>
    </row>
    <row r="2515" spans="1:6" x14ac:dyDescent="0.2">
      <c r="A2515"/>
      <c r="B2515"/>
      <c r="C2515" t="s">
        <v>262</v>
      </c>
      <c r="D2515" t="s">
        <v>263</v>
      </c>
      <c r="E2515" t="s">
        <v>264</v>
      </c>
      <c r="F2515" t="s">
        <v>265</v>
      </c>
    </row>
    <row r="2516" spans="1:6" x14ac:dyDescent="0.2">
      <c r="A2516">
        <v>10</v>
      </c>
      <c r="B2516" t="s">
        <v>499</v>
      </c>
      <c r="C2516" s="631">
        <v>7.6090000000000001E-4</v>
      </c>
      <c r="D2516">
        <v>0</v>
      </c>
      <c r="E2516">
        <v>0</v>
      </c>
      <c r="F2516">
        <v>0</v>
      </c>
    </row>
    <row r="2517" spans="1:6" x14ac:dyDescent="0.2">
      <c r="A2517">
        <v>11</v>
      </c>
      <c r="B2517" t="s">
        <v>237</v>
      </c>
      <c r="C2517">
        <v>185229.47</v>
      </c>
      <c r="D2517">
        <v>0</v>
      </c>
      <c r="E2517">
        <v>0</v>
      </c>
      <c r="F2517">
        <v>0</v>
      </c>
    </row>
    <row r="2518" spans="1:6" x14ac:dyDescent="0.2">
      <c r="A2518">
        <v>12</v>
      </c>
      <c r="B2518" t="s">
        <v>238</v>
      </c>
      <c r="C2518">
        <v>1.5500000000000001E-5</v>
      </c>
      <c r="D2518">
        <v>0</v>
      </c>
      <c r="E2518">
        <v>0</v>
      </c>
      <c r="F2518">
        <v>0</v>
      </c>
    </row>
    <row r="2519" spans="1:6" x14ac:dyDescent="0.2">
      <c r="A2519">
        <v>13</v>
      </c>
      <c r="B2519" t="s">
        <v>239</v>
      </c>
      <c r="C2519" s="555">
        <v>31051.884300000002</v>
      </c>
      <c r="D2519">
        <v>0</v>
      </c>
      <c r="E2519">
        <v>0</v>
      </c>
      <c r="F2519">
        <v>0</v>
      </c>
    </row>
    <row r="2520" spans="1:6" x14ac:dyDescent="0.2">
      <c r="A2520">
        <v>14</v>
      </c>
      <c r="B2520" t="s">
        <v>240</v>
      </c>
      <c r="C2520" s="555">
        <v>153916.10430000001</v>
      </c>
      <c r="D2520">
        <v>0</v>
      </c>
      <c r="E2520">
        <v>0</v>
      </c>
      <c r="F2520">
        <v>0</v>
      </c>
    </row>
    <row r="2521" spans="1:6" x14ac:dyDescent="0.2">
      <c r="A2521">
        <v>15</v>
      </c>
      <c r="B2521" t="s">
        <v>241</v>
      </c>
      <c r="C2521">
        <v>0</v>
      </c>
      <c r="D2521">
        <v>0</v>
      </c>
      <c r="E2521">
        <v>0</v>
      </c>
      <c r="F2521">
        <v>0</v>
      </c>
    </row>
    <row r="2522" spans="1:6" x14ac:dyDescent="0.2">
      <c r="A2522">
        <v>16</v>
      </c>
      <c r="B2522" t="s">
        <v>242</v>
      </c>
      <c r="C2522" s="555">
        <v>184967.98</v>
      </c>
      <c r="D2522">
        <v>0</v>
      </c>
      <c r="E2522">
        <v>0</v>
      </c>
      <c r="F2522">
        <v>0</v>
      </c>
    </row>
    <row r="2523" spans="1:6" x14ac:dyDescent="0.2">
      <c r="A2523">
        <v>17</v>
      </c>
      <c r="B2523" t="s">
        <v>500</v>
      </c>
      <c r="C2523" s="555">
        <v>-261.49</v>
      </c>
      <c r="D2523">
        <v>0</v>
      </c>
      <c r="E2523">
        <v>0</v>
      </c>
      <c r="F2523">
        <v>0</v>
      </c>
    </row>
    <row r="2524" spans="1:6" x14ac:dyDescent="0.2">
      <c r="A2524">
        <v>18</v>
      </c>
      <c r="B2524" t="s">
        <v>243</v>
      </c>
      <c r="C2524" s="555">
        <v>31051.89</v>
      </c>
      <c r="D2524">
        <v>0</v>
      </c>
      <c r="E2524">
        <v>0</v>
      </c>
      <c r="F2524">
        <v>0</v>
      </c>
    </row>
    <row r="2525" spans="1:6" x14ac:dyDescent="0.2">
      <c r="A2525">
        <v>19</v>
      </c>
      <c r="B2525" t="s">
        <v>244</v>
      </c>
      <c r="C2525"/>
      <c r="D2525"/>
      <c r="E2525"/>
      <c r="F2525"/>
    </row>
    <row r="2526" spans="1:6" x14ac:dyDescent="0.2">
      <c r="A2526">
        <v>20</v>
      </c>
      <c r="B2526" t="s">
        <v>245</v>
      </c>
      <c r="C2526"/>
      <c r="D2526"/>
      <c r="E2526"/>
      <c r="F2526"/>
    </row>
    <row r="2527" spans="1:6" x14ac:dyDescent="0.2">
      <c r="A2527">
        <v>21</v>
      </c>
      <c r="B2527" t="s">
        <v>246</v>
      </c>
      <c r="C2527" s="555">
        <v>31051.89</v>
      </c>
      <c r="D2527">
        <v>0</v>
      </c>
      <c r="E2527">
        <v>0</v>
      </c>
      <c r="F2527">
        <v>0</v>
      </c>
    </row>
    <row r="2528" spans="1:6" x14ac:dyDescent="0.2">
      <c r="A2528">
        <v>22</v>
      </c>
      <c r="B2528" t="s">
        <v>247</v>
      </c>
      <c r="C2528" s="555">
        <v>5.7000000000000002E-3</v>
      </c>
      <c r="D2528">
        <v>0</v>
      </c>
      <c r="E2528">
        <v>0</v>
      </c>
      <c r="F2528">
        <v>0</v>
      </c>
    </row>
    <row r="2529" spans="1:6" x14ac:dyDescent="0.2">
      <c r="A2529">
        <v>23</v>
      </c>
      <c r="B2529" t="s">
        <v>248</v>
      </c>
      <c r="C2529" s="555">
        <v>0</v>
      </c>
      <c r="D2529">
        <v>0</v>
      </c>
      <c r="E2529">
        <v>0</v>
      </c>
      <c r="F2529">
        <v>0</v>
      </c>
    </row>
    <row r="2530" spans="1:6" x14ac:dyDescent="0.2">
      <c r="A2530">
        <v>24</v>
      </c>
      <c r="B2530" t="s">
        <v>249</v>
      </c>
      <c r="C2530" s="555">
        <v>0</v>
      </c>
      <c r="D2530">
        <v>0</v>
      </c>
      <c r="E2530">
        <v>0</v>
      </c>
      <c r="F2530">
        <v>0</v>
      </c>
    </row>
    <row r="2531" spans="1:6" x14ac:dyDescent="0.2">
      <c r="A2531">
        <v>25</v>
      </c>
      <c r="B2531" t="s">
        <v>250</v>
      </c>
      <c r="C2531" s="555">
        <v>5.7000000000000002E-3</v>
      </c>
      <c r="D2531">
        <v>0</v>
      </c>
      <c r="E2531">
        <v>0</v>
      </c>
      <c r="F2531">
        <v>0</v>
      </c>
    </row>
    <row r="2532" spans="1:6" x14ac:dyDescent="0.2">
      <c r="A2532">
        <v>26</v>
      </c>
      <c r="B2532" t="s">
        <v>266</v>
      </c>
      <c r="C2532" s="555">
        <v>0</v>
      </c>
      <c r="D2532">
        <v>0</v>
      </c>
      <c r="E2532">
        <v>0</v>
      </c>
      <c r="F2532">
        <v>0</v>
      </c>
    </row>
    <row r="2533" spans="1:6" x14ac:dyDescent="0.2">
      <c r="A2533">
        <v>27</v>
      </c>
      <c r="B2533" t="s">
        <v>267</v>
      </c>
      <c r="C2533"/>
      <c r="D2533"/>
      <c r="E2533"/>
      <c r="F2533"/>
    </row>
    <row r="2534" spans="1:6" x14ac:dyDescent="0.2">
      <c r="A2534">
        <v>28</v>
      </c>
      <c r="B2534" t="s">
        <v>268</v>
      </c>
      <c r="C2534"/>
      <c r="D2534"/>
      <c r="E2534"/>
      <c r="F2534"/>
    </row>
    <row r="2535" spans="1:6" x14ac:dyDescent="0.2">
      <c r="A2535">
        <v>29</v>
      </c>
      <c r="B2535" t="s">
        <v>501</v>
      </c>
      <c r="C2535">
        <v>0</v>
      </c>
      <c r="D2535">
        <v>0</v>
      </c>
      <c r="E2535">
        <v>0</v>
      </c>
      <c r="F2535">
        <v>0</v>
      </c>
    </row>
    <row r="2536" spans="1:6" x14ac:dyDescent="0.2">
      <c r="A2536">
        <v>30</v>
      </c>
      <c r="B2536" t="s">
        <v>251</v>
      </c>
      <c r="C2536" s="555">
        <v>31051.89</v>
      </c>
      <c r="D2536">
        <v>0</v>
      </c>
      <c r="E2536">
        <v>0</v>
      </c>
      <c r="F2536">
        <v>0</v>
      </c>
    </row>
    <row r="2537" spans="1:6" x14ac:dyDescent="0.2">
      <c r="A2537">
        <v>31</v>
      </c>
      <c r="B2537" t="s">
        <v>252</v>
      </c>
      <c r="C2537"/>
      <c r="D2537"/>
      <c r="E2537"/>
      <c r="F2537"/>
    </row>
    <row r="2538" spans="1:6" x14ac:dyDescent="0.2">
      <c r="A2538">
        <v>32</v>
      </c>
      <c r="B2538" t="s">
        <v>253</v>
      </c>
      <c r="C2538"/>
      <c r="D2538"/>
      <c r="E2538"/>
      <c r="F2538"/>
    </row>
    <row r="2539" spans="1:6" x14ac:dyDescent="0.2">
      <c r="A2539">
        <v>33</v>
      </c>
      <c r="B2539" t="s">
        <v>254</v>
      </c>
      <c r="C2539" s="555">
        <v>31051.89</v>
      </c>
      <c r="D2539">
        <v>0</v>
      </c>
      <c r="E2539">
        <v>0</v>
      </c>
      <c r="F2539">
        <v>0</v>
      </c>
    </row>
    <row r="2540" spans="1:6" x14ac:dyDescent="0.2">
      <c r="A2540"/>
      <c r="B2540"/>
      <c r="C2540"/>
      <c r="D2540"/>
      <c r="E2540"/>
      <c r="F2540"/>
    </row>
    <row r="2541" spans="1:6" x14ac:dyDescent="0.2">
      <c r="A2541" t="s">
        <v>502</v>
      </c>
      <c r="B2541"/>
      <c r="C2541"/>
      <c r="D2541"/>
      <c r="E2541"/>
      <c r="F2541"/>
    </row>
    <row r="2542" spans="1:6" x14ac:dyDescent="0.2">
      <c r="A2542" t="s">
        <v>503</v>
      </c>
      <c r="B2542"/>
      <c r="C2542"/>
      <c r="D2542"/>
      <c r="E2542"/>
      <c r="F2542"/>
    </row>
    <row r="2543" spans="1:6" x14ac:dyDescent="0.2">
      <c r="A2543" s="314"/>
      <c r="B2543" s="314"/>
      <c r="C2543" s="314"/>
      <c r="D2543" s="314"/>
      <c r="E2543" s="314"/>
      <c r="F2543" s="314"/>
    </row>
    <row r="2544" spans="1:6" x14ac:dyDescent="0.2">
      <c r="A2544" s="314"/>
      <c r="B2544" s="314"/>
      <c r="C2544" s="314"/>
      <c r="D2544" s="314"/>
      <c r="E2544" s="314"/>
      <c r="F2544" s="314"/>
    </row>
    <row r="2545" spans="1:6" x14ac:dyDescent="0.2">
      <c r="A2545" s="437" t="s">
        <v>491</v>
      </c>
      <c r="B2545" s="437"/>
      <c r="C2545" s="437"/>
      <c r="D2545" s="437"/>
      <c r="E2545" s="437"/>
      <c r="F2545" s="437"/>
    </row>
    <row r="2546" spans="1:6" x14ac:dyDescent="0.2">
      <c r="A2546" s="437" t="s">
        <v>652</v>
      </c>
      <c r="B2546" s="437"/>
      <c r="C2546" s="437"/>
      <c r="D2546" s="437"/>
      <c r="E2546" s="437"/>
      <c r="F2546" s="437"/>
    </row>
    <row r="2547" spans="1:6" x14ac:dyDescent="0.2">
      <c r="A2547" s="437"/>
      <c r="B2547" s="437"/>
      <c r="C2547" s="437"/>
      <c r="D2547" s="437"/>
      <c r="E2547" s="437"/>
      <c r="F2547" s="437"/>
    </row>
    <row r="2548" spans="1:6" x14ac:dyDescent="0.2">
      <c r="A2548" s="437"/>
      <c r="B2548" s="437" t="s">
        <v>1</v>
      </c>
      <c r="C2548" s="437" t="s">
        <v>492</v>
      </c>
      <c r="D2548" s="437"/>
      <c r="E2548" s="437"/>
      <c r="F2548" s="437"/>
    </row>
    <row r="2549" spans="1:6" x14ac:dyDescent="0.2">
      <c r="A2549" s="437"/>
      <c r="B2549" s="437"/>
      <c r="C2549" s="437"/>
      <c r="D2549" s="437"/>
      <c r="E2549" s="437"/>
      <c r="F2549" s="437"/>
    </row>
    <row r="2550" spans="1:6" x14ac:dyDescent="0.2">
      <c r="A2550" s="437"/>
      <c r="B2550" s="437" t="s">
        <v>234</v>
      </c>
      <c r="C2550" s="437" t="s">
        <v>490</v>
      </c>
      <c r="D2550" s="437"/>
      <c r="E2550" s="437"/>
      <c r="F2550" s="437"/>
    </row>
    <row r="2551" spans="1:6" x14ac:dyDescent="0.2">
      <c r="A2551" s="437"/>
      <c r="B2551" s="437"/>
      <c r="C2551" s="437"/>
      <c r="D2551" s="437"/>
      <c r="E2551" s="437"/>
      <c r="F2551" s="437"/>
    </row>
    <row r="2552" spans="1:6" x14ac:dyDescent="0.2">
      <c r="A2552" s="437"/>
      <c r="B2552" s="437"/>
      <c r="C2552" s="437"/>
      <c r="D2552" s="437"/>
      <c r="E2552" s="437"/>
      <c r="F2552" s="437" t="s">
        <v>493</v>
      </c>
    </row>
    <row r="2553" spans="1:6" x14ac:dyDescent="0.2">
      <c r="A2553" s="437">
        <v>1</v>
      </c>
      <c r="B2553" s="437" t="s">
        <v>361</v>
      </c>
      <c r="C2553" s="437" t="s">
        <v>463</v>
      </c>
      <c r="D2553" s="437"/>
      <c r="E2553" s="437"/>
      <c r="F2553" s="437">
        <v>270008820</v>
      </c>
    </row>
    <row r="2554" spans="1:6" x14ac:dyDescent="0.2">
      <c r="A2554" s="437">
        <v>2</v>
      </c>
      <c r="B2554" s="437" t="s">
        <v>175</v>
      </c>
      <c r="C2554" s="437" t="s">
        <v>445</v>
      </c>
      <c r="D2554" s="437"/>
      <c r="E2554" s="437"/>
      <c r="F2554" s="437"/>
    </row>
    <row r="2555" spans="1:6" x14ac:dyDescent="0.2">
      <c r="A2555" s="437">
        <v>3</v>
      </c>
      <c r="B2555" s="437" t="s">
        <v>256</v>
      </c>
      <c r="C2555" s="437">
        <v>270000000</v>
      </c>
      <c r="D2555" s="437"/>
      <c r="E2555" s="437"/>
      <c r="F2555" s="437"/>
    </row>
    <row r="2556" spans="1:6" x14ac:dyDescent="0.2">
      <c r="A2556" s="437">
        <v>4</v>
      </c>
      <c r="B2556" s="437" t="s">
        <v>235</v>
      </c>
      <c r="C2556" s="437" t="s">
        <v>492</v>
      </c>
      <c r="D2556" s="437"/>
      <c r="E2556" s="437"/>
      <c r="F2556" s="437"/>
    </row>
    <row r="2557" spans="1:6" x14ac:dyDescent="0.2">
      <c r="A2557" s="437"/>
      <c r="B2557" s="437"/>
      <c r="C2557" s="437" t="s">
        <v>257</v>
      </c>
      <c r="D2557" s="437" t="s">
        <v>257</v>
      </c>
      <c r="E2557" s="437" t="s">
        <v>257</v>
      </c>
      <c r="F2557" s="437" t="s">
        <v>257</v>
      </c>
    </row>
    <row r="2558" spans="1:6" x14ac:dyDescent="0.2">
      <c r="A2558" s="437"/>
      <c r="B2558" s="437"/>
      <c r="C2558" s="437" t="s">
        <v>494</v>
      </c>
      <c r="D2558" s="437" t="s">
        <v>495</v>
      </c>
      <c r="E2558" s="437" t="s">
        <v>495</v>
      </c>
      <c r="F2558" s="437" t="s">
        <v>185</v>
      </c>
    </row>
    <row r="2559" spans="1:6" x14ac:dyDescent="0.2">
      <c r="A2559" s="437">
        <v>5</v>
      </c>
      <c r="B2559" s="437" t="s">
        <v>257</v>
      </c>
      <c r="C2559" s="648">
        <v>2003737937</v>
      </c>
      <c r="D2559" s="648">
        <v>0</v>
      </c>
      <c r="E2559" s="648">
        <v>0</v>
      </c>
      <c r="F2559" s="648">
        <v>2003737937</v>
      </c>
    </row>
    <row r="2560" spans="1:6" x14ac:dyDescent="0.2">
      <c r="A2560" s="437">
        <v>6</v>
      </c>
      <c r="B2560" s="437" t="s">
        <v>236</v>
      </c>
      <c r="C2560" s="733">
        <v>1</v>
      </c>
      <c r="D2560" s="733">
        <v>0</v>
      </c>
      <c r="E2560" s="733">
        <v>0</v>
      </c>
      <c r="F2560" s="733">
        <v>1</v>
      </c>
    </row>
    <row r="2561" spans="1:6" x14ac:dyDescent="0.2">
      <c r="A2561" s="437"/>
      <c r="B2561" s="437"/>
      <c r="C2561" s="437"/>
      <c r="D2561" s="437"/>
      <c r="E2561" s="437"/>
      <c r="F2561" s="437"/>
    </row>
    <row r="2562" spans="1:6" x14ac:dyDescent="0.2">
      <c r="A2562"/>
      <c r="B2562" t="s">
        <v>496</v>
      </c>
      <c r="C2562"/>
      <c r="D2562"/>
      <c r="E2562"/>
      <c r="F2562"/>
    </row>
    <row r="2563" spans="1:6" x14ac:dyDescent="0.2">
      <c r="A2563">
        <v>7</v>
      </c>
      <c r="B2563" t="s">
        <v>497</v>
      </c>
      <c r="C2563" s="412">
        <v>212223637</v>
      </c>
      <c r="D2563"/>
      <c r="E2563"/>
      <c r="F2563"/>
    </row>
    <row r="2564" spans="1:6" x14ac:dyDescent="0.2">
      <c r="A2564">
        <v>8</v>
      </c>
      <c r="B2564" t="s">
        <v>258</v>
      </c>
      <c r="C2564" s="412">
        <v>141630333</v>
      </c>
      <c r="D2564"/>
      <c r="E2564"/>
      <c r="F2564"/>
    </row>
    <row r="2565" spans="1:6" x14ac:dyDescent="0.2">
      <c r="A2565">
        <v>9</v>
      </c>
      <c r="B2565" t="s">
        <v>259</v>
      </c>
      <c r="C2565" s="412">
        <v>70593304</v>
      </c>
      <c r="D2565"/>
      <c r="E2565"/>
      <c r="F2565"/>
    </row>
    <row r="2566" spans="1:6" x14ac:dyDescent="0.2">
      <c r="A2566"/>
      <c r="B2566"/>
      <c r="C2566"/>
      <c r="D2566"/>
      <c r="E2566"/>
      <c r="F2566"/>
    </row>
    <row r="2567" spans="1:6" x14ac:dyDescent="0.2">
      <c r="A2567"/>
      <c r="B2567"/>
      <c r="C2567" t="s">
        <v>167</v>
      </c>
      <c r="D2567" t="s">
        <v>260</v>
      </c>
      <c r="E2567" t="s">
        <v>498</v>
      </c>
      <c r="F2567" t="s">
        <v>261</v>
      </c>
    </row>
    <row r="2568" spans="1:6" x14ac:dyDescent="0.2">
      <c r="A2568"/>
      <c r="B2568"/>
      <c r="C2568" t="s">
        <v>262</v>
      </c>
      <c r="D2568" t="s">
        <v>263</v>
      </c>
      <c r="E2568" t="s">
        <v>264</v>
      </c>
      <c r="F2568" t="s">
        <v>265</v>
      </c>
    </row>
    <row r="2569" spans="1:6" x14ac:dyDescent="0.2">
      <c r="A2569">
        <v>10</v>
      </c>
      <c r="B2569" t="s">
        <v>499</v>
      </c>
      <c r="C2569" s="631">
        <v>1.7160000000000001E-3</v>
      </c>
      <c r="D2569">
        <v>0</v>
      </c>
      <c r="E2569">
        <v>0</v>
      </c>
      <c r="F2569">
        <v>0</v>
      </c>
    </row>
    <row r="2570" spans="1:6" x14ac:dyDescent="0.2">
      <c r="A2570">
        <v>11</v>
      </c>
      <c r="B2570" t="s">
        <v>237</v>
      </c>
      <c r="C2570">
        <v>121138.11</v>
      </c>
      <c r="D2570">
        <v>0</v>
      </c>
      <c r="E2570">
        <v>0</v>
      </c>
      <c r="F2570">
        <v>0</v>
      </c>
    </row>
    <row r="2571" spans="1:6" x14ac:dyDescent="0.2">
      <c r="A2571">
        <v>12</v>
      </c>
      <c r="B2571" t="s">
        <v>238</v>
      </c>
      <c r="C2571">
        <v>6.0399999999999998E-5</v>
      </c>
      <c r="D2571">
        <v>0</v>
      </c>
      <c r="E2571">
        <v>0</v>
      </c>
      <c r="F2571">
        <v>0</v>
      </c>
    </row>
    <row r="2572" spans="1:6" x14ac:dyDescent="0.2">
      <c r="A2572">
        <v>13</v>
      </c>
      <c r="B2572" t="s">
        <v>239</v>
      </c>
      <c r="C2572" s="555">
        <v>121025.7714</v>
      </c>
      <c r="D2572">
        <v>0</v>
      </c>
      <c r="E2572">
        <v>0</v>
      </c>
      <c r="F2572">
        <v>0</v>
      </c>
    </row>
    <row r="2573" spans="1:6" x14ac:dyDescent="0.2">
      <c r="A2573">
        <v>14</v>
      </c>
      <c r="B2573" t="s">
        <v>240</v>
      </c>
      <c r="C2573">
        <v>0</v>
      </c>
      <c r="D2573">
        <v>0</v>
      </c>
      <c r="E2573">
        <v>0</v>
      </c>
      <c r="F2573">
        <v>0</v>
      </c>
    </row>
    <row r="2574" spans="1:6" x14ac:dyDescent="0.2">
      <c r="A2574">
        <v>15</v>
      </c>
      <c r="B2574" t="s">
        <v>241</v>
      </c>
      <c r="C2574">
        <v>0</v>
      </c>
      <c r="D2574">
        <v>0</v>
      </c>
      <c r="E2574">
        <v>0</v>
      </c>
      <c r="F2574">
        <v>0</v>
      </c>
    </row>
    <row r="2575" spans="1:6" x14ac:dyDescent="0.2">
      <c r="A2575">
        <v>16</v>
      </c>
      <c r="B2575" t="s">
        <v>242</v>
      </c>
      <c r="C2575" s="555">
        <v>121025.7714</v>
      </c>
      <c r="D2575">
        <v>0</v>
      </c>
      <c r="E2575">
        <v>0</v>
      </c>
      <c r="F2575">
        <v>0</v>
      </c>
    </row>
    <row r="2576" spans="1:6" x14ac:dyDescent="0.2">
      <c r="A2576">
        <v>17</v>
      </c>
      <c r="B2576" t="s">
        <v>500</v>
      </c>
      <c r="C2576" s="555">
        <v>-112.3383</v>
      </c>
      <c r="D2576">
        <v>0</v>
      </c>
      <c r="E2576">
        <v>0</v>
      </c>
      <c r="F2576">
        <v>0</v>
      </c>
    </row>
    <row r="2577" spans="1:6" x14ac:dyDescent="0.2">
      <c r="A2577">
        <v>18</v>
      </c>
      <c r="B2577" t="s">
        <v>243</v>
      </c>
      <c r="C2577">
        <v>121025.96</v>
      </c>
      <c r="D2577">
        <v>0</v>
      </c>
      <c r="E2577">
        <v>0</v>
      </c>
      <c r="F2577">
        <v>0</v>
      </c>
    </row>
    <row r="2578" spans="1:6" x14ac:dyDescent="0.2">
      <c r="A2578">
        <v>19</v>
      </c>
      <c r="B2578" t="s">
        <v>244</v>
      </c>
      <c r="C2578"/>
      <c r="D2578"/>
      <c r="E2578"/>
      <c r="F2578"/>
    </row>
    <row r="2579" spans="1:6" x14ac:dyDescent="0.2">
      <c r="A2579">
        <v>20</v>
      </c>
      <c r="B2579" t="s">
        <v>245</v>
      </c>
      <c r="C2579"/>
      <c r="D2579"/>
      <c r="E2579"/>
      <c r="F2579"/>
    </row>
    <row r="2580" spans="1:6" x14ac:dyDescent="0.2">
      <c r="A2580">
        <v>21</v>
      </c>
      <c r="B2580" t="s">
        <v>246</v>
      </c>
      <c r="C2580">
        <v>121025.96</v>
      </c>
      <c r="D2580">
        <v>0</v>
      </c>
      <c r="E2580">
        <v>0</v>
      </c>
      <c r="F2580">
        <v>0</v>
      </c>
    </row>
    <row r="2581" spans="1:6" x14ac:dyDescent="0.2">
      <c r="A2581">
        <v>22</v>
      </c>
      <c r="B2581" t="s">
        <v>247</v>
      </c>
      <c r="C2581" s="555">
        <v>0.18859999999999999</v>
      </c>
      <c r="D2581">
        <v>0</v>
      </c>
      <c r="E2581">
        <v>0</v>
      </c>
      <c r="F2581">
        <v>0</v>
      </c>
    </row>
    <row r="2582" spans="1:6" x14ac:dyDescent="0.2">
      <c r="A2582">
        <v>23</v>
      </c>
      <c r="B2582" t="s">
        <v>248</v>
      </c>
      <c r="C2582" s="555">
        <v>0</v>
      </c>
      <c r="D2582">
        <v>0</v>
      </c>
      <c r="E2582">
        <v>0</v>
      </c>
      <c r="F2582">
        <v>0</v>
      </c>
    </row>
    <row r="2583" spans="1:6" x14ac:dyDescent="0.2">
      <c r="A2583">
        <v>24</v>
      </c>
      <c r="B2583" t="s">
        <v>249</v>
      </c>
      <c r="C2583" s="555">
        <v>0</v>
      </c>
      <c r="D2583">
        <v>0</v>
      </c>
      <c r="E2583">
        <v>0</v>
      </c>
      <c r="F2583">
        <v>0</v>
      </c>
    </row>
    <row r="2584" spans="1:6" x14ac:dyDescent="0.2">
      <c r="A2584">
        <v>25</v>
      </c>
      <c r="B2584" t="s">
        <v>250</v>
      </c>
      <c r="C2584" s="555">
        <v>0.18859999999999999</v>
      </c>
      <c r="D2584">
        <v>0</v>
      </c>
      <c r="E2584">
        <v>0</v>
      </c>
      <c r="F2584">
        <v>0</v>
      </c>
    </row>
    <row r="2585" spans="1:6" x14ac:dyDescent="0.2">
      <c r="A2585">
        <v>26</v>
      </c>
      <c r="B2585" t="s">
        <v>266</v>
      </c>
      <c r="C2585" s="555">
        <v>0</v>
      </c>
      <c r="D2585">
        <v>0</v>
      </c>
      <c r="E2585">
        <v>0</v>
      </c>
      <c r="F2585">
        <v>0</v>
      </c>
    </row>
    <row r="2586" spans="1:6" x14ac:dyDescent="0.2">
      <c r="A2586">
        <v>27</v>
      </c>
      <c r="B2586" t="s">
        <v>267</v>
      </c>
      <c r="C2586"/>
      <c r="D2586"/>
      <c r="E2586"/>
      <c r="F2586"/>
    </row>
    <row r="2587" spans="1:6" x14ac:dyDescent="0.2">
      <c r="A2587">
        <v>28</v>
      </c>
      <c r="B2587" t="s">
        <v>268</v>
      </c>
      <c r="C2587"/>
      <c r="D2587"/>
      <c r="E2587"/>
      <c r="F2587"/>
    </row>
    <row r="2588" spans="1:6" x14ac:dyDescent="0.2">
      <c r="A2588">
        <v>29</v>
      </c>
      <c r="B2588" t="s">
        <v>501</v>
      </c>
      <c r="C2588">
        <v>0</v>
      </c>
      <c r="D2588">
        <v>0</v>
      </c>
      <c r="E2588">
        <v>0</v>
      </c>
      <c r="F2588">
        <v>0</v>
      </c>
    </row>
    <row r="2589" spans="1:6" x14ac:dyDescent="0.2">
      <c r="A2589">
        <v>30</v>
      </c>
      <c r="B2589" t="s">
        <v>251</v>
      </c>
      <c r="C2589">
        <v>121025.96</v>
      </c>
      <c r="D2589">
        <v>0</v>
      </c>
      <c r="E2589">
        <v>0</v>
      </c>
      <c r="F2589">
        <v>0</v>
      </c>
    </row>
    <row r="2590" spans="1:6" x14ac:dyDescent="0.2">
      <c r="A2590">
        <v>31</v>
      </c>
      <c r="B2590" t="s">
        <v>252</v>
      </c>
      <c r="C2590"/>
      <c r="D2590"/>
      <c r="E2590"/>
      <c r="F2590"/>
    </row>
    <row r="2591" spans="1:6" x14ac:dyDescent="0.2">
      <c r="A2591">
        <v>32</v>
      </c>
      <c r="B2591" t="s">
        <v>253</v>
      </c>
      <c r="C2591"/>
      <c r="D2591"/>
      <c r="E2591"/>
      <c r="F2591"/>
    </row>
    <row r="2592" spans="1:6" x14ac:dyDescent="0.2">
      <c r="A2592">
        <v>33</v>
      </c>
      <c r="B2592" t="s">
        <v>254</v>
      </c>
      <c r="C2592">
        <v>121025.96</v>
      </c>
      <c r="D2592">
        <v>0</v>
      </c>
      <c r="E2592">
        <v>0</v>
      </c>
      <c r="F2592">
        <v>0</v>
      </c>
    </row>
    <row r="2593" spans="1:6" x14ac:dyDescent="0.2">
      <c r="A2593"/>
      <c r="B2593"/>
      <c r="C2593"/>
      <c r="D2593"/>
      <c r="E2593"/>
      <c r="F2593"/>
    </row>
    <row r="2594" spans="1:6" x14ac:dyDescent="0.2">
      <c r="A2594" t="s">
        <v>502</v>
      </c>
      <c r="B2594"/>
      <c r="C2594"/>
      <c r="D2594"/>
      <c r="E2594"/>
      <c r="F2594"/>
    </row>
    <row r="2595" spans="1:6" x14ac:dyDescent="0.2">
      <c r="A2595" t="s">
        <v>503</v>
      </c>
      <c r="B2595"/>
      <c r="C2595"/>
      <c r="D2595"/>
      <c r="E2595"/>
      <c r="F2595"/>
    </row>
    <row r="2596" spans="1:6" x14ac:dyDescent="0.2">
      <c r="A2596"/>
      <c r="B2596"/>
      <c r="C2596"/>
      <c r="D2596"/>
      <c r="E2596"/>
      <c r="F2596"/>
    </row>
    <row r="2597" spans="1:6" x14ac:dyDescent="0.2">
      <c r="A2597"/>
      <c r="B2597"/>
      <c r="C2597"/>
      <c r="D2597"/>
      <c r="E2597"/>
      <c r="F2597"/>
    </row>
    <row r="2598" spans="1:6" x14ac:dyDescent="0.2">
      <c r="A2598" t="s">
        <v>491</v>
      </c>
      <c r="B2598"/>
      <c r="C2598"/>
      <c r="D2598"/>
      <c r="E2598"/>
      <c r="F2598"/>
    </row>
    <row r="2599" spans="1:6" x14ac:dyDescent="0.2">
      <c r="A2599" t="s">
        <v>652</v>
      </c>
      <c r="B2599"/>
      <c r="C2599"/>
      <c r="D2599"/>
      <c r="E2599"/>
      <c r="F2599"/>
    </row>
    <row r="2600" spans="1:6" x14ac:dyDescent="0.2">
      <c r="A2600"/>
      <c r="B2600"/>
      <c r="C2600"/>
      <c r="D2600"/>
      <c r="E2600"/>
      <c r="F2600"/>
    </row>
    <row r="2601" spans="1:6" x14ac:dyDescent="0.2">
      <c r="A2601"/>
      <c r="B2601" t="s">
        <v>1</v>
      </c>
      <c r="C2601" t="s">
        <v>492</v>
      </c>
      <c r="D2601"/>
      <c r="E2601"/>
      <c r="F2601"/>
    </row>
    <row r="2602" spans="1:6" x14ac:dyDescent="0.2">
      <c r="A2602"/>
      <c r="B2602"/>
      <c r="C2602"/>
      <c r="D2602"/>
      <c r="E2602"/>
      <c r="F2602"/>
    </row>
    <row r="2603" spans="1:6" x14ac:dyDescent="0.2">
      <c r="A2603"/>
      <c r="B2603" t="s">
        <v>234</v>
      </c>
      <c r="C2603" t="s">
        <v>490</v>
      </c>
      <c r="D2603"/>
      <c r="E2603"/>
      <c r="F2603"/>
    </row>
    <row r="2604" spans="1:6" x14ac:dyDescent="0.2">
      <c r="A2604"/>
      <c r="B2604"/>
      <c r="C2604"/>
      <c r="D2604"/>
      <c r="E2604"/>
      <c r="F2604"/>
    </row>
    <row r="2605" spans="1:6" x14ac:dyDescent="0.2">
      <c r="A2605"/>
      <c r="B2605"/>
      <c r="C2605"/>
      <c r="D2605"/>
      <c r="E2605"/>
      <c r="F2605" t="s">
        <v>493</v>
      </c>
    </row>
    <row r="2606" spans="1:6" x14ac:dyDescent="0.2">
      <c r="A2606">
        <v>1</v>
      </c>
      <c r="B2606" t="s">
        <v>361</v>
      </c>
      <c r="C2606" t="s">
        <v>463</v>
      </c>
      <c r="D2606"/>
      <c r="E2606"/>
      <c r="F2606" s="437">
        <v>270008820</v>
      </c>
    </row>
    <row r="2607" spans="1:6" x14ac:dyDescent="0.2">
      <c r="A2607">
        <v>2</v>
      </c>
      <c r="B2607" t="s">
        <v>175</v>
      </c>
      <c r="C2607" t="s">
        <v>470</v>
      </c>
      <c r="D2607"/>
      <c r="E2607"/>
      <c r="F2607"/>
    </row>
    <row r="2608" spans="1:6" x14ac:dyDescent="0.2">
      <c r="A2608">
        <v>3</v>
      </c>
      <c r="B2608" t="s">
        <v>256</v>
      </c>
      <c r="C2608">
        <v>270000000</v>
      </c>
      <c r="D2608"/>
      <c r="E2608"/>
      <c r="F2608"/>
    </row>
    <row r="2609" spans="1:6" x14ac:dyDescent="0.2">
      <c r="A2609">
        <v>4</v>
      </c>
      <c r="B2609" t="s">
        <v>235</v>
      </c>
      <c r="C2609" t="s">
        <v>492</v>
      </c>
      <c r="D2609"/>
      <c r="E2609"/>
      <c r="F2609"/>
    </row>
    <row r="2610" spans="1:6" x14ac:dyDescent="0.2">
      <c r="A2610"/>
      <c r="B2610"/>
      <c r="C2610" t="s">
        <v>257</v>
      </c>
      <c r="D2610" t="s">
        <v>257</v>
      </c>
      <c r="E2610" t="s">
        <v>257</v>
      </c>
      <c r="F2610" t="s">
        <v>257</v>
      </c>
    </row>
    <row r="2611" spans="1:6" x14ac:dyDescent="0.2">
      <c r="A2611"/>
      <c r="B2611"/>
      <c r="C2611" t="s">
        <v>494</v>
      </c>
      <c r="D2611" t="s">
        <v>495</v>
      </c>
      <c r="E2611" t="s">
        <v>495</v>
      </c>
      <c r="F2611" t="s">
        <v>185</v>
      </c>
    </row>
    <row r="2612" spans="1:6" x14ac:dyDescent="0.2">
      <c r="A2612">
        <v>5</v>
      </c>
      <c r="B2612" t="s">
        <v>257</v>
      </c>
      <c r="C2612" s="412">
        <v>2003737937</v>
      </c>
      <c r="D2612" s="412">
        <v>0</v>
      </c>
      <c r="E2612" s="412">
        <v>0</v>
      </c>
      <c r="F2612" s="412">
        <v>2003737937</v>
      </c>
    </row>
    <row r="2613" spans="1:6" x14ac:dyDescent="0.2">
      <c r="A2613">
        <v>6</v>
      </c>
      <c r="B2613" t="s">
        <v>236</v>
      </c>
      <c r="C2613" s="555">
        <v>1</v>
      </c>
      <c r="D2613" s="555">
        <v>0</v>
      </c>
      <c r="E2613" s="555">
        <v>0</v>
      </c>
      <c r="F2613" s="555">
        <v>1</v>
      </c>
    </row>
    <row r="2614" spans="1:6" x14ac:dyDescent="0.2">
      <c r="A2614"/>
      <c r="B2614"/>
      <c r="C2614"/>
      <c r="D2614"/>
      <c r="E2614"/>
      <c r="F2614"/>
    </row>
    <row r="2615" spans="1:6" x14ac:dyDescent="0.2">
      <c r="A2615"/>
      <c r="B2615" t="s">
        <v>496</v>
      </c>
      <c r="C2615"/>
      <c r="D2615"/>
      <c r="E2615"/>
      <c r="F2615"/>
    </row>
    <row r="2616" spans="1:6" x14ac:dyDescent="0.2">
      <c r="A2616">
        <v>7</v>
      </c>
      <c r="B2616" t="s">
        <v>497</v>
      </c>
      <c r="C2616" s="412">
        <v>212223637</v>
      </c>
      <c r="D2616"/>
      <c r="E2616"/>
      <c r="F2616"/>
    </row>
    <row r="2617" spans="1:6" x14ac:dyDescent="0.2">
      <c r="A2617">
        <v>8</v>
      </c>
      <c r="B2617" t="s">
        <v>258</v>
      </c>
      <c r="C2617" s="412">
        <v>141630333</v>
      </c>
      <c r="D2617"/>
      <c r="E2617"/>
      <c r="F2617"/>
    </row>
    <row r="2618" spans="1:6" x14ac:dyDescent="0.2">
      <c r="A2618">
        <v>9</v>
      </c>
      <c r="B2618" t="s">
        <v>259</v>
      </c>
      <c r="C2618" s="412">
        <v>70593304</v>
      </c>
      <c r="D2618"/>
      <c r="E2618"/>
      <c r="F2618"/>
    </row>
    <row r="2619" spans="1:6" x14ac:dyDescent="0.2">
      <c r="A2619"/>
      <c r="B2619"/>
      <c r="C2619"/>
      <c r="D2619"/>
      <c r="E2619"/>
      <c r="F2619"/>
    </row>
    <row r="2620" spans="1:6" x14ac:dyDescent="0.2">
      <c r="A2620"/>
      <c r="B2620"/>
      <c r="C2620" t="s">
        <v>167</v>
      </c>
      <c r="D2620" t="s">
        <v>260</v>
      </c>
      <c r="E2620" t="s">
        <v>498</v>
      </c>
      <c r="F2620" t="s">
        <v>261</v>
      </c>
    </row>
    <row r="2621" spans="1:6" x14ac:dyDescent="0.2">
      <c r="A2621"/>
      <c r="B2621"/>
      <c r="C2621" t="s">
        <v>262</v>
      </c>
      <c r="D2621" t="s">
        <v>263</v>
      </c>
      <c r="E2621" t="s">
        <v>264</v>
      </c>
      <c r="F2621" t="s">
        <v>265</v>
      </c>
    </row>
    <row r="2622" spans="1:6" x14ac:dyDescent="0.2">
      <c r="A2622">
        <v>10</v>
      </c>
      <c r="B2622" t="s">
        <v>499</v>
      </c>
      <c r="C2622">
        <v>0</v>
      </c>
      <c r="D2622">
        <v>0</v>
      </c>
      <c r="E2622">
        <v>0</v>
      </c>
      <c r="F2622" s="631">
        <v>5.0429999999999995E-4</v>
      </c>
    </row>
    <row r="2623" spans="1:6" x14ac:dyDescent="0.2">
      <c r="A2623">
        <v>11</v>
      </c>
      <c r="B2623" t="s">
        <v>237</v>
      </c>
      <c r="C2623">
        <v>0</v>
      </c>
      <c r="D2623">
        <v>0</v>
      </c>
      <c r="E2623">
        <v>0</v>
      </c>
      <c r="F2623" s="555">
        <v>35600.199999999997</v>
      </c>
    </row>
    <row r="2624" spans="1:6" x14ac:dyDescent="0.2">
      <c r="A2624">
        <v>12</v>
      </c>
      <c r="B2624" t="s">
        <v>238</v>
      </c>
      <c r="C2624">
        <v>0</v>
      </c>
      <c r="D2624">
        <v>0</v>
      </c>
      <c r="E2624">
        <v>0</v>
      </c>
      <c r="F2624">
        <v>1.77E-5</v>
      </c>
    </row>
    <row r="2625" spans="1:6" x14ac:dyDescent="0.2">
      <c r="A2625">
        <v>13</v>
      </c>
      <c r="B2625" t="s">
        <v>239</v>
      </c>
      <c r="C2625">
        <v>0</v>
      </c>
      <c r="D2625">
        <v>0</v>
      </c>
      <c r="E2625">
        <v>0</v>
      </c>
      <c r="F2625" s="555">
        <v>35466.161500000002</v>
      </c>
    </row>
    <row r="2626" spans="1:6" x14ac:dyDescent="0.2">
      <c r="A2626">
        <v>14</v>
      </c>
      <c r="B2626" t="s">
        <v>240</v>
      </c>
      <c r="C2626">
        <v>0</v>
      </c>
      <c r="D2626">
        <v>0</v>
      </c>
      <c r="E2626">
        <v>0</v>
      </c>
      <c r="F2626">
        <v>0</v>
      </c>
    </row>
    <row r="2627" spans="1:6" x14ac:dyDescent="0.2">
      <c r="A2627">
        <v>15</v>
      </c>
      <c r="B2627" t="s">
        <v>241</v>
      </c>
      <c r="C2627">
        <v>0</v>
      </c>
      <c r="D2627">
        <v>0</v>
      </c>
      <c r="E2627">
        <v>0</v>
      </c>
      <c r="F2627">
        <v>0</v>
      </c>
    </row>
    <row r="2628" spans="1:6" x14ac:dyDescent="0.2">
      <c r="A2628">
        <v>16</v>
      </c>
      <c r="B2628" t="s">
        <v>242</v>
      </c>
      <c r="C2628">
        <v>0</v>
      </c>
      <c r="D2628">
        <v>0</v>
      </c>
      <c r="E2628">
        <v>0</v>
      </c>
      <c r="F2628" s="555">
        <v>35466.161500000002</v>
      </c>
    </row>
    <row r="2629" spans="1:6" x14ac:dyDescent="0.2">
      <c r="A2629">
        <v>17</v>
      </c>
      <c r="B2629" t="s">
        <v>500</v>
      </c>
      <c r="C2629">
        <v>0</v>
      </c>
      <c r="D2629">
        <v>0</v>
      </c>
      <c r="E2629">
        <v>0</v>
      </c>
      <c r="F2629" s="555">
        <v>-134.04169999999999</v>
      </c>
    </row>
    <row r="2630" spans="1:6" x14ac:dyDescent="0.2">
      <c r="A2630">
        <v>18</v>
      </c>
      <c r="B2630" t="s">
        <v>243</v>
      </c>
      <c r="C2630">
        <v>0</v>
      </c>
      <c r="D2630">
        <v>0</v>
      </c>
      <c r="E2630">
        <v>0</v>
      </c>
      <c r="F2630" s="555">
        <v>35466.21</v>
      </c>
    </row>
    <row r="2631" spans="1:6" x14ac:dyDescent="0.2">
      <c r="A2631">
        <v>19</v>
      </c>
      <c r="B2631" t="s">
        <v>244</v>
      </c>
      <c r="C2631"/>
      <c r="D2631"/>
      <c r="E2631"/>
      <c r="F2631"/>
    </row>
    <row r="2632" spans="1:6" x14ac:dyDescent="0.2">
      <c r="A2632">
        <v>20</v>
      </c>
      <c r="B2632" t="s">
        <v>245</v>
      </c>
      <c r="C2632"/>
      <c r="D2632"/>
      <c r="E2632"/>
      <c r="F2632"/>
    </row>
    <row r="2633" spans="1:6" x14ac:dyDescent="0.2">
      <c r="A2633">
        <v>21</v>
      </c>
      <c r="B2633" t="s">
        <v>246</v>
      </c>
      <c r="C2633">
        <v>0</v>
      </c>
      <c r="D2633">
        <v>0</v>
      </c>
      <c r="E2633">
        <v>0</v>
      </c>
      <c r="F2633" s="555">
        <v>35466.21</v>
      </c>
    </row>
    <row r="2634" spans="1:6" x14ac:dyDescent="0.2">
      <c r="A2634">
        <v>22</v>
      </c>
      <c r="B2634" t="s">
        <v>247</v>
      </c>
      <c r="C2634">
        <v>0</v>
      </c>
      <c r="D2634">
        <v>0</v>
      </c>
      <c r="E2634">
        <v>0</v>
      </c>
      <c r="F2634" s="555">
        <v>4.8500000000000001E-2</v>
      </c>
    </row>
    <row r="2635" spans="1:6" x14ac:dyDescent="0.2">
      <c r="A2635">
        <v>23</v>
      </c>
      <c r="B2635" t="s">
        <v>248</v>
      </c>
      <c r="C2635">
        <v>0</v>
      </c>
      <c r="D2635">
        <v>0</v>
      </c>
      <c r="E2635">
        <v>0</v>
      </c>
      <c r="F2635" s="555">
        <v>0</v>
      </c>
    </row>
    <row r="2636" spans="1:6" x14ac:dyDescent="0.2">
      <c r="A2636">
        <v>24</v>
      </c>
      <c r="B2636" t="s">
        <v>249</v>
      </c>
      <c r="C2636">
        <v>0</v>
      </c>
      <c r="D2636">
        <v>0</v>
      </c>
      <c r="E2636">
        <v>0</v>
      </c>
      <c r="F2636" s="555">
        <v>0</v>
      </c>
    </row>
    <row r="2637" spans="1:6" x14ac:dyDescent="0.2">
      <c r="A2637">
        <v>25</v>
      </c>
      <c r="B2637" t="s">
        <v>250</v>
      </c>
      <c r="C2637">
        <v>0</v>
      </c>
      <c r="D2637">
        <v>0</v>
      </c>
      <c r="E2637">
        <v>0</v>
      </c>
      <c r="F2637" s="555">
        <v>4.8500000000000001E-2</v>
      </c>
    </row>
    <row r="2638" spans="1:6" x14ac:dyDescent="0.2">
      <c r="A2638">
        <v>26</v>
      </c>
      <c r="B2638" t="s">
        <v>266</v>
      </c>
      <c r="C2638">
        <v>0</v>
      </c>
      <c r="D2638">
        <v>0</v>
      </c>
      <c r="E2638">
        <v>0</v>
      </c>
      <c r="F2638" s="555">
        <v>0</v>
      </c>
    </row>
    <row r="2639" spans="1:6" x14ac:dyDescent="0.2">
      <c r="A2639">
        <v>27</v>
      </c>
      <c r="B2639" t="s">
        <v>267</v>
      </c>
      <c r="C2639"/>
      <c r="D2639"/>
      <c r="E2639"/>
      <c r="F2639"/>
    </row>
    <row r="2640" spans="1:6" x14ac:dyDescent="0.2">
      <c r="A2640">
        <v>28</v>
      </c>
      <c r="B2640" t="s">
        <v>268</v>
      </c>
      <c r="C2640"/>
      <c r="D2640"/>
      <c r="E2640"/>
      <c r="F2640"/>
    </row>
    <row r="2641" spans="1:6" x14ac:dyDescent="0.2">
      <c r="A2641">
        <v>29</v>
      </c>
      <c r="B2641" t="s">
        <v>501</v>
      </c>
      <c r="C2641">
        <v>0</v>
      </c>
      <c r="D2641">
        <v>0</v>
      </c>
      <c r="E2641">
        <v>0</v>
      </c>
      <c r="F2641">
        <v>0</v>
      </c>
    </row>
    <row r="2642" spans="1:6" x14ac:dyDescent="0.2">
      <c r="A2642">
        <v>30</v>
      </c>
      <c r="B2642" t="s">
        <v>251</v>
      </c>
      <c r="C2642">
        <v>0</v>
      </c>
      <c r="D2642">
        <v>0</v>
      </c>
      <c r="E2642">
        <v>0</v>
      </c>
      <c r="F2642" s="555">
        <v>35466.21</v>
      </c>
    </row>
    <row r="2643" spans="1:6" x14ac:dyDescent="0.2">
      <c r="A2643">
        <v>31</v>
      </c>
      <c r="B2643" t="s">
        <v>252</v>
      </c>
      <c r="C2643"/>
      <c r="D2643"/>
      <c r="E2643"/>
      <c r="F2643"/>
    </row>
    <row r="2644" spans="1:6" x14ac:dyDescent="0.2">
      <c r="A2644">
        <v>32</v>
      </c>
      <c r="B2644" t="s">
        <v>253</v>
      </c>
      <c r="C2644"/>
      <c r="D2644"/>
      <c r="E2644"/>
      <c r="F2644"/>
    </row>
    <row r="2645" spans="1:6" x14ac:dyDescent="0.2">
      <c r="A2645">
        <v>33</v>
      </c>
      <c r="B2645" t="s">
        <v>254</v>
      </c>
      <c r="C2645">
        <v>0</v>
      </c>
      <c r="D2645">
        <v>0</v>
      </c>
      <c r="E2645">
        <v>0</v>
      </c>
      <c r="F2645" s="555">
        <v>35466.21</v>
      </c>
    </row>
    <row r="2646" spans="1:6" x14ac:dyDescent="0.2">
      <c r="A2646"/>
      <c r="B2646"/>
      <c r="C2646"/>
      <c r="D2646"/>
      <c r="E2646"/>
      <c r="F2646"/>
    </row>
    <row r="2647" spans="1:6" x14ac:dyDescent="0.2">
      <c r="A2647" t="s">
        <v>502</v>
      </c>
      <c r="B2647"/>
      <c r="C2647"/>
      <c r="D2647"/>
      <c r="E2647"/>
      <c r="F2647"/>
    </row>
    <row r="2648" spans="1:6" x14ac:dyDescent="0.2">
      <c r="A2648" t="s">
        <v>503</v>
      </c>
      <c r="B2648"/>
      <c r="C2648"/>
      <c r="D2648"/>
      <c r="E2648"/>
      <c r="F2648"/>
    </row>
    <row r="2649" spans="1:6" x14ac:dyDescent="0.2">
      <c r="A2649"/>
      <c r="B2649"/>
      <c r="C2649"/>
      <c r="D2649"/>
      <c r="E2649"/>
      <c r="F2649"/>
    </row>
    <row r="2650" spans="1:6" x14ac:dyDescent="0.2">
      <c r="A2650"/>
      <c r="B2650"/>
      <c r="C2650"/>
      <c r="D2650"/>
      <c r="E2650"/>
      <c r="F2650"/>
    </row>
    <row r="2651" spans="1:6" x14ac:dyDescent="0.2">
      <c r="A2651" t="s">
        <v>491</v>
      </c>
      <c r="B2651"/>
      <c r="C2651"/>
      <c r="D2651"/>
      <c r="E2651"/>
      <c r="F2651"/>
    </row>
    <row r="2652" spans="1:6" x14ac:dyDescent="0.2">
      <c r="A2652" t="s">
        <v>652</v>
      </c>
      <c r="B2652"/>
      <c r="C2652"/>
      <c r="D2652"/>
      <c r="E2652"/>
      <c r="F2652"/>
    </row>
    <row r="2653" spans="1:6" x14ac:dyDescent="0.2">
      <c r="A2653"/>
      <c r="B2653"/>
      <c r="C2653"/>
      <c r="D2653"/>
      <c r="E2653"/>
      <c r="F2653"/>
    </row>
    <row r="2654" spans="1:6" x14ac:dyDescent="0.2">
      <c r="A2654"/>
      <c r="B2654" t="s">
        <v>1</v>
      </c>
      <c r="C2654" t="s">
        <v>492</v>
      </c>
      <c r="D2654"/>
      <c r="E2654"/>
      <c r="F2654"/>
    </row>
    <row r="2655" spans="1:6" x14ac:dyDescent="0.2">
      <c r="A2655"/>
      <c r="B2655"/>
      <c r="C2655"/>
      <c r="D2655"/>
      <c r="E2655"/>
      <c r="F2655"/>
    </row>
    <row r="2656" spans="1:6" x14ac:dyDescent="0.2">
      <c r="A2656"/>
      <c r="B2656" t="s">
        <v>234</v>
      </c>
      <c r="C2656" t="s">
        <v>490</v>
      </c>
      <c r="D2656"/>
      <c r="E2656"/>
      <c r="F2656"/>
    </row>
    <row r="2657" spans="1:6" x14ac:dyDescent="0.2">
      <c r="A2657"/>
      <c r="B2657"/>
      <c r="C2657"/>
      <c r="D2657"/>
      <c r="E2657"/>
      <c r="F2657"/>
    </row>
    <row r="2658" spans="1:6" x14ac:dyDescent="0.2">
      <c r="A2658"/>
      <c r="B2658"/>
      <c r="C2658"/>
      <c r="D2658"/>
      <c r="E2658"/>
      <c r="F2658" t="s">
        <v>493</v>
      </c>
    </row>
    <row r="2659" spans="1:6" x14ac:dyDescent="0.2">
      <c r="A2659">
        <v>1</v>
      </c>
      <c r="B2659" t="s">
        <v>361</v>
      </c>
      <c r="C2659" t="s">
        <v>463</v>
      </c>
      <c r="D2659"/>
      <c r="E2659"/>
      <c r="F2659" s="437">
        <v>270008820</v>
      </c>
    </row>
    <row r="2660" spans="1:6" x14ac:dyDescent="0.2">
      <c r="A2660">
        <v>2</v>
      </c>
      <c r="B2660" t="s">
        <v>175</v>
      </c>
      <c r="C2660" t="s">
        <v>417</v>
      </c>
      <c r="D2660"/>
      <c r="E2660"/>
      <c r="F2660"/>
    </row>
    <row r="2661" spans="1:6" x14ac:dyDescent="0.2">
      <c r="A2661">
        <v>3</v>
      </c>
      <c r="B2661" t="s">
        <v>256</v>
      </c>
      <c r="C2661">
        <v>270603000</v>
      </c>
      <c r="D2661"/>
      <c r="E2661"/>
      <c r="F2661"/>
    </row>
    <row r="2662" spans="1:6" x14ac:dyDescent="0.2">
      <c r="A2662">
        <v>4</v>
      </c>
      <c r="B2662" t="s">
        <v>235</v>
      </c>
      <c r="C2662" t="s">
        <v>492</v>
      </c>
      <c r="D2662" t="s">
        <v>504</v>
      </c>
      <c r="E2662"/>
      <c r="F2662"/>
    </row>
    <row r="2663" spans="1:6" x14ac:dyDescent="0.2">
      <c r="A2663"/>
      <c r="B2663"/>
      <c r="C2663" t="s">
        <v>257</v>
      </c>
      <c r="D2663" t="s">
        <v>257</v>
      </c>
      <c r="E2663" t="s">
        <v>257</v>
      </c>
      <c r="F2663" t="s">
        <v>257</v>
      </c>
    </row>
    <row r="2664" spans="1:6" x14ac:dyDescent="0.2">
      <c r="A2664"/>
      <c r="B2664"/>
      <c r="C2664" t="s">
        <v>494</v>
      </c>
      <c r="D2664" t="s">
        <v>505</v>
      </c>
      <c r="E2664" t="s">
        <v>495</v>
      </c>
      <c r="F2664" t="s">
        <v>185</v>
      </c>
    </row>
    <row r="2665" spans="1:6" x14ac:dyDescent="0.2">
      <c r="A2665">
        <v>5</v>
      </c>
      <c r="B2665" t="s">
        <v>257</v>
      </c>
      <c r="C2665" s="412">
        <v>2003737937</v>
      </c>
      <c r="D2665" s="412">
        <v>9930071244</v>
      </c>
      <c r="E2665" s="412">
        <v>0</v>
      </c>
      <c r="F2665" s="412">
        <v>11933809181</v>
      </c>
    </row>
    <row r="2666" spans="1:6" x14ac:dyDescent="0.2">
      <c r="A2666">
        <v>6</v>
      </c>
      <c r="B2666" t="s">
        <v>236</v>
      </c>
      <c r="C2666">
        <v>0.167904305</v>
      </c>
      <c r="D2666">
        <v>0.83209569500000002</v>
      </c>
      <c r="E2666">
        <v>0</v>
      </c>
      <c r="F2666" s="555">
        <v>1</v>
      </c>
    </row>
    <row r="2667" spans="1:6" x14ac:dyDescent="0.2">
      <c r="A2667"/>
      <c r="B2667"/>
      <c r="C2667"/>
      <c r="D2667"/>
      <c r="E2667"/>
      <c r="F2667"/>
    </row>
    <row r="2668" spans="1:6" x14ac:dyDescent="0.2">
      <c r="A2668"/>
      <c r="B2668" t="s">
        <v>496</v>
      </c>
      <c r="C2668"/>
      <c r="D2668"/>
      <c r="E2668"/>
      <c r="F2668"/>
    </row>
    <row r="2669" spans="1:6" x14ac:dyDescent="0.2">
      <c r="A2669">
        <v>7</v>
      </c>
      <c r="B2669" t="s">
        <v>497</v>
      </c>
      <c r="C2669" s="412">
        <v>212223637</v>
      </c>
      <c r="D2669"/>
      <c r="E2669"/>
      <c r="F2669"/>
    </row>
    <row r="2670" spans="1:6" x14ac:dyDescent="0.2">
      <c r="A2670">
        <v>8</v>
      </c>
      <c r="B2670" t="s">
        <v>258</v>
      </c>
      <c r="C2670" s="412">
        <v>141630333</v>
      </c>
      <c r="D2670"/>
      <c r="E2670"/>
      <c r="F2670"/>
    </row>
    <row r="2671" spans="1:6" x14ac:dyDescent="0.2">
      <c r="A2671">
        <v>9</v>
      </c>
      <c r="B2671" t="s">
        <v>259</v>
      </c>
      <c r="C2671" s="412">
        <v>70593304</v>
      </c>
      <c r="D2671"/>
      <c r="E2671"/>
      <c r="F2671"/>
    </row>
    <row r="2672" spans="1:6" x14ac:dyDescent="0.2">
      <c r="A2672"/>
      <c r="B2672"/>
      <c r="C2672"/>
      <c r="D2672"/>
      <c r="E2672"/>
      <c r="F2672"/>
    </row>
    <row r="2673" spans="1:6" x14ac:dyDescent="0.2">
      <c r="A2673"/>
      <c r="B2673"/>
      <c r="C2673" t="s">
        <v>167</v>
      </c>
      <c r="D2673" t="s">
        <v>260</v>
      </c>
      <c r="E2673" t="s">
        <v>498</v>
      </c>
      <c r="F2673" t="s">
        <v>261</v>
      </c>
    </row>
    <row r="2674" spans="1:6" x14ac:dyDescent="0.2">
      <c r="A2674"/>
      <c r="B2674"/>
      <c r="C2674" t="s">
        <v>262</v>
      </c>
      <c r="D2674" t="s">
        <v>263</v>
      </c>
      <c r="E2674" t="s">
        <v>264</v>
      </c>
      <c r="F2674" t="s">
        <v>265</v>
      </c>
    </row>
    <row r="2675" spans="1:6" x14ac:dyDescent="0.2">
      <c r="A2675">
        <v>10</v>
      </c>
      <c r="B2675" t="s">
        <v>499</v>
      </c>
      <c r="C2675">
        <v>6.2589999999999998E-4</v>
      </c>
      <c r="D2675">
        <v>0</v>
      </c>
      <c r="E2675">
        <v>0</v>
      </c>
      <c r="F2675">
        <v>0</v>
      </c>
    </row>
    <row r="2676" spans="1:6" x14ac:dyDescent="0.2">
      <c r="A2676">
        <v>11</v>
      </c>
      <c r="B2676" t="s">
        <v>237</v>
      </c>
      <c r="C2676" s="555">
        <v>44184.35</v>
      </c>
      <c r="D2676">
        <v>0</v>
      </c>
      <c r="E2676">
        <v>0</v>
      </c>
      <c r="F2676">
        <v>0</v>
      </c>
    </row>
    <row r="2677" spans="1:6" x14ac:dyDescent="0.2">
      <c r="A2677">
        <v>12</v>
      </c>
      <c r="B2677" t="s">
        <v>238</v>
      </c>
      <c r="C2677" s="631">
        <v>3.7000000000000002E-6</v>
      </c>
      <c r="D2677">
        <v>0</v>
      </c>
      <c r="E2677">
        <v>0</v>
      </c>
      <c r="F2677">
        <v>0</v>
      </c>
    </row>
    <row r="2678" spans="1:6" x14ac:dyDescent="0.2">
      <c r="A2678">
        <v>13</v>
      </c>
      <c r="B2678" t="s">
        <v>239</v>
      </c>
      <c r="C2678" s="555">
        <v>7413.8303999999998</v>
      </c>
      <c r="D2678">
        <v>0</v>
      </c>
      <c r="E2678">
        <v>0</v>
      </c>
      <c r="F2678">
        <v>0</v>
      </c>
    </row>
    <row r="2679" spans="1:6" x14ac:dyDescent="0.2">
      <c r="A2679">
        <v>14</v>
      </c>
      <c r="B2679" t="s">
        <v>240</v>
      </c>
      <c r="C2679" s="555">
        <v>36741.263599999998</v>
      </c>
      <c r="D2679">
        <v>0</v>
      </c>
      <c r="E2679">
        <v>0</v>
      </c>
      <c r="F2679">
        <v>0</v>
      </c>
    </row>
    <row r="2680" spans="1:6" x14ac:dyDescent="0.2">
      <c r="A2680">
        <v>15</v>
      </c>
      <c r="B2680" t="s">
        <v>241</v>
      </c>
      <c r="C2680">
        <v>0</v>
      </c>
      <c r="D2680">
        <v>0</v>
      </c>
      <c r="E2680">
        <v>0</v>
      </c>
      <c r="F2680">
        <v>0</v>
      </c>
    </row>
    <row r="2681" spans="1:6" x14ac:dyDescent="0.2">
      <c r="A2681">
        <v>16</v>
      </c>
      <c r="B2681" t="s">
        <v>242</v>
      </c>
      <c r="C2681" s="555">
        <v>44155.093999999997</v>
      </c>
      <c r="D2681">
        <v>0</v>
      </c>
      <c r="E2681">
        <v>0</v>
      </c>
      <c r="F2681">
        <v>0</v>
      </c>
    </row>
    <row r="2682" spans="1:6" x14ac:dyDescent="0.2">
      <c r="A2682">
        <v>17</v>
      </c>
      <c r="B2682" t="s">
        <v>500</v>
      </c>
      <c r="C2682" s="555">
        <v>-29.254999999999999</v>
      </c>
      <c r="D2682">
        <v>0</v>
      </c>
      <c r="E2682">
        <v>0</v>
      </c>
      <c r="F2682">
        <v>0</v>
      </c>
    </row>
    <row r="2683" spans="1:6" x14ac:dyDescent="0.2">
      <c r="A2683">
        <v>18</v>
      </c>
      <c r="B2683" t="s">
        <v>243</v>
      </c>
      <c r="C2683">
        <v>7413.84</v>
      </c>
      <c r="D2683">
        <v>0</v>
      </c>
      <c r="E2683">
        <v>0</v>
      </c>
      <c r="F2683">
        <v>0</v>
      </c>
    </row>
    <row r="2684" spans="1:6" x14ac:dyDescent="0.2">
      <c r="A2684">
        <v>19</v>
      </c>
      <c r="B2684" t="s">
        <v>244</v>
      </c>
      <c r="C2684"/>
      <c r="D2684"/>
      <c r="E2684"/>
      <c r="F2684"/>
    </row>
    <row r="2685" spans="1:6" x14ac:dyDescent="0.2">
      <c r="A2685">
        <v>20</v>
      </c>
      <c r="B2685" t="s">
        <v>245</v>
      </c>
      <c r="C2685"/>
      <c r="D2685"/>
      <c r="E2685"/>
      <c r="F2685"/>
    </row>
    <row r="2686" spans="1:6" x14ac:dyDescent="0.2">
      <c r="A2686">
        <v>21</v>
      </c>
      <c r="B2686" t="s">
        <v>246</v>
      </c>
      <c r="C2686">
        <v>7413.84</v>
      </c>
      <c r="D2686">
        <v>0</v>
      </c>
      <c r="E2686">
        <v>0</v>
      </c>
      <c r="F2686">
        <v>0</v>
      </c>
    </row>
    <row r="2687" spans="1:6" x14ac:dyDescent="0.2">
      <c r="A2687">
        <v>22</v>
      </c>
      <c r="B2687" t="s">
        <v>247</v>
      </c>
      <c r="C2687" s="555">
        <v>9.5999999999999992E-3</v>
      </c>
      <c r="D2687">
        <v>0</v>
      </c>
      <c r="E2687">
        <v>0</v>
      </c>
      <c r="F2687">
        <v>0</v>
      </c>
    </row>
    <row r="2688" spans="1:6" x14ac:dyDescent="0.2">
      <c r="A2688">
        <v>23</v>
      </c>
      <c r="B2688" t="s">
        <v>248</v>
      </c>
      <c r="C2688" s="555">
        <v>0</v>
      </c>
      <c r="D2688">
        <v>0</v>
      </c>
      <c r="E2688">
        <v>0</v>
      </c>
      <c r="F2688">
        <v>0</v>
      </c>
    </row>
    <row r="2689" spans="1:6" x14ac:dyDescent="0.2">
      <c r="A2689">
        <v>24</v>
      </c>
      <c r="B2689" t="s">
        <v>249</v>
      </c>
      <c r="C2689" s="555">
        <v>0</v>
      </c>
      <c r="D2689">
        <v>0</v>
      </c>
      <c r="E2689">
        <v>0</v>
      </c>
      <c r="F2689">
        <v>0</v>
      </c>
    </row>
    <row r="2690" spans="1:6" x14ac:dyDescent="0.2">
      <c r="A2690">
        <v>25</v>
      </c>
      <c r="B2690" t="s">
        <v>250</v>
      </c>
      <c r="C2690" s="555">
        <v>9.5999999999999992E-3</v>
      </c>
      <c r="D2690">
        <v>0</v>
      </c>
      <c r="E2690">
        <v>0</v>
      </c>
      <c r="F2690">
        <v>0</v>
      </c>
    </row>
    <row r="2691" spans="1:6" x14ac:dyDescent="0.2">
      <c r="A2691">
        <v>26</v>
      </c>
      <c r="B2691" t="s">
        <v>266</v>
      </c>
      <c r="C2691" s="555">
        <v>0</v>
      </c>
      <c r="D2691">
        <v>0</v>
      </c>
      <c r="E2691">
        <v>0</v>
      </c>
      <c r="F2691">
        <v>0</v>
      </c>
    </row>
    <row r="2692" spans="1:6" x14ac:dyDescent="0.2">
      <c r="A2692">
        <v>27</v>
      </c>
      <c r="B2692" t="s">
        <v>267</v>
      </c>
      <c r="C2692"/>
      <c r="D2692"/>
      <c r="E2692"/>
      <c r="F2692"/>
    </row>
    <row r="2693" spans="1:6" x14ac:dyDescent="0.2">
      <c r="A2693">
        <v>28</v>
      </c>
      <c r="B2693" t="s">
        <v>268</v>
      </c>
      <c r="C2693"/>
      <c r="D2693"/>
      <c r="E2693"/>
      <c r="F2693"/>
    </row>
    <row r="2694" spans="1:6" x14ac:dyDescent="0.2">
      <c r="A2694">
        <v>29</v>
      </c>
      <c r="B2694" t="s">
        <v>501</v>
      </c>
      <c r="C2694">
        <v>0</v>
      </c>
      <c r="D2694">
        <v>0</v>
      </c>
      <c r="E2694">
        <v>0</v>
      </c>
      <c r="F2694">
        <v>0</v>
      </c>
    </row>
    <row r="2695" spans="1:6" x14ac:dyDescent="0.2">
      <c r="A2695">
        <v>30</v>
      </c>
      <c r="B2695" t="s">
        <v>251</v>
      </c>
      <c r="C2695">
        <v>7413.84</v>
      </c>
      <c r="D2695">
        <v>0</v>
      </c>
      <c r="E2695">
        <v>0</v>
      </c>
      <c r="F2695">
        <v>0</v>
      </c>
    </row>
    <row r="2696" spans="1:6" x14ac:dyDescent="0.2">
      <c r="A2696">
        <v>31</v>
      </c>
      <c r="B2696" t="s">
        <v>252</v>
      </c>
      <c r="C2696"/>
      <c r="D2696"/>
      <c r="E2696"/>
      <c r="F2696"/>
    </row>
    <row r="2697" spans="1:6" x14ac:dyDescent="0.2">
      <c r="A2697">
        <v>32</v>
      </c>
      <c r="B2697" t="s">
        <v>253</v>
      </c>
      <c r="C2697"/>
      <c r="D2697"/>
      <c r="E2697"/>
      <c r="F2697"/>
    </row>
    <row r="2698" spans="1:6" x14ac:dyDescent="0.2">
      <c r="A2698">
        <v>33</v>
      </c>
      <c r="B2698" t="s">
        <v>254</v>
      </c>
      <c r="C2698">
        <v>7413.84</v>
      </c>
      <c r="D2698">
        <v>0</v>
      </c>
      <c r="E2698">
        <v>0</v>
      </c>
      <c r="F2698">
        <v>0</v>
      </c>
    </row>
    <row r="2699" spans="1:6" x14ac:dyDescent="0.2">
      <c r="A2699"/>
      <c r="B2699"/>
      <c r="C2699"/>
      <c r="D2699"/>
      <c r="E2699"/>
      <c r="F2699"/>
    </row>
    <row r="2700" spans="1:6" x14ac:dyDescent="0.2">
      <c r="A2700" t="s">
        <v>502</v>
      </c>
      <c r="B2700"/>
      <c r="C2700"/>
      <c r="D2700"/>
      <c r="E2700"/>
      <c r="F2700"/>
    </row>
    <row r="2701" spans="1:6" x14ac:dyDescent="0.2">
      <c r="A2701" t="s">
        <v>503</v>
      </c>
      <c r="B2701"/>
      <c r="C2701"/>
      <c r="D2701"/>
      <c r="E2701"/>
      <c r="F2701"/>
    </row>
    <row r="2702" spans="1:6" x14ac:dyDescent="0.2">
      <c r="A2702"/>
      <c r="B2702"/>
      <c r="C2702"/>
      <c r="D2702"/>
      <c r="E2702"/>
      <c r="F2702"/>
    </row>
    <row r="2703" spans="1:6" x14ac:dyDescent="0.2">
      <c r="A2703"/>
      <c r="B2703"/>
      <c r="C2703"/>
      <c r="D2703"/>
      <c r="E2703"/>
      <c r="F2703"/>
    </row>
    <row r="2704" spans="1:6" x14ac:dyDescent="0.2">
      <c r="A2704" t="s">
        <v>491</v>
      </c>
      <c r="B2704"/>
      <c r="C2704"/>
      <c r="D2704"/>
      <c r="E2704"/>
      <c r="F2704"/>
    </row>
    <row r="2705" spans="1:6" x14ac:dyDescent="0.2">
      <c r="A2705" t="s">
        <v>652</v>
      </c>
      <c r="B2705"/>
      <c r="C2705"/>
      <c r="D2705"/>
      <c r="E2705"/>
      <c r="F2705"/>
    </row>
    <row r="2706" spans="1:6" x14ac:dyDescent="0.2">
      <c r="A2706"/>
      <c r="B2706"/>
      <c r="C2706"/>
      <c r="D2706"/>
      <c r="E2706"/>
      <c r="F2706"/>
    </row>
    <row r="2707" spans="1:6" x14ac:dyDescent="0.2">
      <c r="A2707"/>
      <c r="B2707" t="s">
        <v>1</v>
      </c>
      <c r="C2707" t="s">
        <v>492</v>
      </c>
      <c r="D2707"/>
      <c r="E2707"/>
      <c r="F2707"/>
    </row>
    <row r="2708" spans="1:6" x14ac:dyDescent="0.2">
      <c r="A2708"/>
      <c r="B2708"/>
      <c r="C2708"/>
      <c r="D2708"/>
      <c r="E2708"/>
      <c r="F2708"/>
    </row>
    <row r="2709" spans="1:6" x14ac:dyDescent="0.2">
      <c r="A2709"/>
      <c r="B2709" t="s">
        <v>234</v>
      </c>
      <c r="C2709" t="s">
        <v>490</v>
      </c>
      <c r="D2709"/>
      <c r="E2709"/>
      <c r="F2709"/>
    </row>
    <row r="2710" spans="1:6" x14ac:dyDescent="0.2">
      <c r="A2710"/>
      <c r="B2710"/>
      <c r="C2710"/>
      <c r="D2710"/>
      <c r="E2710"/>
      <c r="F2710"/>
    </row>
    <row r="2711" spans="1:6" x14ac:dyDescent="0.2">
      <c r="A2711"/>
      <c r="B2711"/>
      <c r="C2711"/>
      <c r="D2711"/>
      <c r="E2711"/>
      <c r="F2711" t="s">
        <v>493</v>
      </c>
    </row>
    <row r="2712" spans="1:6" x14ac:dyDescent="0.2">
      <c r="A2712">
        <v>1</v>
      </c>
      <c r="B2712" t="s">
        <v>361</v>
      </c>
      <c r="C2712" t="s">
        <v>463</v>
      </c>
      <c r="D2712"/>
      <c r="E2712"/>
      <c r="F2712" s="437">
        <v>270008820</v>
      </c>
    </row>
    <row r="2713" spans="1:6" x14ac:dyDescent="0.2">
      <c r="A2713">
        <v>2</v>
      </c>
      <c r="B2713" t="s">
        <v>175</v>
      </c>
      <c r="C2713" t="s">
        <v>418</v>
      </c>
      <c r="D2713"/>
      <c r="E2713"/>
      <c r="F2713"/>
    </row>
    <row r="2714" spans="1:6" x14ac:dyDescent="0.2">
      <c r="A2714">
        <v>3</v>
      </c>
      <c r="B2714" t="s">
        <v>256</v>
      </c>
      <c r="C2714">
        <v>270009235</v>
      </c>
      <c r="D2714"/>
      <c r="E2714"/>
      <c r="F2714"/>
    </row>
    <row r="2715" spans="1:6" x14ac:dyDescent="0.2">
      <c r="A2715">
        <v>4</v>
      </c>
      <c r="B2715" t="s">
        <v>235</v>
      </c>
      <c r="C2715" t="s">
        <v>492</v>
      </c>
      <c r="D2715" t="s">
        <v>504</v>
      </c>
      <c r="E2715"/>
      <c r="F2715"/>
    </row>
    <row r="2716" spans="1:6" x14ac:dyDescent="0.2">
      <c r="A2716"/>
      <c r="B2716"/>
      <c r="C2716" t="s">
        <v>257</v>
      </c>
      <c r="D2716" t="s">
        <v>257</v>
      </c>
      <c r="E2716" t="s">
        <v>257</v>
      </c>
      <c r="F2716" t="s">
        <v>257</v>
      </c>
    </row>
    <row r="2717" spans="1:6" x14ac:dyDescent="0.2">
      <c r="A2717"/>
      <c r="B2717"/>
      <c r="C2717" t="s">
        <v>494</v>
      </c>
      <c r="D2717" t="s">
        <v>505</v>
      </c>
      <c r="E2717" t="s">
        <v>495</v>
      </c>
      <c r="F2717" t="s">
        <v>185</v>
      </c>
    </row>
    <row r="2718" spans="1:6" x14ac:dyDescent="0.2">
      <c r="A2718">
        <v>5</v>
      </c>
      <c r="B2718" t="s">
        <v>257</v>
      </c>
      <c r="C2718" s="412">
        <v>2003737937</v>
      </c>
      <c r="D2718" s="412">
        <v>9930071244</v>
      </c>
      <c r="E2718" s="412">
        <v>0</v>
      </c>
      <c r="F2718" s="412">
        <v>11933809181</v>
      </c>
    </row>
    <row r="2719" spans="1:6" x14ac:dyDescent="0.2">
      <c r="A2719">
        <v>6</v>
      </c>
      <c r="B2719" t="s">
        <v>236</v>
      </c>
      <c r="C2719">
        <v>0.167904305</v>
      </c>
      <c r="D2719">
        <v>0.83209569500000002</v>
      </c>
      <c r="E2719">
        <v>0</v>
      </c>
      <c r="F2719">
        <v>1</v>
      </c>
    </row>
    <row r="2720" spans="1:6" x14ac:dyDescent="0.2">
      <c r="A2720"/>
      <c r="B2720"/>
      <c r="C2720"/>
      <c r="D2720"/>
      <c r="E2720"/>
      <c r="F2720"/>
    </row>
    <row r="2721" spans="1:6" x14ac:dyDescent="0.2">
      <c r="A2721"/>
      <c r="B2721" t="s">
        <v>496</v>
      </c>
      <c r="C2721"/>
      <c r="D2721"/>
      <c r="E2721"/>
      <c r="F2721"/>
    </row>
    <row r="2722" spans="1:6" x14ac:dyDescent="0.2">
      <c r="A2722">
        <v>7</v>
      </c>
      <c r="B2722" t="s">
        <v>497</v>
      </c>
      <c r="C2722" s="412">
        <v>212223637</v>
      </c>
      <c r="D2722"/>
      <c r="E2722"/>
      <c r="F2722"/>
    </row>
    <row r="2723" spans="1:6" x14ac:dyDescent="0.2">
      <c r="A2723">
        <v>8</v>
      </c>
      <c r="B2723" t="s">
        <v>258</v>
      </c>
      <c r="C2723" s="412">
        <v>141630333</v>
      </c>
      <c r="D2723"/>
      <c r="E2723"/>
      <c r="F2723"/>
    </row>
    <row r="2724" spans="1:6" x14ac:dyDescent="0.2">
      <c r="A2724">
        <v>9</v>
      </c>
      <c r="B2724" t="s">
        <v>259</v>
      </c>
      <c r="C2724" s="412">
        <v>70593304</v>
      </c>
      <c r="D2724"/>
      <c r="E2724"/>
      <c r="F2724"/>
    </row>
    <row r="2725" spans="1:6" x14ac:dyDescent="0.2">
      <c r="A2725"/>
      <c r="B2725"/>
      <c r="C2725"/>
      <c r="D2725"/>
      <c r="E2725"/>
      <c r="F2725"/>
    </row>
    <row r="2726" spans="1:6" x14ac:dyDescent="0.2">
      <c r="A2726"/>
      <c r="B2726"/>
      <c r="C2726" t="s">
        <v>167</v>
      </c>
      <c r="D2726" t="s">
        <v>260</v>
      </c>
      <c r="E2726" t="s">
        <v>498</v>
      </c>
      <c r="F2726" t="s">
        <v>261</v>
      </c>
    </row>
    <row r="2727" spans="1:6" x14ac:dyDescent="0.2">
      <c r="A2727"/>
      <c r="B2727"/>
      <c r="C2727" t="s">
        <v>262</v>
      </c>
      <c r="D2727" t="s">
        <v>263</v>
      </c>
      <c r="E2727" t="s">
        <v>264</v>
      </c>
      <c r="F2727" t="s">
        <v>265</v>
      </c>
    </row>
    <row r="2728" spans="1:6" x14ac:dyDescent="0.2">
      <c r="A2728">
        <v>10</v>
      </c>
      <c r="B2728" t="s">
        <v>499</v>
      </c>
      <c r="C2728">
        <v>8.1799999999999996E-5</v>
      </c>
      <c r="D2728">
        <v>0</v>
      </c>
      <c r="E2728">
        <v>0</v>
      </c>
      <c r="F2728">
        <v>0</v>
      </c>
    </row>
    <row r="2729" spans="1:6" x14ac:dyDescent="0.2">
      <c r="A2729">
        <v>11</v>
      </c>
      <c r="B2729" t="s">
        <v>237</v>
      </c>
      <c r="C2729">
        <v>5774.53</v>
      </c>
      <c r="D2729">
        <v>0</v>
      </c>
      <c r="E2729">
        <v>0</v>
      </c>
      <c r="F2729">
        <v>0</v>
      </c>
    </row>
    <row r="2730" spans="1:6" x14ac:dyDescent="0.2">
      <c r="A2730">
        <v>12</v>
      </c>
      <c r="B2730" t="s">
        <v>238</v>
      </c>
      <c r="C2730">
        <v>3.9999999999999998E-7</v>
      </c>
      <c r="D2730">
        <v>0</v>
      </c>
      <c r="E2730">
        <v>0</v>
      </c>
      <c r="F2730">
        <v>0</v>
      </c>
    </row>
    <row r="2731" spans="1:6" x14ac:dyDescent="0.2">
      <c r="A2731">
        <v>13</v>
      </c>
      <c r="B2731" t="s">
        <v>239</v>
      </c>
      <c r="C2731" s="555">
        <v>801.49519999999995</v>
      </c>
      <c r="D2731">
        <v>0</v>
      </c>
      <c r="E2731">
        <v>0</v>
      </c>
      <c r="F2731">
        <v>0</v>
      </c>
    </row>
    <row r="2732" spans="1:6" x14ac:dyDescent="0.2">
      <c r="A2732">
        <v>14</v>
      </c>
      <c r="B2732" t="s">
        <v>240</v>
      </c>
      <c r="C2732" s="555">
        <v>3972.0284999999999</v>
      </c>
      <c r="D2732">
        <v>0</v>
      </c>
      <c r="E2732">
        <v>0</v>
      </c>
      <c r="F2732">
        <v>0</v>
      </c>
    </row>
    <row r="2733" spans="1:6" x14ac:dyDescent="0.2">
      <c r="A2733">
        <v>15</v>
      </c>
      <c r="B2733" t="s">
        <v>241</v>
      </c>
      <c r="C2733">
        <v>0</v>
      </c>
      <c r="D2733">
        <v>0</v>
      </c>
      <c r="E2733">
        <v>0</v>
      </c>
      <c r="F2733">
        <v>0</v>
      </c>
    </row>
    <row r="2734" spans="1:6" x14ac:dyDescent="0.2">
      <c r="A2734">
        <v>16</v>
      </c>
      <c r="B2734" t="s">
        <v>242</v>
      </c>
      <c r="C2734" s="555">
        <v>4773.5236999999997</v>
      </c>
      <c r="D2734">
        <v>0</v>
      </c>
      <c r="E2734">
        <v>0</v>
      </c>
      <c r="F2734">
        <v>0</v>
      </c>
    </row>
    <row r="2735" spans="1:6" x14ac:dyDescent="0.2">
      <c r="A2735">
        <v>17</v>
      </c>
      <c r="B2735" t="s">
        <v>500</v>
      </c>
      <c r="C2735" s="555">
        <v>-1001.0086</v>
      </c>
      <c r="D2735">
        <v>0</v>
      </c>
      <c r="E2735">
        <v>0</v>
      </c>
      <c r="F2735">
        <v>0</v>
      </c>
    </row>
    <row r="2736" spans="1:6" x14ac:dyDescent="0.2">
      <c r="A2736">
        <v>18</v>
      </c>
      <c r="B2736" t="s">
        <v>243</v>
      </c>
      <c r="C2736" s="555">
        <v>801.5</v>
      </c>
      <c r="D2736">
        <v>0</v>
      </c>
      <c r="E2736">
        <v>0</v>
      </c>
      <c r="F2736">
        <v>0</v>
      </c>
    </row>
    <row r="2737" spans="1:6" x14ac:dyDescent="0.2">
      <c r="A2737">
        <v>19</v>
      </c>
      <c r="B2737" t="s">
        <v>244</v>
      </c>
      <c r="C2737"/>
      <c r="D2737"/>
      <c r="E2737"/>
      <c r="F2737"/>
    </row>
    <row r="2738" spans="1:6" x14ac:dyDescent="0.2">
      <c r="A2738">
        <v>20</v>
      </c>
      <c r="B2738" t="s">
        <v>245</v>
      </c>
      <c r="C2738"/>
      <c r="D2738"/>
      <c r="E2738"/>
      <c r="F2738"/>
    </row>
    <row r="2739" spans="1:6" x14ac:dyDescent="0.2">
      <c r="A2739">
        <v>21</v>
      </c>
      <c r="B2739" t="s">
        <v>246</v>
      </c>
      <c r="C2739" s="555">
        <v>801.5</v>
      </c>
      <c r="D2739">
        <v>0</v>
      </c>
      <c r="E2739">
        <v>0</v>
      </c>
      <c r="F2739">
        <v>0</v>
      </c>
    </row>
    <row r="2740" spans="1:6" x14ac:dyDescent="0.2">
      <c r="A2740">
        <v>22</v>
      </c>
      <c r="B2740" t="s">
        <v>247</v>
      </c>
      <c r="C2740" s="555">
        <v>4.7999999999999996E-3</v>
      </c>
      <c r="D2740">
        <v>0</v>
      </c>
      <c r="E2740">
        <v>0</v>
      </c>
      <c r="F2740">
        <v>0</v>
      </c>
    </row>
    <row r="2741" spans="1:6" x14ac:dyDescent="0.2">
      <c r="A2741">
        <v>23</v>
      </c>
      <c r="B2741" t="s">
        <v>248</v>
      </c>
      <c r="C2741" s="555">
        <v>0</v>
      </c>
      <c r="D2741">
        <v>0</v>
      </c>
      <c r="E2741">
        <v>0</v>
      </c>
      <c r="F2741">
        <v>0</v>
      </c>
    </row>
    <row r="2742" spans="1:6" x14ac:dyDescent="0.2">
      <c r="A2742">
        <v>24</v>
      </c>
      <c r="B2742" t="s">
        <v>249</v>
      </c>
      <c r="C2742" s="555">
        <v>0</v>
      </c>
      <c r="D2742">
        <v>0</v>
      </c>
      <c r="E2742">
        <v>0</v>
      </c>
      <c r="F2742">
        <v>0</v>
      </c>
    </row>
    <row r="2743" spans="1:6" x14ac:dyDescent="0.2">
      <c r="A2743">
        <v>25</v>
      </c>
      <c r="B2743" t="s">
        <v>250</v>
      </c>
      <c r="C2743" s="555">
        <v>4.7999999999999996E-3</v>
      </c>
      <c r="D2743">
        <v>0</v>
      </c>
      <c r="E2743">
        <v>0</v>
      </c>
      <c r="F2743">
        <v>0</v>
      </c>
    </row>
    <row r="2744" spans="1:6" x14ac:dyDescent="0.2">
      <c r="A2744">
        <v>26</v>
      </c>
      <c r="B2744" t="s">
        <v>266</v>
      </c>
      <c r="C2744" s="555">
        <v>0</v>
      </c>
      <c r="D2744">
        <v>0</v>
      </c>
      <c r="E2744">
        <v>0</v>
      </c>
      <c r="F2744">
        <v>0</v>
      </c>
    </row>
    <row r="2745" spans="1:6" x14ac:dyDescent="0.2">
      <c r="A2745">
        <v>27</v>
      </c>
      <c r="B2745" t="s">
        <v>267</v>
      </c>
      <c r="C2745"/>
      <c r="D2745"/>
      <c r="E2745"/>
      <c r="F2745"/>
    </row>
    <row r="2746" spans="1:6" x14ac:dyDescent="0.2">
      <c r="A2746">
        <v>28</v>
      </c>
      <c r="B2746" t="s">
        <v>268</v>
      </c>
      <c r="C2746"/>
      <c r="D2746"/>
      <c r="E2746"/>
      <c r="F2746"/>
    </row>
    <row r="2747" spans="1:6" x14ac:dyDescent="0.2">
      <c r="A2747">
        <v>29</v>
      </c>
      <c r="B2747" t="s">
        <v>501</v>
      </c>
      <c r="C2747">
        <v>0</v>
      </c>
      <c r="D2747">
        <v>0</v>
      </c>
      <c r="E2747">
        <v>0</v>
      </c>
      <c r="F2747">
        <v>0</v>
      </c>
    </row>
    <row r="2748" spans="1:6" x14ac:dyDescent="0.2">
      <c r="A2748">
        <v>30</v>
      </c>
      <c r="B2748" t="s">
        <v>251</v>
      </c>
      <c r="C2748" s="555">
        <v>801.5</v>
      </c>
      <c r="D2748">
        <v>0</v>
      </c>
      <c r="E2748">
        <v>0</v>
      </c>
      <c r="F2748">
        <v>0</v>
      </c>
    </row>
    <row r="2749" spans="1:6" x14ac:dyDescent="0.2">
      <c r="A2749">
        <v>31</v>
      </c>
      <c r="B2749" t="s">
        <v>252</v>
      </c>
      <c r="C2749"/>
      <c r="D2749"/>
      <c r="E2749"/>
      <c r="F2749"/>
    </row>
    <row r="2750" spans="1:6" x14ac:dyDescent="0.2">
      <c r="A2750">
        <v>32</v>
      </c>
      <c r="B2750" t="s">
        <v>253</v>
      </c>
      <c r="C2750"/>
      <c r="D2750"/>
      <c r="E2750"/>
      <c r="F2750"/>
    </row>
    <row r="2751" spans="1:6" x14ac:dyDescent="0.2">
      <c r="A2751">
        <v>33</v>
      </c>
      <c r="B2751" t="s">
        <v>254</v>
      </c>
      <c r="C2751" s="555">
        <v>801.5</v>
      </c>
      <c r="D2751">
        <v>0</v>
      </c>
      <c r="E2751">
        <v>0</v>
      </c>
      <c r="F2751">
        <v>0</v>
      </c>
    </row>
    <row r="2752" spans="1:6" x14ac:dyDescent="0.2">
      <c r="A2752"/>
      <c r="B2752"/>
      <c r="C2752"/>
      <c r="D2752"/>
      <c r="E2752"/>
      <c r="F2752"/>
    </row>
    <row r="2753" spans="1:6" x14ac:dyDescent="0.2">
      <c r="A2753" t="s">
        <v>502</v>
      </c>
      <c r="B2753"/>
      <c r="C2753"/>
      <c r="D2753"/>
      <c r="E2753"/>
      <c r="F2753"/>
    </row>
    <row r="2754" spans="1:6" x14ac:dyDescent="0.2">
      <c r="A2754" t="s">
        <v>503</v>
      </c>
      <c r="B2754"/>
      <c r="C2754"/>
      <c r="D2754"/>
      <c r="E2754"/>
      <c r="F2754"/>
    </row>
    <row r="2755" spans="1:6" x14ac:dyDescent="0.2">
      <c r="A2755"/>
      <c r="B2755"/>
      <c r="C2755"/>
      <c r="D2755"/>
      <c r="E2755"/>
      <c r="F2755"/>
    </row>
    <row r="2756" spans="1:6" x14ac:dyDescent="0.2">
      <c r="A2756"/>
      <c r="B2756"/>
      <c r="C2756"/>
      <c r="D2756"/>
      <c r="E2756"/>
      <c r="F2756"/>
    </row>
    <row r="2757" spans="1:6" x14ac:dyDescent="0.2">
      <c r="A2757" t="s">
        <v>491</v>
      </c>
      <c r="B2757"/>
      <c r="C2757"/>
      <c r="D2757"/>
      <c r="E2757"/>
      <c r="F2757"/>
    </row>
    <row r="2758" spans="1:6" x14ac:dyDescent="0.2">
      <c r="A2758" t="s">
        <v>652</v>
      </c>
      <c r="B2758"/>
      <c r="C2758"/>
      <c r="D2758"/>
      <c r="E2758"/>
      <c r="F2758"/>
    </row>
    <row r="2759" spans="1:6" x14ac:dyDescent="0.2">
      <c r="A2759"/>
      <c r="B2759"/>
      <c r="C2759"/>
      <c r="D2759"/>
      <c r="E2759"/>
      <c r="F2759"/>
    </row>
    <row r="2760" spans="1:6" x14ac:dyDescent="0.2">
      <c r="A2760"/>
      <c r="B2760" t="s">
        <v>1</v>
      </c>
      <c r="C2760" t="s">
        <v>492</v>
      </c>
      <c r="D2760"/>
      <c r="E2760"/>
      <c r="F2760"/>
    </row>
    <row r="2761" spans="1:6" x14ac:dyDescent="0.2">
      <c r="A2761"/>
      <c r="B2761"/>
      <c r="C2761"/>
      <c r="D2761"/>
      <c r="E2761"/>
      <c r="F2761"/>
    </row>
    <row r="2762" spans="1:6" x14ac:dyDescent="0.2">
      <c r="A2762"/>
      <c r="B2762" t="s">
        <v>234</v>
      </c>
      <c r="C2762" t="s">
        <v>490</v>
      </c>
      <c r="D2762"/>
      <c r="E2762"/>
      <c r="F2762"/>
    </row>
    <row r="2763" spans="1:6" x14ac:dyDescent="0.2">
      <c r="A2763"/>
      <c r="B2763"/>
      <c r="C2763"/>
      <c r="D2763"/>
      <c r="E2763"/>
      <c r="F2763"/>
    </row>
    <row r="2764" spans="1:6" x14ac:dyDescent="0.2">
      <c r="A2764"/>
      <c r="B2764"/>
      <c r="C2764"/>
      <c r="D2764"/>
      <c r="E2764"/>
      <c r="F2764" t="s">
        <v>493</v>
      </c>
    </row>
    <row r="2765" spans="1:6" x14ac:dyDescent="0.2">
      <c r="A2765">
        <v>1</v>
      </c>
      <c r="B2765" t="s">
        <v>361</v>
      </c>
      <c r="C2765" t="s">
        <v>463</v>
      </c>
      <c r="D2765"/>
      <c r="E2765"/>
      <c r="F2765" s="437">
        <v>270008820</v>
      </c>
    </row>
    <row r="2766" spans="1:6" x14ac:dyDescent="0.2">
      <c r="A2766">
        <v>2</v>
      </c>
      <c r="B2766" t="s">
        <v>175</v>
      </c>
      <c r="C2766" t="s">
        <v>587</v>
      </c>
      <c r="D2766"/>
      <c r="E2766"/>
      <c r="F2766"/>
    </row>
    <row r="2767" spans="1:6" x14ac:dyDescent="0.2">
      <c r="A2767">
        <v>3</v>
      </c>
      <c r="B2767" t="s">
        <v>256</v>
      </c>
      <c r="C2767">
        <v>270603002</v>
      </c>
      <c r="D2767"/>
      <c r="E2767"/>
      <c r="F2767"/>
    </row>
    <row r="2768" spans="1:6" x14ac:dyDescent="0.2">
      <c r="A2768">
        <v>4</v>
      </c>
      <c r="B2768" t="s">
        <v>235</v>
      </c>
      <c r="C2768" t="s">
        <v>492</v>
      </c>
      <c r="D2768" t="s">
        <v>504</v>
      </c>
      <c r="E2768"/>
      <c r="F2768"/>
    </row>
    <row r="2769" spans="1:6" x14ac:dyDescent="0.2">
      <c r="A2769"/>
      <c r="B2769"/>
      <c r="C2769" t="s">
        <v>257</v>
      </c>
      <c r="D2769" t="s">
        <v>257</v>
      </c>
      <c r="E2769" t="s">
        <v>257</v>
      </c>
      <c r="F2769" t="s">
        <v>257</v>
      </c>
    </row>
    <row r="2770" spans="1:6" x14ac:dyDescent="0.2">
      <c r="A2770"/>
      <c r="B2770"/>
      <c r="C2770" t="s">
        <v>494</v>
      </c>
      <c r="D2770" t="s">
        <v>505</v>
      </c>
      <c r="E2770" t="s">
        <v>495</v>
      </c>
      <c r="F2770" t="s">
        <v>185</v>
      </c>
    </row>
    <row r="2771" spans="1:6" x14ac:dyDescent="0.2">
      <c r="A2771">
        <v>5</v>
      </c>
      <c r="B2771" t="s">
        <v>257</v>
      </c>
      <c r="C2771" s="412">
        <v>2003737937</v>
      </c>
      <c r="D2771" s="412">
        <v>9930071244</v>
      </c>
      <c r="E2771" s="412">
        <v>0</v>
      </c>
      <c r="F2771" s="412">
        <v>11933809181</v>
      </c>
    </row>
    <row r="2772" spans="1:6" x14ac:dyDescent="0.2">
      <c r="A2772">
        <v>6</v>
      </c>
      <c r="B2772" t="s">
        <v>236</v>
      </c>
      <c r="C2772">
        <v>0.167904305</v>
      </c>
      <c r="D2772">
        <v>0.83209569500000002</v>
      </c>
      <c r="E2772">
        <v>0</v>
      </c>
      <c r="F2772" s="555">
        <v>1</v>
      </c>
    </row>
    <row r="2773" spans="1:6" x14ac:dyDescent="0.2">
      <c r="A2773"/>
      <c r="B2773"/>
      <c r="C2773"/>
      <c r="D2773"/>
      <c r="E2773"/>
      <c r="F2773"/>
    </row>
    <row r="2774" spans="1:6" x14ac:dyDescent="0.2">
      <c r="A2774"/>
      <c r="B2774" t="s">
        <v>496</v>
      </c>
      <c r="C2774"/>
      <c r="D2774"/>
      <c r="E2774"/>
      <c r="F2774"/>
    </row>
    <row r="2775" spans="1:6" x14ac:dyDescent="0.2">
      <c r="A2775">
        <v>7</v>
      </c>
      <c r="B2775" t="s">
        <v>497</v>
      </c>
      <c r="C2775" s="412">
        <v>212223637</v>
      </c>
      <c r="D2775"/>
      <c r="E2775"/>
      <c r="F2775"/>
    </row>
    <row r="2776" spans="1:6" x14ac:dyDescent="0.2">
      <c r="A2776">
        <v>8</v>
      </c>
      <c r="B2776" t="s">
        <v>258</v>
      </c>
      <c r="C2776" s="412">
        <v>141630333</v>
      </c>
      <c r="D2776"/>
      <c r="E2776"/>
      <c r="F2776"/>
    </row>
    <row r="2777" spans="1:6" x14ac:dyDescent="0.2">
      <c r="A2777">
        <v>9</v>
      </c>
      <c r="B2777" t="s">
        <v>259</v>
      </c>
      <c r="C2777" s="412">
        <v>70593304</v>
      </c>
      <c r="D2777"/>
      <c r="E2777"/>
      <c r="F2777"/>
    </row>
    <row r="2778" spans="1:6" x14ac:dyDescent="0.2">
      <c r="A2778"/>
      <c r="B2778"/>
      <c r="C2778"/>
      <c r="D2778"/>
      <c r="E2778"/>
      <c r="F2778"/>
    </row>
    <row r="2779" spans="1:6" x14ac:dyDescent="0.2">
      <c r="A2779"/>
      <c r="B2779"/>
      <c r="C2779" t="s">
        <v>167</v>
      </c>
      <c r="D2779" t="s">
        <v>260</v>
      </c>
      <c r="E2779" t="s">
        <v>498</v>
      </c>
      <c r="F2779" t="s">
        <v>261</v>
      </c>
    </row>
    <row r="2780" spans="1:6" x14ac:dyDescent="0.2">
      <c r="A2780"/>
      <c r="B2780"/>
      <c r="C2780" t="s">
        <v>262</v>
      </c>
      <c r="D2780" t="s">
        <v>263</v>
      </c>
      <c r="E2780" t="s">
        <v>264</v>
      </c>
      <c r="F2780" t="s">
        <v>265</v>
      </c>
    </row>
    <row r="2781" spans="1:6" x14ac:dyDescent="0.2">
      <c r="A2781">
        <v>10</v>
      </c>
      <c r="B2781" t="s">
        <v>499</v>
      </c>
      <c r="C2781">
        <v>0</v>
      </c>
      <c r="D2781">
        <v>0</v>
      </c>
      <c r="E2781">
        <v>0</v>
      </c>
      <c r="F2781" s="631">
        <v>2.7589999999999998E-4</v>
      </c>
    </row>
    <row r="2782" spans="1:6" x14ac:dyDescent="0.2">
      <c r="A2782">
        <v>11</v>
      </c>
      <c r="B2782" t="s">
        <v>237</v>
      </c>
      <c r="C2782">
        <v>0</v>
      </c>
      <c r="D2782">
        <v>0</v>
      </c>
      <c r="E2782">
        <v>0</v>
      </c>
      <c r="F2782">
        <v>19476.689999999999</v>
      </c>
    </row>
    <row r="2783" spans="1:6" x14ac:dyDescent="0.2">
      <c r="A2783">
        <v>12</v>
      </c>
      <c r="B2783" t="s">
        <v>238</v>
      </c>
      <c r="C2783">
        <v>0</v>
      </c>
      <c r="D2783">
        <v>0</v>
      </c>
      <c r="E2783">
        <v>0</v>
      </c>
      <c r="F2783">
        <v>1.5999999999999999E-6</v>
      </c>
    </row>
    <row r="2784" spans="1:6" x14ac:dyDescent="0.2">
      <c r="A2784">
        <v>13</v>
      </c>
      <c r="B2784" t="s">
        <v>239</v>
      </c>
      <c r="C2784">
        <v>0</v>
      </c>
      <c r="D2784">
        <v>0</v>
      </c>
      <c r="E2784">
        <v>0</v>
      </c>
      <c r="F2784" s="555">
        <v>3205.9807000000001</v>
      </c>
    </row>
    <row r="2785" spans="1:6" x14ac:dyDescent="0.2">
      <c r="A2785">
        <v>14</v>
      </c>
      <c r="B2785" t="s">
        <v>240</v>
      </c>
      <c r="C2785">
        <v>0</v>
      </c>
      <c r="D2785">
        <v>0</v>
      </c>
      <c r="E2785">
        <v>0</v>
      </c>
      <c r="F2785" s="555">
        <v>15888.114</v>
      </c>
    </row>
    <row r="2786" spans="1:6" x14ac:dyDescent="0.2">
      <c r="A2786">
        <v>15</v>
      </c>
      <c r="B2786" t="s">
        <v>241</v>
      </c>
      <c r="C2786">
        <v>0</v>
      </c>
      <c r="D2786">
        <v>0</v>
      </c>
      <c r="E2786">
        <v>0</v>
      </c>
      <c r="F2786">
        <v>0</v>
      </c>
    </row>
    <row r="2787" spans="1:6" x14ac:dyDescent="0.2">
      <c r="A2787">
        <v>16</v>
      </c>
      <c r="B2787" t="s">
        <v>242</v>
      </c>
      <c r="C2787">
        <v>0</v>
      </c>
      <c r="D2787">
        <v>0</v>
      </c>
      <c r="E2787">
        <v>0</v>
      </c>
      <c r="F2787" s="555">
        <v>19094.094700000001</v>
      </c>
    </row>
    <row r="2788" spans="1:6" x14ac:dyDescent="0.2">
      <c r="A2788">
        <v>17</v>
      </c>
      <c r="B2788" t="s">
        <v>500</v>
      </c>
      <c r="C2788">
        <v>0</v>
      </c>
      <c r="D2788">
        <v>0</v>
      </c>
      <c r="E2788">
        <v>0</v>
      </c>
      <c r="F2788" s="555">
        <v>-382.59789999999998</v>
      </c>
    </row>
    <row r="2789" spans="1:6" x14ac:dyDescent="0.2">
      <c r="A2789">
        <v>18</v>
      </c>
      <c r="B2789" t="s">
        <v>243</v>
      </c>
      <c r="C2789">
        <v>0</v>
      </c>
      <c r="D2789">
        <v>0</v>
      </c>
      <c r="E2789">
        <v>0</v>
      </c>
      <c r="F2789">
        <v>3205.98</v>
      </c>
    </row>
    <row r="2790" spans="1:6" x14ac:dyDescent="0.2">
      <c r="A2790">
        <v>19</v>
      </c>
      <c r="B2790" t="s">
        <v>244</v>
      </c>
      <c r="C2790"/>
      <c r="D2790"/>
      <c r="E2790"/>
      <c r="F2790"/>
    </row>
    <row r="2791" spans="1:6" x14ac:dyDescent="0.2">
      <c r="A2791">
        <v>20</v>
      </c>
      <c r="B2791" t="s">
        <v>245</v>
      </c>
      <c r="C2791"/>
      <c r="D2791"/>
      <c r="E2791"/>
      <c r="F2791"/>
    </row>
    <row r="2792" spans="1:6" x14ac:dyDescent="0.2">
      <c r="A2792">
        <v>21</v>
      </c>
      <c r="B2792" t="s">
        <v>246</v>
      </c>
      <c r="C2792">
        <v>0</v>
      </c>
      <c r="D2792">
        <v>0</v>
      </c>
      <c r="E2792">
        <v>0</v>
      </c>
      <c r="F2792">
        <v>3205.98</v>
      </c>
    </row>
    <row r="2793" spans="1:6" x14ac:dyDescent="0.2">
      <c r="A2793">
        <v>22</v>
      </c>
      <c r="B2793" t="s">
        <v>247</v>
      </c>
      <c r="C2793">
        <v>0</v>
      </c>
      <c r="D2793">
        <v>0</v>
      </c>
      <c r="E2793">
        <v>0</v>
      </c>
      <c r="F2793" s="555">
        <v>-6.9999999999999999E-4</v>
      </c>
    </row>
    <row r="2794" spans="1:6" x14ac:dyDescent="0.2">
      <c r="A2794">
        <v>23</v>
      </c>
      <c r="B2794" t="s">
        <v>248</v>
      </c>
      <c r="C2794">
        <v>0</v>
      </c>
      <c r="D2794">
        <v>0</v>
      </c>
      <c r="E2794">
        <v>0</v>
      </c>
      <c r="F2794" s="555">
        <v>0</v>
      </c>
    </row>
    <row r="2795" spans="1:6" x14ac:dyDescent="0.2">
      <c r="A2795">
        <v>24</v>
      </c>
      <c r="B2795" t="s">
        <v>249</v>
      </c>
      <c r="C2795">
        <v>0</v>
      </c>
      <c r="D2795">
        <v>0</v>
      </c>
      <c r="E2795">
        <v>0</v>
      </c>
      <c r="F2795" s="555">
        <v>0</v>
      </c>
    </row>
    <row r="2796" spans="1:6" x14ac:dyDescent="0.2">
      <c r="A2796">
        <v>25</v>
      </c>
      <c r="B2796" t="s">
        <v>250</v>
      </c>
      <c r="C2796">
        <v>0</v>
      </c>
      <c r="D2796">
        <v>0</v>
      </c>
      <c r="E2796">
        <v>0</v>
      </c>
      <c r="F2796" s="555">
        <v>-6.9999999999999999E-4</v>
      </c>
    </row>
    <row r="2797" spans="1:6" x14ac:dyDescent="0.2">
      <c r="A2797">
        <v>26</v>
      </c>
      <c r="B2797" t="s">
        <v>266</v>
      </c>
      <c r="C2797">
        <v>0</v>
      </c>
      <c r="D2797">
        <v>0</v>
      </c>
      <c r="E2797">
        <v>0</v>
      </c>
      <c r="F2797" s="555">
        <v>0</v>
      </c>
    </row>
    <row r="2798" spans="1:6" x14ac:dyDescent="0.2">
      <c r="A2798">
        <v>27</v>
      </c>
      <c r="B2798" t="s">
        <v>267</v>
      </c>
      <c r="C2798"/>
      <c r="D2798"/>
      <c r="E2798"/>
      <c r="F2798"/>
    </row>
    <row r="2799" spans="1:6" x14ac:dyDescent="0.2">
      <c r="A2799">
        <v>28</v>
      </c>
      <c r="B2799" t="s">
        <v>268</v>
      </c>
      <c r="C2799"/>
      <c r="D2799"/>
      <c r="E2799"/>
      <c r="F2799"/>
    </row>
    <row r="2800" spans="1:6" x14ac:dyDescent="0.2">
      <c r="A2800">
        <v>29</v>
      </c>
      <c r="B2800" t="s">
        <v>501</v>
      </c>
      <c r="C2800">
        <v>0</v>
      </c>
      <c r="D2800">
        <v>0</v>
      </c>
      <c r="E2800">
        <v>0</v>
      </c>
      <c r="F2800">
        <v>0</v>
      </c>
    </row>
    <row r="2801" spans="1:6" x14ac:dyDescent="0.2">
      <c r="A2801">
        <v>30</v>
      </c>
      <c r="B2801" t="s">
        <v>251</v>
      </c>
      <c r="C2801">
        <v>0</v>
      </c>
      <c r="D2801">
        <v>0</v>
      </c>
      <c r="E2801">
        <v>0</v>
      </c>
      <c r="F2801">
        <v>3205.98</v>
      </c>
    </row>
    <row r="2802" spans="1:6" x14ac:dyDescent="0.2">
      <c r="A2802">
        <v>31</v>
      </c>
      <c r="B2802" t="s">
        <v>252</v>
      </c>
      <c r="C2802"/>
      <c r="D2802"/>
      <c r="E2802"/>
      <c r="F2802"/>
    </row>
    <row r="2803" spans="1:6" x14ac:dyDescent="0.2">
      <c r="A2803">
        <v>32</v>
      </c>
      <c r="B2803" t="s">
        <v>253</v>
      </c>
      <c r="C2803"/>
      <c r="D2803"/>
      <c r="E2803"/>
      <c r="F2803"/>
    </row>
    <row r="2804" spans="1:6" x14ac:dyDescent="0.2">
      <c r="A2804">
        <v>33</v>
      </c>
      <c r="B2804" t="s">
        <v>254</v>
      </c>
      <c r="C2804">
        <v>0</v>
      </c>
      <c r="D2804">
        <v>0</v>
      </c>
      <c r="E2804">
        <v>0</v>
      </c>
      <c r="F2804">
        <v>3205.98</v>
      </c>
    </row>
    <row r="2805" spans="1:6" x14ac:dyDescent="0.2">
      <c r="A2805"/>
      <c r="B2805"/>
      <c r="C2805"/>
      <c r="D2805"/>
      <c r="E2805"/>
      <c r="F2805"/>
    </row>
    <row r="2806" spans="1:6" x14ac:dyDescent="0.2">
      <c r="A2806" t="s">
        <v>502</v>
      </c>
      <c r="B2806"/>
      <c r="C2806"/>
      <c r="D2806"/>
      <c r="E2806"/>
      <c r="F2806"/>
    </row>
    <row r="2807" spans="1:6" x14ac:dyDescent="0.2">
      <c r="A2807" t="s">
        <v>503</v>
      </c>
      <c r="B2807"/>
      <c r="C2807"/>
      <c r="D2807"/>
      <c r="E2807"/>
      <c r="F2807"/>
    </row>
    <row r="2808" spans="1:6" x14ac:dyDescent="0.2">
      <c r="A2808"/>
      <c r="B2808"/>
      <c r="C2808"/>
      <c r="D2808"/>
      <c r="E2808"/>
      <c r="F2808"/>
    </row>
    <row r="2809" spans="1:6" x14ac:dyDescent="0.2">
      <c r="A2809"/>
      <c r="B2809"/>
      <c r="C2809"/>
      <c r="D2809"/>
      <c r="E2809"/>
      <c r="F2809"/>
    </row>
    <row r="2810" spans="1:6" x14ac:dyDescent="0.2">
      <c r="A2810" t="s">
        <v>491</v>
      </c>
      <c r="B2810"/>
      <c r="C2810"/>
      <c r="D2810"/>
      <c r="E2810"/>
      <c r="F2810"/>
    </row>
    <row r="2811" spans="1:6" x14ac:dyDescent="0.2">
      <c r="A2811" t="s">
        <v>652</v>
      </c>
      <c r="B2811"/>
      <c r="C2811"/>
      <c r="D2811"/>
      <c r="E2811"/>
      <c r="F2811"/>
    </row>
    <row r="2812" spans="1:6" x14ac:dyDescent="0.2">
      <c r="A2812"/>
      <c r="B2812"/>
      <c r="C2812"/>
      <c r="D2812"/>
      <c r="E2812"/>
      <c r="F2812"/>
    </row>
    <row r="2813" spans="1:6" x14ac:dyDescent="0.2">
      <c r="A2813"/>
      <c r="B2813" t="s">
        <v>1</v>
      </c>
      <c r="C2813" t="s">
        <v>492</v>
      </c>
      <c r="D2813"/>
      <c r="E2813"/>
      <c r="F2813"/>
    </row>
    <row r="2814" spans="1:6" x14ac:dyDescent="0.2">
      <c r="A2814"/>
      <c r="B2814"/>
      <c r="C2814"/>
      <c r="D2814"/>
      <c r="E2814"/>
      <c r="F2814"/>
    </row>
    <row r="2815" spans="1:6" x14ac:dyDescent="0.2">
      <c r="A2815"/>
      <c r="B2815" t="s">
        <v>234</v>
      </c>
      <c r="C2815" t="s">
        <v>490</v>
      </c>
      <c r="D2815"/>
      <c r="E2815"/>
      <c r="F2815"/>
    </row>
    <row r="2816" spans="1:6" x14ac:dyDescent="0.2">
      <c r="A2816"/>
      <c r="B2816"/>
      <c r="C2816"/>
      <c r="D2816"/>
      <c r="E2816"/>
      <c r="F2816"/>
    </row>
    <row r="2817" spans="1:6" x14ac:dyDescent="0.2">
      <c r="A2817"/>
      <c r="B2817"/>
      <c r="C2817"/>
      <c r="D2817"/>
      <c r="E2817"/>
      <c r="F2817" t="s">
        <v>493</v>
      </c>
    </row>
    <row r="2818" spans="1:6" x14ac:dyDescent="0.2">
      <c r="A2818">
        <v>1</v>
      </c>
      <c r="B2818" t="s">
        <v>361</v>
      </c>
      <c r="C2818" t="s">
        <v>463</v>
      </c>
      <c r="D2818"/>
      <c r="E2818"/>
      <c r="F2818" s="437">
        <v>270008820</v>
      </c>
    </row>
    <row r="2819" spans="1:6" x14ac:dyDescent="0.2">
      <c r="A2819">
        <v>2</v>
      </c>
      <c r="B2819" t="s">
        <v>175</v>
      </c>
      <c r="C2819" t="s">
        <v>465</v>
      </c>
      <c r="D2819"/>
      <c r="E2819"/>
      <c r="F2819"/>
    </row>
    <row r="2820" spans="1:6" x14ac:dyDescent="0.2">
      <c r="A2820">
        <v>3</v>
      </c>
      <c r="B2820" t="s">
        <v>256</v>
      </c>
      <c r="C2820">
        <v>270527000</v>
      </c>
      <c r="D2820"/>
      <c r="E2820"/>
      <c r="F2820"/>
    </row>
    <row r="2821" spans="1:6" x14ac:dyDescent="0.2">
      <c r="A2821">
        <v>4</v>
      </c>
      <c r="B2821" t="s">
        <v>235</v>
      </c>
      <c r="C2821" t="s">
        <v>492</v>
      </c>
      <c r="D2821" t="s">
        <v>504</v>
      </c>
      <c r="E2821"/>
      <c r="F2821"/>
    </row>
    <row r="2822" spans="1:6" x14ac:dyDescent="0.2">
      <c r="A2822"/>
      <c r="B2822"/>
      <c r="C2822" t="s">
        <v>257</v>
      </c>
      <c r="D2822" t="s">
        <v>257</v>
      </c>
      <c r="E2822" t="s">
        <v>257</v>
      </c>
      <c r="F2822" t="s">
        <v>257</v>
      </c>
    </row>
    <row r="2823" spans="1:6" x14ac:dyDescent="0.2">
      <c r="A2823"/>
      <c r="B2823"/>
      <c r="C2823" t="s">
        <v>494</v>
      </c>
      <c r="D2823" t="s">
        <v>505</v>
      </c>
      <c r="E2823" t="s">
        <v>495</v>
      </c>
      <c r="F2823" t="s">
        <v>185</v>
      </c>
    </row>
    <row r="2824" spans="1:6" x14ac:dyDescent="0.2">
      <c r="A2824">
        <v>5</v>
      </c>
      <c r="B2824" t="s">
        <v>257</v>
      </c>
      <c r="C2824" s="412">
        <v>2003737937</v>
      </c>
      <c r="D2824" s="412">
        <v>9930071244</v>
      </c>
      <c r="E2824" s="412">
        <v>0</v>
      </c>
      <c r="F2824" s="412">
        <v>11933809181</v>
      </c>
    </row>
    <row r="2825" spans="1:6" x14ac:dyDescent="0.2">
      <c r="A2825">
        <v>6</v>
      </c>
      <c r="B2825" t="s">
        <v>236</v>
      </c>
      <c r="C2825">
        <v>0.167904305</v>
      </c>
      <c r="D2825">
        <v>0.83209569500000002</v>
      </c>
      <c r="E2825">
        <v>0</v>
      </c>
      <c r="F2825" s="555">
        <v>1</v>
      </c>
    </row>
    <row r="2826" spans="1:6" x14ac:dyDescent="0.2">
      <c r="A2826"/>
      <c r="B2826"/>
      <c r="C2826"/>
      <c r="D2826"/>
      <c r="E2826"/>
      <c r="F2826"/>
    </row>
    <row r="2827" spans="1:6" x14ac:dyDescent="0.2">
      <c r="A2827"/>
      <c r="B2827" t="s">
        <v>496</v>
      </c>
      <c r="C2827"/>
      <c r="D2827"/>
      <c r="E2827"/>
      <c r="F2827"/>
    </row>
    <row r="2828" spans="1:6" x14ac:dyDescent="0.2">
      <c r="A2828">
        <v>7</v>
      </c>
      <c r="B2828" t="s">
        <v>497</v>
      </c>
      <c r="C2828" s="412">
        <v>212223637</v>
      </c>
      <c r="D2828"/>
      <c r="E2828"/>
      <c r="F2828"/>
    </row>
    <row r="2829" spans="1:6" x14ac:dyDescent="0.2">
      <c r="A2829">
        <v>8</v>
      </c>
      <c r="B2829" t="s">
        <v>258</v>
      </c>
      <c r="C2829" s="412">
        <v>141630333</v>
      </c>
      <c r="D2829"/>
      <c r="E2829"/>
      <c r="F2829"/>
    </row>
    <row r="2830" spans="1:6" x14ac:dyDescent="0.2">
      <c r="A2830">
        <v>9</v>
      </c>
      <c r="B2830" t="s">
        <v>259</v>
      </c>
      <c r="C2830" s="412">
        <v>70593304</v>
      </c>
      <c r="D2830"/>
      <c r="E2830"/>
      <c r="F2830"/>
    </row>
    <row r="2831" spans="1:6" x14ac:dyDescent="0.2">
      <c r="A2831"/>
      <c r="B2831"/>
      <c r="C2831"/>
      <c r="D2831"/>
      <c r="E2831"/>
      <c r="F2831"/>
    </row>
    <row r="2832" spans="1:6" x14ac:dyDescent="0.2">
      <c r="A2832"/>
      <c r="B2832"/>
      <c r="C2832" t="s">
        <v>167</v>
      </c>
      <c r="D2832" t="s">
        <v>260</v>
      </c>
      <c r="E2832" t="s">
        <v>498</v>
      </c>
      <c r="F2832" t="s">
        <v>261</v>
      </c>
    </row>
    <row r="2833" spans="1:6" x14ac:dyDescent="0.2">
      <c r="A2833"/>
      <c r="B2833"/>
      <c r="C2833" t="s">
        <v>262</v>
      </c>
      <c r="D2833" t="s">
        <v>263</v>
      </c>
      <c r="E2833" t="s">
        <v>264</v>
      </c>
      <c r="F2833" t="s">
        <v>265</v>
      </c>
    </row>
    <row r="2834" spans="1:6" x14ac:dyDescent="0.2">
      <c r="A2834">
        <v>10</v>
      </c>
      <c r="B2834" t="s">
        <v>499</v>
      </c>
      <c r="C2834">
        <v>2.967E-4</v>
      </c>
      <c r="D2834">
        <v>0</v>
      </c>
      <c r="E2834">
        <v>0</v>
      </c>
      <c r="F2834">
        <v>0</v>
      </c>
    </row>
    <row r="2835" spans="1:6" x14ac:dyDescent="0.2">
      <c r="A2835">
        <v>11</v>
      </c>
      <c r="B2835" t="s">
        <v>237</v>
      </c>
      <c r="C2835">
        <v>20945.03</v>
      </c>
      <c r="D2835">
        <v>0</v>
      </c>
      <c r="E2835">
        <v>0</v>
      </c>
      <c r="F2835">
        <v>0</v>
      </c>
    </row>
    <row r="2836" spans="1:6" x14ac:dyDescent="0.2">
      <c r="A2836">
        <v>12</v>
      </c>
      <c r="B2836" t="s">
        <v>238</v>
      </c>
      <c r="C2836">
        <v>1.7E-6</v>
      </c>
      <c r="D2836">
        <v>0</v>
      </c>
      <c r="E2836">
        <v>0</v>
      </c>
      <c r="F2836">
        <v>0</v>
      </c>
    </row>
    <row r="2837" spans="1:6" x14ac:dyDescent="0.2">
      <c r="A2837">
        <v>13</v>
      </c>
      <c r="B2837" t="s">
        <v>239</v>
      </c>
      <c r="C2837" s="555">
        <v>3406.3544999999999</v>
      </c>
      <c r="D2837">
        <v>0</v>
      </c>
      <c r="E2837">
        <v>0</v>
      </c>
      <c r="F2837">
        <v>0</v>
      </c>
    </row>
    <row r="2838" spans="1:6" x14ac:dyDescent="0.2">
      <c r="A2838">
        <v>14</v>
      </c>
      <c r="B2838" t="s">
        <v>240</v>
      </c>
      <c r="C2838" s="555">
        <v>16881.1211</v>
      </c>
      <c r="D2838">
        <v>0</v>
      </c>
      <c r="E2838">
        <v>0</v>
      </c>
      <c r="F2838">
        <v>0</v>
      </c>
    </row>
    <row r="2839" spans="1:6" x14ac:dyDescent="0.2">
      <c r="A2839">
        <v>15</v>
      </c>
      <c r="B2839" t="s">
        <v>241</v>
      </c>
      <c r="C2839">
        <v>0</v>
      </c>
      <c r="D2839">
        <v>0</v>
      </c>
      <c r="E2839">
        <v>0</v>
      </c>
      <c r="F2839">
        <v>0</v>
      </c>
    </row>
    <row r="2840" spans="1:6" x14ac:dyDescent="0.2">
      <c r="A2840">
        <v>16</v>
      </c>
      <c r="B2840" t="s">
        <v>242</v>
      </c>
      <c r="C2840" s="555">
        <v>20287.47</v>
      </c>
      <c r="D2840">
        <v>0</v>
      </c>
      <c r="E2840">
        <v>0</v>
      </c>
      <c r="F2840">
        <v>0</v>
      </c>
    </row>
    <row r="2841" spans="1:6" x14ac:dyDescent="0.2">
      <c r="A2841">
        <v>17</v>
      </c>
      <c r="B2841" t="s">
        <v>500</v>
      </c>
      <c r="C2841" s="555">
        <v>-657.55769999999995</v>
      </c>
      <c r="D2841">
        <v>0</v>
      </c>
      <c r="E2841">
        <v>0</v>
      </c>
      <c r="F2841">
        <v>0</v>
      </c>
    </row>
    <row r="2842" spans="1:6" x14ac:dyDescent="0.2">
      <c r="A2842">
        <v>18</v>
      </c>
      <c r="B2842" t="s">
        <v>243</v>
      </c>
      <c r="C2842">
        <v>3406.36</v>
      </c>
      <c r="D2842">
        <v>0</v>
      </c>
      <c r="E2842">
        <v>0</v>
      </c>
      <c r="F2842">
        <v>0</v>
      </c>
    </row>
    <row r="2843" spans="1:6" x14ac:dyDescent="0.2">
      <c r="A2843">
        <v>19</v>
      </c>
      <c r="B2843" t="s">
        <v>244</v>
      </c>
      <c r="C2843"/>
      <c r="D2843"/>
      <c r="E2843"/>
      <c r="F2843"/>
    </row>
    <row r="2844" spans="1:6" x14ac:dyDescent="0.2">
      <c r="A2844">
        <v>20</v>
      </c>
      <c r="B2844" t="s">
        <v>245</v>
      </c>
      <c r="C2844"/>
      <c r="D2844"/>
      <c r="E2844"/>
      <c r="F2844"/>
    </row>
    <row r="2845" spans="1:6" x14ac:dyDescent="0.2">
      <c r="A2845">
        <v>21</v>
      </c>
      <c r="B2845" t="s">
        <v>246</v>
      </c>
      <c r="C2845">
        <v>3406.36</v>
      </c>
      <c r="D2845">
        <v>0</v>
      </c>
      <c r="E2845">
        <v>0</v>
      </c>
      <c r="F2845">
        <v>0</v>
      </c>
    </row>
    <row r="2846" spans="1:6" x14ac:dyDescent="0.2">
      <c r="A2846">
        <v>22</v>
      </c>
      <c r="B2846" t="s">
        <v>247</v>
      </c>
      <c r="C2846" s="555">
        <v>5.4999999999999997E-3</v>
      </c>
      <c r="D2846">
        <v>0</v>
      </c>
      <c r="E2846">
        <v>0</v>
      </c>
      <c r="F2846">
        <v>0</v>
      </c>
    </row>
    <row r="2847" spans="1:6" x14ac:dyDescent="0.2">
      <c r="A2847">
        <v>23</v>
      </c>
      <c r="B2847" t="s">
        <v>248</v>
      </c>
      <c r="C2847" s="555">
        <v>0</v>
      </c>
      <c r="D2847">
        <v>0</v>
      </c>
      <c r="E2847">
        <v>0</v>
      </c>
      <c r="F2847">
        <v>0</v>
      </c>
    </row>
    <row r="2848" spans="1:6" x14ac:dyDescent="0.2">
      <c r="A2848">
        <v>24</v>
      </c>
      <c r="B2848" t="s">
        <v>249</v>
      </c>
      <c r="C2848" s="555">
        <v>0</v>
      </c>
      <c r="D2848">
        <v>0</v>
      </c>
      <c r="E2848">
        <v>0</v>
      </c>
      <c r="F2848">
        <v>0</v>
      </c>
    </row>
    <row r="2849" spans="1:6" x14ac:dyDescent="0.2">
      <c r="A2849">
        <v>25</v>
      </c>
      <c r="B2849" t="s">
        <v>250</v>
      </c>
      <c r="C2849" s="555">
        <v>5.4999999999999997E-3</v>
      </c>
      <c r="D2849">
        <v>0</v>
      </c>
      <c r="E2849">
        <v>0</v>
      </c>
      <c r="F2849">
        <v>0</v>
      </c>
    </row>
    <row r="2850" spans="1:6" x14ac:dyDescent="0.2">
      <c r="A2850">
        <v>26</v>
      </c>
      <c r="B2850" t="s">
        <v>266</v>
      </c>
      <c r="C2850" s="555">
        <v>0</v>
      </c>
      <c r="D2850">
        <v>0</v>
      </c>
      <c r="E2850">
        <v>0</v>
      </c>
      <c r="F2850">
        <v>0</v>
      </c>
    </row>
    <row r="2851" spans="1:6" x14ac:dyDescent="0.2">
      <c r="A2851">
        <v>27</v>
      </c>
      <c r="B2851" t="s">
        <v>267</v>
      </c>
      <c r="C2851"/>
      <c r="D2851"/>
      <c r="E2851"/>
      <c r="F2851"/>
    </row>
    <row r="2852" spans="1:6" x14ac:dyDescent="0.2">
      <c r="A2852">
        <v>28</v>
      </c>
      <c r="B2852" t="s">
        <v>268</v>
      </c>
      <c r="C2852"/>
      <c r="D2852"/>
      <c r="E2852"/>
      <c r="F2852"/>
    </row>
    <row r="2853" spans="1:6" x14ac:dyDescent="0.2">
      <c r="A2853">
        <v>29</v>
      </c>
      <c r="B2853" t="s">
        <v>501</v>
      </c>
      <c r="C2853">
        <v>0</v>
      </c>
      <c r="D2853">
        <v>0</v>
      </c>
      <c r="E2853">
        <v>0</v>
      </c>
      <c r="F2853">
        <v>0</v>
      </c>
    </row>
    <row r="2854" spans="1:6" x14ac:dyDescent="0.2">
      <c r="A2854">
        <v>30</v>
      </c>
      <c r="B2854" t="s">
        <v>251</v>
      </c>
      <c r="C2854">
        <v>3406.36</v>
      </c>
      <c r="D2854">
        <v>0</v>
      </c>
      <c r="E2854">
        <v>0</v>
      </c>
      <c r="F2854">
        <v>0</v>
      </c>
    </row>
    <row r="2855" spans="1:6" x14ac:dyDescent="0.2">
      <c r="A2855">
        <v>31</v>
      </c>
      <c r="B2855" t="s">
        <v>252</v>
      </c>
      <c r="C2855"/>
      <c r="D2855"/>
      <c r="E2855"/>
      <c r="F2855"/>
    </row>
    <row r="2856" spans="1:6" x14ac:dyDescent="0.2">
      <c r="A2856">
        <v>32</v>
      </c>
      <c r="B2856" t="s">
        <v>253</v>
      </c>
      <c r="C2856"/>
      <c r="D2856"/>
      <c r="E2856"/>
      <c r="F2856"/>
    </row>
    <row r="2857" spans="1:6" x14ac:dyDescent="0.2">
      <c r="A2857">
        <v>33</v>
      </c>
      <c r="B2857" t="s">
        <v>254</v>
      </c>
      <c r="C2857">
        <v>3406.36</v>
      </c>
      <c r="D2857">
        <v>0</v>
      </c>
      <c r="E2857">
        <v>0</v>
      </c>
      <c r="F2857">
        <v>0</v>
      </c>
    </row>
    <row r="2858" spans="1:6" x14ac:dyDescent="0.2">
      <c r="A2858"/>
      <c r="B2858"/>
      <c r="C2858"/>
      <c r="D2858"/>
      <c r="E2858"/>
      <c r="F2858"/>
    </row>
    <row r="2859" spans="1:6" x14ac:dyDescent="0.2">
      <c r="A2859" t="s">
        <v>502</v>
      </c>
      <c r="B2859"/>
      <c r="C2859"/>
      <c r="D2859"/>
      <c r="E2859"/>
      <c r="F2859"/>
    </row>
    <row r="2860" spans="1:6" x14ac:dyDescent="0.2">
      <c r="A2860" t="s">
        <v>503</v>
      </c>
      <c r="B2860"/>
      <c r="C2860"/>
      <c r="D2860"/>
      <c r="E2860"/>
      <c r="F2860"/>
    </row>
    <row r="2861" spans="1:6" x14ac:dyDescent="0.2">
      <c r="A2861"/>
      <c r="B2861"/>
      <c r="C2861"/>
      <c r="D2861"/>
      <c r="E2861"/>
      <c r="F2861"/>
    </row>
    <row r="2862" spans="1:6" x14ac:dyDescent="0.2">
      <c r="A2862"/>
      <c r="B2862"/>
      <c r="C2862"/>
      <c r="D2862"/>
      <c r="E2862"/>
      <c r="F2862"/>
    </row>
    <row r="2863" spans="1:6" x14ac:dyDescent="0.2">
      <c r="A2863" t="s">
        <v>491</v>
      </c>
      <c r="B2863"/>
      <c r="C2863"/>
      <c r="D2863"/>
      <c r="E2863"/>
      <c r="F2863"/>
    </row>
    <row r="2864" spans="1:6" x14ac:dyDescent="0.2">
      <c r="A2864" t="s">
        <v>652</v>
      </c>
      <c r="B2864"/>
      <c r="C2864"/>
      <c r="D2864"/>
      <c r="E2864"/>
      <c r="F2864"/>
    </row>
    <row r="2865" spans="1:6" x14ac:dyDescent="0.2">
      <c r="A2865"/>
      <c r="B2865"/>
      <c r="C2865"/>
      <c r="D2865"/>
      <c r="E2865"/>
      <c r="F2865"/>
    </row>
    <row r="2866" spans="1:6" x14ac:dyDescent="0.2">
      <c r="A2866"/>
      <c r="B2866" t="s">
        <v>1</v>
      </c>
      <c r="C2866" t="s">
        <v>492</v>
      </c>
      <c r="D2866"/>
      <c r="E2866"/>
      <c r="F2866"/>
    </row>
    <row r="2867" spans="1:6" x14ac:dyDescent="0.2">
      <c r="A2867"/>
      <c r="B2867"/>
      <c r="C2867"/>
      <c r="D2867"/>
      <c r="E2867"/>
      <c r="F2867"/>
    </row>
    <row r="2868" spans="1:6" x14ac:dyDescent="0.2">
      <c r="A2868"/>
      <c r="B2868" t="s">
        <v>234</v>
      </c>
      <c r="C2868" t="s">
        <v>490</v>
      </c>
      <c r="D2868"/>
      <c r="E2868"/>
      <c r="F2868"/>
    </row>
    <row r="2869" spans="1:6" x14ac:dyDescent="0.2">
      <c r="A2869"/>
      <c r="B2869"/>
      <c r="C2869"/>
      <c r="D2869"/>
      <c r="E2869"/>
      <c r="F2869"/>
    </row>
    <row r="2870" spans="1:6" x14ac:dyDescent="0.2">
      <c r="A2870"/>
      <c r="B2870"/>
      <c r="C2870"/>
      <c r="D2870"/>
      <c r="E2870"/>
      <c r="F2870" t="s">
        <v>493</v>
      </c>
    </row>
    <row r="2871" spans="1:6" x14ac:dyDescent="0.2">
      <c r="A2871">
        <v>1</v>
      </c>
      <c r="B2871" t="s">
        <v>361</v>
      </c>
      <c r="C2871" t="s">
        <v>463</v>
      </c>
      <c r="D2871"/>
      <c r="E2871"/>
      <c r="F2871" s="437">
        <v>270008820</v>
      </c>
    </row>
    <row r="2872" spans="1:6" x14ac:dyDescent="0.2">
      <c r="A2872">
        <v>2</v>
      </c>
      <c r="B2872" t="s">
        <v>175</v>
      </c>
      <c r="C2872" t="s">
        <v>453</v>
      </c>
      <c r="D2872"/>
      <c r="E2872"/>
      <c r="F2872"/>
    </row>
    <row r="2873" spans="1:6" x14ac:dyDescent="0.2">
      <c r="A2873">
        <v>3</v>
      </c>
      <c r="B2873" t="s">
        <v>256</v>
      </c>
      <c r="C2873">
        <v>272850000</v>
      </c>
      <c r="D2873"/>
      <c r="E2873"/>
      <c r="F2873"/>
    </row>
    <row r="2874" spans="1:6" x14ac:dyDescent="0.2">
      <c r="A2874">
        <v>4</v>
      </c>
      <c r="B2874" t="s">
        <v>235</v>
      </c>
      <c r="C2874" t="s">
        <v>492</v>
      </c>
      <c r="D2874" t="s">
        <v>504</v>
      </c>
      <c r="E2874"/>
      <c r="F2874"/>
    </row>
    <row r="2875" spans="1:6" x14ac:dyDescent="0.2">
      <c r="A2875"/>
      <c r="B2875"/>
      <c r="C2875" t="s">
        <v>257</v>
      </c>
      <c r="D2875" t="s">
        <v>257</v>
      </c>
      <c r="E2875" t="s">
        <v>257</v>
      </c>
      <c r="F2875" t="s">
        <v>257</v>
      </c>
    </row>
    <row r="2876" spans="1:6" x14ac:dyDescent="0.2">
      <c r="A2876"/>
      <c r="B2876"/>
      <c r="C2876" t="s">
        <v>494</v>
      </c>
      <c r="D2876" t="s">
        <v>505</v>
      </c>
      <c r="E2876" t="s">
        <v>495</v>
      </c>
      <c r="F2876" t="s">
        <v>185</v>
      </c>
    </row>
    <row r="2877" spans="1:6" x14ac:dyDescent="0.2">
      <c r="A2877">
        <v>5</v>
      </c>
      <c r="B2877" t="s">
        <v>257</v>
      </c>
      <c r="C2877" s="412">
        <v>2003737937</v>
      </c>
      <c r="D2877" s="412">
        <v>9930071244</v>
      </c>
      <c r="E2877" s="412">
        <v>0</v>
      </c>
      <c r="F2877" s="412">
        <v>11933809181</v>
      </c>
    </row>
    <row r="2878" spans="1:6" x14ac:dyDescent="0.2">
      <c r="A2878">
        <v>6</v>
      </c>
      <c r="B2878" t="s">
        <v>236</v>
      </c>
      <c r="C2878">
        <v>0.167904305</v>
      </c>
      <c r="D2878">
        <v>0.83209569500000002</v>
      </c>
      <c r="E2878">
        <v>0</v>
      </c>
      <c r="F2878" s="555">
        <v>1</v>
      </c>
    </row>
    <row r="2879" spans="1:6" x14ac:dyDescent="0.2">
      <c r="A2879"/>
      <c r="B2879"/>
      <c r="C2879"/>
      <c r="D2879"/>
      <c r="E2879"/>
      <c r="F2879"/>
    </row>
    <row r="2880" spans="1:6" x14ac:dyDescent="0.2">
      <c r="A2880"/>
      <c r="B2880" t="s">
        <v>496</v>
      </c>
      <c r="C2880"/>
      <c r="D2880"/>
      <c r="E2880"/>
      <c r="F2880"/>
    </row>
    <row r="2881" spans="1:6" x14ac:dyDescent="0.2">
      <c r="A2881">
        <v>7</v>
      </c>
      <c r="B2881" t="s">
        <v>497</v>
      </c>
      <c r="C2881" s="412">
        <v>212223637</v>
      </c>
      <c r="D2881"/>
      <c r="E2881"/>
      <c r="F2881"/>
    </row>
    <row r="2882" spans="1:6" x14ac:dyDescent="0.2">
      <c r="A2882">
        <v>8</v>
      </c>
      <c r="B2882" t="s">
        <v>258</v>
      </c>
      <c r="C2882" s="412">
        <v>141630333</v>
      </c>
      <c r="D2882"/>
      <c r="E2882"/>
      <c r="F2882"/>
    </row>
    <row r="2883" spans="1:6" x14ac:dyDescent="0.2">
      <c r="A2883">
        <v>9</v>
      </c>
      <c r="B2883" t="s">
        <v>259</v>
      </c>
      <c r="C2883" s="412">
        <v>70593304</v>
      </c>
      <c r="D2883"/>
      <c r="E2883"/>
      <c r="F2883"/>
    </row>
    <row r="2884" spans="1:6" x14ac:dyDescent="0.2">
      <c r="A2884"/>
      <c r="B2884"/>
      <c r="C2884"/>
      <c r="D2884"/>
      <c r="E2884"/>
      <c r="F2884"/>
    </row>
    <row r="2885" spans="1:6" x14ac:dyDescent="0.2">
      <c r="A2885"/>
      <c r="B2885"/>
      <c r="C2885" t="s">
        <v>167</v>
      </c>
      <c r="D2885" t="s">
        <v>260</v>
      </c>
      <c r="E2885" t="s">
        <v>498</v>
      </c>
      <c r="F2885" t="s">
        <v>261</v>
      </c>
    </row>
    <row r="2886" spans="1:6" x14ac:dyDescent="0.2">
      <c r="A2886"/>
      <c r="B2886"/>
      <c r="C2886" t="s">
        <v>262</v>
      </c>
      <c r="D2886" t="s">
        <v>263</v>
      </c>
      <c r="E2886" t="s">
        <v>264</v>
      </c>
      <c r="F2886" t="s">
        <v>265</v>
      </c>
    </row>
    <row r="2887" spans="1:6" x14ac:dyDescent="0.2">
      <c r="A2887">
        <v>10</v>
      </c>
      <c r="B2887" t="s">
        <v>499</v>
      </c>
      <c r="C2887">
        <v>5.8314999999999999E-3</v>
      </c>
      <c r="D2887">
        <v>0</v>
      </c>
      <c r="E2887">
        <v>0</v>
      </c>
      <c r="F2887">
        <v>0</v>
      </c>
    </row>
    <row r="2888" spans="1:6" x14ac:dyDescent="0.2">
      <c r="A2888">
        <v>11</v>
      </c>
      <c r="B2888" t="s">
        <v>237</v>
      </c>
      <c r="C2888">
        <v>411664.85</v>
      </c>
      <c r="D2888">
        <v>0</v>
      </c>
      <c r="E2888">
        <v>0</v>
      </c>
      <c r="F2888">
        <v>0</v>
      </c>
    </row>
    <row r="2889" spans="1:6" x14ac:dyDescent="0.2">
      <c r="A2889">
        <v>12</v>
      </c>
      <c r="B2889" t="s">
        <v>238</v>
      </c>
      <c r="C2889">
        <v>3.4400000000000003E-5</v>
      </c>
      <c r="D2889">
        <v>0</v>
      </c>
      <c r="E2889">
        <v>0</v>
      </c>
      <c r="F2889">
        <v>0</v>
      </c>
    </row>
    <row r="2890" spans="1:6" x14ac:dyDescent="0.2">
      <c r="A2890">
        <v>13</v>
      </c>
      <c r="B2890" t="s">
        <v>239</v>
      </c>
      <c r="C2890" s="555">
        <v>68928.585000000006</v>
      </c>
      <c r="D2890">
        <v>0</v>
      </c>
      <c r="E2890">
        <v>0</v>
      </c>
      <c r="F2890">
        <v>0</v>
      </c>
    </row>
    <row r="2891" spans="1:6" x14ac:dyDescent="0.2">
      <c r="A2891">
        <v>14</v>
      </c>
      <c r="B2891" t="s">
        <v>240</v>
      </c>
      <c r="C2891" s="555">
        <v>341594.45079999999</v>
      </c>
      <c r="D2891">
        <v>0</v>
      </c>
      <c r="E2891">
        <v>0</v>
      </c>
      <c r="F2891">
        <v>0</v>
      </c>
    </row>
    <row r="2892" spans="1:6" x14ac:dyDescent="0.2">
      <c r="A2892">
        <v>15</v>
      </c>
      <c r="B2892" t="s">
        <v>241</v>
      </c>
      <c r="C2892">
        <v>0</v>
      </c>
      <c r="D2892">
        <v>0</v>
      </c>
      <c r="E2892">
        <v>0</v>
      </c>
      <c r="F2892">
        <v>0</v>
      </c>
    </row>
    <row r="2893" spans="1:6" x14ac:dyDescent="0.2">
      <c r="A2893">
        <v>16</v>
      </c>
      <c r="B2893" t="s">
        <v>242</v>
      </c>
      <c r="C2893" s="555">
        <v>410523.03580000001</v>
      </c>
      <c r="D2893">
        <v>0</v>
      </c>
      <c r="E2893">
        <v>0</v>
      </c>
      <c r="F2893">
        <v>0</v>
      </c>
    </row>
    <row r="2894" spans="1:6" x14ac:dyDescent="0.2">
      <c r="A2894">
        <v>17</v>
      </c>
      <c r="B2894" t="s">
        <v>500</v>
      </c>
      <c r="C2894" s="555">
        <v>-1141.81</v>
      </c>
      <c r="D2894">
        <v>0</v>
      </c>
      <c r="E2894">
        <v>0</v>
      </c>
      <c r="F2894">
        <v>0</v>
      </c>
    </row>
    <row r="2895" spans="1:6" x14ac:dyDescent="0.2">
      <c r="A2895">
        <v>18</v>
      </c>
      <c r="B2895" t="s">
        <v>243</v>
      </c>
      <c r="C2895" s="555">
        <v>68928.69</v>
      </c>
      <c r="D2895">
        <v>0</v>
      </c>
      <c r="E2895">
        <v>0</v>
      </c>
      <c r="F2895">
        <v>0</v>
      </c>
    </row>
    <row r="2896" spans="1:6" x14ac:dyDescent="0.2">
      <c r="A2896">
        <v>19</v>
      </c>
      <c r="B2896" t="s">
        <v>244</v>
      </c>
      <c r="C2896"/>
      <c r="D2896"/>
      <c r="E2896"/>
      <c r="F2896"/>
    </row>
    <row r="2897" spans="1:6" x14ac:dyDescent="0.2">
      <c r="A2897">
        <v>20</v>
      </c>
      <c r="B2897" t="s">
        <v>245</v>
      </c>
      <c r="C2897"/>
      <c r="D2897"/>
      <c r="E2897"/>
      <c r="F2897"/>
    </row>
    <row r="2898" spans="1:6" x14ac:dyDescent="0.2">
      <c r="A2898">
        <v>21</v>
      </c>
      <c r="B2898" t="s">
        <v>246</v>
      </c>
      <c r="C2898" s="555">
        <v>68928.69</v>
      </c>
      <c r="D2898">
        <v>0</v>
      </c>
      <c r="E2898">
        <v>0</v>
      </c>
      <c r="F2898">
        <v>0</v>
      </c>
    </row>
    <row r="2899" spans="1:6" x14ac:dyDescent="0.2">
      <c r="A2899">
        <v>22</v>
      </c>
      <c r="B2899" t="s">
        <v>247</v>
      </c>
      <c r="C2899" s="555">
        <v>0.105</v>
      </c>
      <c r="D2899">
        <v>0</v>
      </c>
      <c r="E2899">
        <v>0</v>
      </c>
      <c r="F2899">
        <v>0</v>
      </c>
    </row>
    <row r="2900" spans="1:6" x14ac:dyDescent="0.2">
      <c r="A2900">
        <v>23</v>
      </c>
      <c r="B2900" t="s">
        <v>248</v>
      </c>
      <c r="C2900" s="555">
        <v>0</v>
      </c>
      <c r="D2900">
        <v>0</v>
      </c>
      <c r="E2900">
        <v>0</v>
      </c>
      <c r="F2900">
        <v>0</v>
      </c>
    </row>
    <row r="2901" spans="1:6" x14ac:dyDescent="0.2">
      <c r="A2901">
        <v>24</v>
      </c>
      <c r="B2901" t="s">
        <v>249</v>
      </c>
      <c r="C2901" s="555">
        <v>0</v>
      </c>
      <c r="D2901">
        <v>0</v>
      </c>
      <c r="E2901">
        <v>0</v>
      </c>
      <c r="F2901">
        <v>0</v>
      </c>
    </row>
    <row r="2902" spans="1:6" x14ac:dyDescent="0.2">
      <c r="A2902">
        <v>25</v>
      </c>
      <c r="B2902" t="s">
        <v>250</v>
      </c>
      <c r="C2902" s="555">
        <v>0.105</v>
      </c>
      <c r="D2902">
        <v>0</v>
      </c>
      <c r="E2902">
        <v>0</v>
      </c>
      <c r="F2902">
        <v>0</v>
      </c>
    </row>
    <row r="2903" spans="1:6" x14ac:dyDescent="0.2">
      <c r="A2903">
        <v>26</v>
      </c>
      <c r="B2903" t="s">
        <v>266</v>
      </c>
      <c r="C2903" s="555">
        <v>0</v>
      </c>
      <c r="D2903">
        <v>0</v>
      </c>
      <c r="E2903">
        <v>0</v>
      </c>
      <c r="F2903">
        <v>0</v>
      </c>
    </row>
    <row r="2904" spans="1:6" x14ac:dyDescent="0.2">
      <c r="A2904">
        <v>27</v>
      </c>
      <c r="B2904" t="s">
        <v>267</v>
      </c>
      <c r="C2904"/>
      <c r="D2904"/>
      <c r="E2904"/>
      <c r="F2904"/>
    </row>
    <row r="2905" spans="1:6" x14ac:dyDescent="0.2">
      <c r="A2905">
        <v>28</v>
      </c>
      <c r="B2905" t="s">
        <v>268</v>
      </c>
      <c r="C2905"/>
      <c r="D2905"/>
      <c r="E2905"/>
      <c r="F2905"/>
    </row>
    <row r="2906" spans="1:6" x14ac:dyDescent="0.2">
      <c r="A2906">
        <v>29</v>
      </c>
      <c r="B2906" t="s">
        <v>501</v>
      </c>
      <c r="C2906">
        <v>0</v>
      </c>
      <c r="D2906">
        <v>0</v>
      </c>
      <c r="E2906">
        <v>0</v>
      </c>
      <c r="F2906">
        <v>0</v>
      </c>
    </row>
    <row r="2907" spans="1:6" x14ac:dyDescent="0.2">
      <c r="A2907">
        <v>30</v>
      </c>
      <c r="B2907" t="s">
        <v>251</v>
      </c>
      <c r="C2907" s="555">
        <v>68928.69</v>
      </c>
      <c r="D2907">
        <v>0</v>
      </c>
      <c r="E2907">
        <v>0</v>
      </c>
      <c r="F2907">
        <v>0</v>
      </c>
    </row>
    <row r="2908" spans="1:6" x14ac:dyDescent="0.2">
      <c r="A2908">
        <v>31</v>
      </c>
      <c r="B2908" t="s">
        <v>252</v>
      </c>
      <c r="C2908"/>
      <c r="D2908"/>
      <c r="E2908"/>
      <c r="F2908"/>
    </row>
    <row r="2909" spans="1:6" x14ac:dyDescent="0.2">
      <c r="A2909">
        <v>32</v>
      </c>
      <c r="B2909" t="s">
        <v>253</v>
      </c>
      <c r="C2909"/>
      <c r="D2909"/>
      <c r="E2909"/>
      <c r="F2909"/>
    </row>
    <row r="2910" spans="1:6" x14ac:dyDescent="0.2">
      <c r="A2910">
        <v>33</v>
      </c>
      <c r="B2910" t="s">
        <v>254</v>
      </c>
      <c r="C2910" s="555">
        <v>68928.69</v>
      </c>
      <c r="D2910">
        <v>0</v>
      </c>
      <c r="E2910">
        <v>0</v>
      </c>
      <c r="F2910">
        <v>0</v>
      </c>
    </row>
    <row r="2911" spans="1:6" x14ac:dyDescent="0.2">
      <c r="A2911"/>
      <c r="B2911"/>
      <c r="C2911"/>
      <c r="D2911"/>
      <c r="E2911"/>
      <c r="F2911"/>
    </row>
    <row r="2912" spans="1:6" x14ac:dyDescent="0.2">
      <c r="A2912" t="s">
        <v>502</v>
      </c>
      <c r="B2912"/>
      <c r="C2912"/>
      <c r="D2912"/>
      <c r="E2912"/>
      <c r="F2912"/>
    </row>
    <row r="2913" spans="1:6" x14ac:dyDescent="0.2">
      <c r="A2913" t="s">
        <v>503</v>
      </c>
      <c r="B2913"/>
      <c r="C2913"/>
      <c r="D2913"/>
      <c r="E2913"/>
      <c r="F2913"/>
    </row>
    <row r="2914" spans="1:6" x14ac:dyDescent="0.2">
      <c r="A2914"/>
      <c r="B2914"/>
      <c r="C2914"/>
      <c r="D2914"/>
      <c r="E2914"/>
      <c r="F2914"/>
    </row>
    <row r="2915" spans="1:6" x14ac:dyDescent="0.2">
      <c r="A2915"/>
      <c r="B2915"/>
      <c r="C2915"/>
      <c r="D2915"/>
      <c r="E2915"/>
      <c r="F2915"/>
    </row>
    <row r="2916" spans="1:6" x14ac:dyDescent="0.2">
      <c r="A2916" t="s">
        <v>491</v>
      </c>
      <c r="B2916"/>
      <c r="C2916"/>
      <c r="D2916"/>
      <c r="E2916"/>
      <c r="F2916"/>
    </row>
    <row r="2917" spans="1:6" x14ac:dyDescent="0.2">
      <c r="A2917" t="s">
        <v>652</v>
      </c>
      <c r="B2917"/>
      <c r="C2917"/>
      <c r="D2917"/>
      <c r="E2917"/>
      <c r="F2917"/>
    </row>
    <row r="2918" spans="1:6" x14ac:dyDescent="0.2">
      <c r="A2918"/>
      <c r="B2918"/>
      <c r="C2918"/>
      <c r="D2918"/>
      <c r="E2918"/>
      <c r="F2918"/>
    </row>
    <row r="2919" spans="1:6" x14ac:dyDescent="0.2">
      <c r="A2919"/>
      <c r="B2919" t="s">
        <v>1</v>
      </c>
      <c r="C2919" t="s">
        <v>492</v>
      </c>
      <c r="D2919"/>
      <c r="E2919"/>
      <c r="F2919"/>
    </row>
    <row r="2920" spans="1:6" x14ac:dyDescent="0.2">
      <c r="A2920"/>
      <c r="B2920"/>
      <c r="C2920"/>
      <c r="D2920"/>
      <c r="E2920"/>
      <c r="F2920"/>
    </row>
    <row r="2921" spans="1:6" x14ac:dyDescent="0.2">
      <c r="A2921"/>
      <c r="B2921" t="s">
        <v>234</v>
      </c>
      <c r="C2921" t="s">
        <v>490</v>
      </c>
      <c r="D2921"/>
      <c r="E2921"/>
      <c r="F2921"/>
    </row>
    <row r="2922" spans="1:6" x14ac:dyDescent="0.2">
      <c r="A2922"/>
      <c r="B2922"/>
      <c r="C2922"/>
      <c r="D2922"/>
      <c r="E2922"/>
      <c r="F2922"/>
    </row>
    <row r="2923" spans="1:6" x14ac:dyDescent="0.2">
      <c r="A2923"/>
      <c r="B2923"/>
      <c r="C2923"/>
      <c r="D2923"/>
      <c r="E2923"/>
      <c r="F2923" t="s">
        <v>493</v>
      </c>
    </row>
    <row r="2924" spans="1:6" x14ac:dyDescent="0.2">
      <c r="A2924">
        <v>1</v>
      </c>
      <c r="B2924" t="s">
        <v>361</v>
      </c>
      <c r="C2924" t="s">
        <v>463</v>
      </c>
      <c r="D2924"/>
      <c r="E2924"/>
      <c r="F2924" s="437">
        <v>270008820</v>
      </c>
    </row>
    <row r="2925" spans="1:6" x14ac:dyDescent="0.2">
      <c r="A2925">
        <v>2</v>
      </c>
      <c r="B2925" t="s">
        <v>175</v>
      </c>
      <c r="C2925" t="s">
        <v>473</v>
      </c>
      <c r="D2925"/>
      <c r="E2925"/>
      <c r="F2925"/>
    </row>
    <row r="2926" spans="1:6" x14ac:dyDescent="0.2">
      <c r="A2926">
        <v>3</v>
      </c>
      <c r="B2926" t="s">
        <v>256</v>
      </c>
      <c r="C2926">
        <v>272850000</v>
      </c>
      <c r="D2926"/>
      <c r="E2926"/>
      <c r="F2926"/>
    </row>
    <row r="2927" spans="1:6" x14ac:dyDescent="0.2">
      <c r="A2927">
        <v>4</v>
      </c>
      <c r="B2927" t="s">
        <v>235</v>
      </c>
      <c r="C2927" t="s">
        <v>492</v>
      </c>
      <c r="D2927" t="s">
        <v>504</v>
      </c>
      <c r="E2927"/>
      <c r="F2927"/>
    </row>
    <row r="2928" spans="1:6" x14ac:dyDescent="0.2">
      <c r="A2928"/>
      <c r="B2928"/>
      <c r="C2928" t="s">
        <v>257</v>
      </c>
      <c r="D2928" t="s">
        <v>257</v>
      </c>
      <c r="E2928" t="s">
        <v>257</v>
      </c>
      <c r="F2928" t="s">
        <v>257</v>
      </c>
    </row>
    <row r="2929" spans="1:6" x14ac:dyDescent="0.2">
      <c r="A2929"/>
      <c r="B2929"/>
      <c r="C2929" t="s">
        <v>494</v>
      </c>
      <c r="D2929" t="s">
        <v>505</v>
      </c>
      <c r="E2929" t="s">
        <v>495</v>
      </c>
      <c r="F2929" t="s">
        <v>185</v>
      </c>
    </row>
    <row r="2930" spans="1:6" x14ac:dyDescent="0.2">
      <c r="A2930">
        <v>5</v>
      </c>
      <c r="B2930" t="s">
        <v>257</v>
      </c>
      <c r="C2930" s="412">
        <v>2003737937</v>
      </c>
      <c r="D2930" s="412">
        <v>9930071244</v>
      </c>
      <c r="E2930" s="412">
        <v>0</v>
      </c>
      <c r="F2930" s="412">
        <v>11933809181</v>
      </c>
    </row>
    <row r="2931" spans="1:6" x14ac:dyDescent="0.2">
      <c r="A2931">
        <v>6</v>
      </c>
      <c r="B2931" t="s">
        <v>236</v>
      </c>
      <c r="C2931">
        <v>0.167904305</v>
      </c>
      <c r="D2931">
        <v>0.83209569500000002</v>
      </c>
      <c r="E2931">
        <v>0</v>
      </c>
      <c r="F2931" s="555">
        <v>1</v>
      </c>
    </row>
    <row r="2932" spans="1:6" x14ac:dyDescent="0.2">
      <c r="A2932"/>
      <c r="B2932"/>
      <c r="C2932"/>
      <c r="D2932"/>
      <c r="E2932"/>
      <c r="F2932"/>
    </row>
    <row r="2933" spans="1:6" x14ac:dyDescent="0.2">
      <c r="A2933"/>
      <c r="B2933" t="s">
        <v>496</v>
      </c>
      <c r="C2933"/>
      <c r="D2933"/>
      <c r="E2933"/>
      <c r="F2933"/>
    </row>
    <row r="2934" spans="1:6" x14ac:dyDescent="0.2">
      <c r="A2934">
        <v>7</v>
      </c>
      <c r="B2934" t="s">
        <v>497</v>
      </c>
      <c r="C2934" s="412">
        <v>212223637</v>
      </c>
      <c r="D2934"/>
      <c r="E2934"/>
      <c r="F2934"/>
    </row>
    <row r="2935" spans="1:6" x14ac:dyDescent="0.2">
      <c r="A2935">
        <v>8</v>
      </c>
      <c r="B2935" t="s">
        <v>258</v>
      </c>
      <c r="C2935" s="412">
        <v>141630333</v>
      </c>
      <c r="D2935"/>
      <c r="E2935"/>
      <c r="F2935"/>
    </row>
    <row r="2936" spans="1:6" x14ac:dyDescent="0.2">
      <c r="A2936">
        <v>9</v>
      </c>
      <c r="B2936" t="s">
        <v>259</v>
      </c>
      <c r="C2936" s="412">
        <v>70593304</v>
      </c>
      <c r="D2936"/>
      <c r="E2936"/>
      <c r="F2936"/>
    </row>
    <row r="2937" spans="1:6" x14ac:dyDescent="0.2">
      <c r="A2937"/>
      <c r="B2937"/>
      <c r="C2937"/>
      <c r="D2937"/>
      <c r="E2937"/>
      <c r="F2937"/>
    </row>
    <row r="2938" spans="1:6" x14ac:dyDescent="0.2">
      <c r="A2938"/>
      <c r="B2938"/>
      <c r="C2938" t="s">
        <v>167</v>
      </c>
      <c r="D2938" t="s">
        <v>260</v>
      </c>
      <c r="E2938" t="s">
        <v>498</v>
      </c>
      <c r="F2938" t="s">
        <v>261</v>
      </c>
    </row>
    <row r="2939" spans="1:6" x14ac:dyDescent="0.2">
      <c r="A2939"/>
      <c r="B2939"/>
      <c r="C2939" t="s">
        <v>262</v>
      </c>
      <c r="D2939" t="s">
        <v>263</v>
      </c>
      <c r="E2939" t="s">
        <v>264</v>
      </c>
      <c r="F2939" t="s">
        <v>265</v>
      </c>
    </row>
    <row r="2940" spans="1:6" x14ac:dyDescent="0.2">
      <c r="A2940">
        <v>10</v>
      </c>
      <c r="B2940" t="s">
        <v>499</v>
      </c>
      <c r="C2940">
        <v>0</v>
      </c>
      <c r="D2940">
        <v>0</v>
      </c>
      <c r="E2940">
        <v>0</v>
      </c>
      <c r="F2940">
        <v>1.0036000000000001E-3</v>
      </c>
    </row>
    <row r="2941" spans="1:6" x14ac:dyDescent="0.2">
      <c r="A2941">
        <v>11</v>
      </c>
      <c r="B2941" t="s">
        <v>237</v>
      </c>
      <c r="C2941">
        <v>0</v>
      </c>
      <c r="D2941">
        <v>0</v>
      </c>
      <c r="E2941">
        <v>0</v>
      </c>
      <c r="F2941">
        <v>70847.44</v>
      </c>
    </row>
    <row r="2942" spans="1:6" x14ac:dyDescent="0.2">
      <c r="A2942">
        <v>12</v>
      </c>
      <c r="B2942" t="s">
        <v>238</v>
      </c>
      <c r="C2942">
        <v>0</v>
      </c>
      <c r="D2942">
        <v>0</v>
      </c>
      <c r="E2942">
        <v>0</v>
      </c>
      <c r="F2942">
        <v>5.9000000000000003E-6</v>
      </c>
    </row>
    <row r="2943" spans="1:6" x14ac:dyDescent="0.2">
      <c r="A2943">
        <v>13</v>
      </c>
      <c r="B2943" t="s">
        <v>239</v>
      </c>
      <c r="C2943">
        <v>0</v>
      </c>
      <c r="D2943">
        <v>0</v>
      </c>
      <c r="E2943">
        <v>0</v>
      </c>
      <c r="F2943" s="555">
        <v>11822.0538</v>
      </c>
    </row>
    <row r="2944" spans="1:6" x14ac:dyDescent="0.2">
      <c r="A2944">
        <v>14</v>
      </c>
      <c r="B2944" t="s">
        <v>240</v>
      </c>
      <c r="C2944">
        <v>0</v>
      </c>
      <c r="D2944">
        <v>0</v>
      </c>
      <c r="E2944">
        <v>0</v>
      </c>
      <c r="F2944" s="555">
        <v>58587.420299999998</v>
      </c>
    </row>
    <row r="2945" spans="1:6" x14ac:dyDescent="0.2">
      <c r="A2945">
        <v>15</v>
      </c>
      <c r="B2945" t="s">
        <v>241</v>
      </c>
      <c r="C2945">
        <v>0</v>
      </c>
      <c r="D2945">
        <v>0</v>
      </c>
      <c r="E2945">
        <v>0</v>
      </c>
      <c r="F2945">
        <v>0</v>
      </c>
    </row>
    <row r="2946" spans="1:6" x14ac:dyDescent="0.2">
      <c r="A2946">
        <v>16</v>
      </c>
      <c r="B2946" t="s">
        <v>242</v>
      </c>
      <c r="C2946">
        <v>0</v>
      </c>
      <c r="D2946">
        <v>0</v>
      </c>
      <c r="E2946">
        <v>0</v>
      </c>
      <c r="F2946" s="555">
        <v>70409.474199999997</v>
      </c>
    </row>
    <row r="2947" spans="1:6" x14ac:dyDescent="0.2">
      <c r="A2947">
        <v>17</v>
      </c>
      <c r="B2947" t="s">
        <v>500</v>
      </c>
      <c r="C2947">
        <v>0</v>
      </c>
      <c r="D2947">
        <v>0</v>
      </c>
      <c r="E2947">
        <v>0</v>
      </c>
      <c r="F2947" s="555">
        <v>-437.96570000000003</v>
      </c>
    </row>
    <row r="2948" spans="1:6" x14ac:dyDescent="0.2">
      <c r="A2948">
        <v>18</v>
      </c>
      <c r="B2948" t="s">
        <v>243</v>
      </c>
      <c r="C2948">
        <v>0</v>
      </c>
      <c r="D2948">
        <v>0</v>
      </c>
      <c r="E2948">
        <v>0</v>
      </c>
      <c r="F2948" s="555">
        <v>11822.07</v>
      </c>
    </row>
    <row r="2949" spans="1:6" x14ac:dyDescent="0.2">
      <c r="A2949">
        <v>19</v>
      </c>
      <c r="B2949" t="s">
        <v>244</v>
      </c>
      <c r="C2949"/>
      <c r="D2949"/>
      <c r="E2949"/>
      <c r="F2949"/>
    </row>
    <row r="2950" spans="1:6" x14ac:dyDescent="0.2">
      <c r="A2950">
        <v>20</v>
      </c>
      <c r="B2950" t="s">
        <v>245</v>
      </c>
      <c r="C2950"/>
      <c r="D2950"/>
      <c r="E2950"/>
      <c r="F2950"/>
    </row>
    <row r="2951" spans="1:6" x14ac:dyDescent="0.2">
      <c r="A2951">
        <v>21</v>
      </c>
      <c r="B2951" t="s">
        <v>246</v>
      </c>
      <c r="C2951">
        <v>0</v>
      </c>
      <c r="D2951">
        <v>0</v>
      </c>
      <c r="E2951">
        <v>0</v>
      </c>
      <c r="F2951" s="555">
        <v>11822.07</v>
      </c>
    </row>
    <row r="2952" spans="1:6" x14ac:dyDescent="0.2">
      <c r="A2952">
        <v>22</v>
      </c>
      <c r="B2952" t="s">
        <v>247</v>
      </c>
      <c r="C2952">
        <v>0</v>
      </c>
      <c r="D2952">
        <v>0</v>
      </c>
      <c r="E2952">
        <v>0</v>
      </c>
      <c r="F2952" s="555">
        <v>1.6199999999999999E-2</v>
      </c>
    </row>
    <row r="2953" spans="1:6" x14ac:dyDescent="0.2">
      <c r="A2953">
        <v>23</v>
      </c>
      <c r="B2953" t="s">
        <v>248</v>
      </c>
      <c r="C2953">
        <v>0</v>
      </c>
      <c r="D2953">
        <v>0</v>
      </c>
      <c r="E2953">
        <v>0</v>
      </c>
      <c r="F2953" s="555">
        <v>0</v>
      </c>
    </row>
    <row r="2954" spans="1:6" x14ac:dyDescent="0.2">
      <c r="A2954">
        <v>24</v>
      </c>
      <c r="B2954" t="s">
        <v>249</v>
      </c>
      <c r="C2954">
        <v>0</v>
      </c>
      <c r="D2954">
        <v>0</v>
      </c>
      <c r="E2954">
        <v>0</v>
      </c>
      <c r="F2954" s="555">
        <v>0</v>
      </c>
    </row>
    <row r="2955" spans="1:6" x14ac:dyDescent="0.2">
      <c r="A2955">
        <v>25</v>
      </c>
      <c r="B2955" t="s">
        <v>250</v>
      </c>
      <c r="C2955">
        <v>0</v>
      </c>
      <c r="D2955">
        <v>0</v>
      </c>
      <c r="E2955">
        <v>0</v>
      </c>
      <c r="F2955" s="555">
        <v>1.6199999999999999E-2</v>
      </c>
    </row>
    <row r="2956" spans="1:6" x14ac:dyDescent="0.2">
      <c r="A2956">
        <v>26</v>
      </c>
      <c r="B2956" t="s">
        <v>266</v>
      </c>
      <c r="C2956">
        <v>0</v>
      </c>
      <c r="D2956">
        <v>0</v>
      </c>
      <c r="E2956">
        <v>0</v>
      </c>
      <c r="F2956" s="555">
        <v>0</v>
      </c>
    </row>
    <row r="2957" spans="1:6" x14ac:dyDescent="0.2">
      <c r="A2957">
        <v>27</v>
      </c>
      <c r="B2957" t="s">
        <v>267</v>
      </c>
      <c r="C2957"/>
      <c r="D2957"/>
      <c r="E2957"/>
      <c r="F2957"/>
    </row>
    <row r="2958" spans="1:6" x14ac:dyDescent="0.2">
      <c r="A2958">
        <v>28</v>
      </c>
      <c r="B2958" t="s">
        <v>268</v>
      </c>
      <c r="C2958"/>
      <c r="D2958"/>
      <c r="E2958"/>
      <c r="F2958"/>
    </row>
    <row r="2959" spans="1:6" x14ac:dyDescent="0.2">
      <c r="A2959">
        <v>29</v>
      </c>
      <c r="B2959" t="s">
        <v>501</v>
      </c>
      <c r="C2959">
        <v>0</v>
      </c>
      <c r="D2959">
        <v>0</v>
      </c>
      <c r="E2959">
        <v>0</v>
      </c>
      <c r="F2959">
        <v>0</v>
      </c>
    </row>
    <row r="2960" spans="1:6" x14ac:dyDescent="0.2">
      <c r="A2960">
        <v>30</v>
      </c>
      <c r="B2960" t="s">
        <v>251</v>
      </c>
      <c r="C2960">
        <v>0</v>
      </c>
      <c r="D2960">
        <v>0</v>
      </c>
      <c r="E2960">
        <v>0</v>
      </c>
      <c r="F2960" s="555">
        <v>11822.07</v>
      </c>
    </row>
    <row r="2961" spans="1:6" x14ac:dyDescent="0.2">
      <c r="A2961">
        <v>31</v>
      </c>
      <c r="B2961" t="s">
        <v>252</v>
      </c>
      <c r="C2961"/>
      <c r="D2961"/>
      <c r="E2961"/>
      <c r="F2961"/>
    </row>
    <row r="2962" spans="1:6" x14ac:dyDescent="0.2">
      <c r="A2962">
        <v>32</v>
      </c>
      <c r="B2962" t="s">
        <v>253</v>
      </c>
      <c r="C2962"/>
      <c r="D2962"/>
      <c r="E2962"/>
      <c r="F2962"/>
    </row>
    <row r="2963" spans="1:6" x14ac:dyDescent="0.2">
      <c r="A2963">
        <v>33</v>
      </c>
      <c r="B2963" t="s">
        <v>254</v>
      </c>
      <c r="C2963">
        <v>0</v>
      </c>
      <c r="D2963">
        <v>0</v>
      </c>
      <c r="E2963">
        <v>0</v>
      </c>
      <c r="F2963" s="555">
        <v>11822.07</v>
      </c>
    </row>
    <row r="2964" spans="1:6" x14ac:dyDescent="0.2">
      <c r="A2964"/>
      <c r="B2964"/>
      <c r="C2964"/>
      <c r="D2964"/>
      <c r="E2964"/>
      <c r="F2964"/>
    </row>
    <row r="2965" spans="1:6" x14ac:dyDescent="0.2">
      <c r="A2965" t="s">
        <v>502</v>
      </c>
      <c r="B2965"/>
      <c r="C2965"/>
      <c r="D2965"/>
      <c r="E2965"/>
      <c r="F2965"/>
    </row>
    <row r="2966" spans="1:6" x14ac:dyDescent="0.2">
      <c r="A2966" t="s">
        <v>503</v>
      </c>
      <c r="B2966"/>
      <c r="C2966"/>
      <c r="D2966"/>
      <c r="E2966"/>
      <c r="F2966"/>
    </row>
    <row r="2967" spans="1:6" x14ac:dyDescent="0.2">
      <c r="A2967"/>
      <c r="B2967"/>
      <c r="C2967"/>
      <c r="D2967"/>
      <c r="E2967"/>
      <c r="F2967"/>
    </row>
    <row r="2968" spans="1:6" x14ac:dyDescent="0.2">
      <c r="A2968"/>
      <c r="B2968"/>
      <c r="C2968"/>
      <c r="D2968"/>
      <c r="E2968"/>
      <c r="F2968"/>
    </row>
    <row r="2969" spans="1:6" x14ac:dyDescent="0.2">
      <c r="A2969" t="s">
        <v>491</v>
      </c>
      <c r="B2969"/>
      <c r="C2969"/>
      <c r="D2969"/>
      <c r="E2969"/>
      <c r="F2969"/>
    </row>
    <row r="2970" spans="1:6" x14ac:dyDescent="0.2">
      <c r="A2970" t="s">
        <v>652</v>
      </c>
      <c r="B2970"/>
      <c r="C2970"/>
      <c r="D2970"/>
      <c r="E2970"/>
      <c r="F2970"/>
    </row>
    <row r="2971" spans="1:6" x14ac:dyDescent="0.2">
      <c r="A2971"/>
      <c r="B2971"/>
      <c r="C2971"/>
      <c r="D2971"/>
      <c r="E2971"/>
      <c r="F2971"/>
    </row>
    <row r="2972" spans="1:6" x14ac:dyDescent="0.2">
      <c r="A2972"/>
      <c r="B2972" t="s">
        <v>1</v>
      </c>
      <c r="C2972" t="s">
        <v>492</v>
      </c>
      <c r="D2972"/>
      <c r="E2972"/>
      <c r="F2972"/>
    </row>
    <row r="2973" spans="1:6" x14ac:dyDescent="0.2">
      <c r="A2973"/>
      <c r="B2973"/>
      <c r="C2973"/>
      <c r="D2973"/>
      <c r="E2973"/>
      <c r="F2973"/>
    </row>
    <row r="2974" spans="1:6" x14ac:dyDescent="0.2">
      <c r="A2974"/>
      <c r="B2974" t="s">
        <v>234</v>
      </c>
      <c r="C2974" t="s">
        <v>490</v>
      </c>
      <c r="D2974"/>
      <c r="E2974"/>
      <c r="F2974"/>
    </row>
    <row r="2975" spans="1:6" x14ac:dyDescent="0.2">
      <c r="A2975"/>
      <c r="B2975"/>
      <c r="C2975"/>
      <c r="D2975"/>
      <c r="E2975"/>
      <c r="F2975"/>
    </row>
    <row r="2976" spans="1:6" x14ac:dyDescent="0.2">
      <c r="A2976"/>
      <c r="B2976"/>
      <c r="C2976"/>
      <c r="D2976"/>
      <c r="E2976"/>
      <c r="F2976" t="s">
        <v>493</v>
      </c>
    </row>
    <row r="2977" spans="1:6" x14ac:dyDescent="0.2">
      <c r="A2977">
        <v>1</v>
      </c>
      <c r="B2977" t="s">
        <v>361</v>
      </c>
      <c r="C2977" t="s">
        <v>463</v>
      </c>
      <c r="D2977"/>
      <c r="E2977"/>
      <c r="F2977" s="437">
        <v>270008820</v>
      </c>
    </row>
    <row r="2978" spans="1:6" x14ac:dyDescent="0.2">
      <c r="A2978">
        <v>2</v>
      </c>
      <c r="B2978" t="s">
        <v>175</v>
      </c>
      <c r="C2978" t="s">
        <v>449</v>
      </c>
      <c r="D2978"/>
      <c r="E2978"/>
      <c r="F2978"/>
    </row>
    <row r="2979" spans="1:6" x14ac:dyDescent="0.2">
      <c r="A2979">
        <v>3</v>
      </c>
      <c r="B2979" t="s">
        <v>256</v>
      </c>
      <c r="C2979">
        <v>270007320</v>
      </c>
      <c r="D2979"/>
      <c r="E2979"/>
      <c r="F2979"/>
    </row>
    <row r="2980" spans="1:6" x14ac:dyDescent="0.2">
      <c r="A2980">
        <v>4</v>
      </c>
      <c r="B2980" t="s">
        <v>235</v>
      </c>
      <c r="C2980" t="s">
        <v>492</v>
      </c>
      <c r="D2980"/>
      <c r="E2980"/>
      <c r="F2980"/>
    </row>
    <row r="2981" spans="1:6" x14ac:dyDescent="0.2">
      <c r="A2981"/>
      <c r="B2981"/>
      <c r="C2981" t="s">
        <v>257</v>
      </c>
      <c r="D2981" t="s">
        <v>257</v>
      </c>
      <c r="E2981" t="s">
        <v>257</v>
      </c>
      <c r="F2981" t="s">
        <v>257</v>
      </c>
    </row>
    <row r="2982" spans="1:6" x14ac:dyDescent="0.2">
      <c r="A2982"/>
      <c r="B2982"/>
      <c r="C2982" t="s">
        <v>494</v>
      </c>
      <c r="D2982" t="s">
        <v>495</v>
      </c>
      <c r="E2982" t="s">
        <v>495</v>
      </c>
      <c r="F2982" t="s">
        <v>185</v>
      </c>
    </row>
    <row r="2983" spans="1:6" x14ac:dyDescent="0.2">
      <c r="A2983">
        <v>5</v>
      </c>
      <c r="B2983" t="s">
        <v>257</v>
      </c>
      <c r="C2983" s="412">
        <v>2003737937</v>
      </c>
      <c r="D2983" s="412">
        <v>0</v>
      </c>
      <c r="E2983" s="412">
        <v>0</v>
      </c>
      <c r="F2983" s="412">
        <v>2003737937</v>
      </c>
    </row>
    <row r="2984" spans="1:6" x14ac:dyDescent="0.2">
      <c r="A2984">
        <v>6</v>
      </c>
      <c r="B2984" t="s">
        <v>236</v>
      </c>
      <c r="C2984" s="555">
        <v>1</v>
      </c>
      <c r="D2984" s="555">
        <v>0</v>
      </c>
      <c r="E2984" s="555">
        <v>0</v>
      </c>
      <c r="F2984" s="555">
        <v>1</v>
      </c>
    </row>
    <row r="2985" spans="1:6" x14ac:dyDescent="0.2">
      <c r="A2985"/>
      <c r="B2985"/>
      <c r="C2985"/>
      <c r="D2985"/>
      <c r="E2985"/>
      <c r="F2985"/>
    </row>
    <row r="2986" spans="1:6" x14ac:dyDescent="0.2">
      <c r="A2986"/>
      <c r="B2986" t="s">
        <v>496</v>
      </c>
      <c r="C2986"/>
      <c r="D2986"/>
      <c r="E2986"/>
      <c r="F2986"/>
    </row>
    <row r="2987" spans="1:6" x14ac:dyDescent="0.2">
      <c r="A2987">
        <v>7</v>
      </c>
      <c r="B2987" t="s">
        <v>497</v>
      </c>
      <c r="C2987" s="412">
        <v>212223637</v>
      </c>
      <c r="D2987"/>
      <c r="E2987"/>
      <c r="F2987"/>
    </row>
    <row r="2988" spans="1:6" x14ac:dyDescent="0.2">
      <c r="A2988">
        <v>8</v>
      </c>
      <c r="B2988" t="s">
        <v>258</v>
      </c>
      <c r="C2988" s="412">
        <v>141630333</v>
      </c>
      <c r="D2988"/>
      <c r="E2988"/>
      <c r="F2988"/>
    </row>
    <row r="2989" spans="1:6" x14ac:dyDescent="0.2">
      <c r="A2989">
        <v>9</v>
      </c>
      <c r="B2989" t="s">
        <v>259</v>
      </c>
      <c r="C2989" s="412">
        <v>70593304</v>
      </c>
      <c r="D2989"/>
      <c r="E2989"/>
      <c r="F2989"/>
    </row>
    <row r="2990" spans="1:6" x14ac:dyDescent="0.2">
      <c r="A2990"/>
      <c r="B2990"/>
      <c r="C2990"/>
      <c r="D2990"/>
      <c r="E2990"/>
      <c r="F2990"/>
    </row>
    <row r="2991" spans="1:6" x14ac:dyDescent="0.2">
      <c r="A2991"/>
      <c r="B2991"/>
      <c r="C2991" t="s">
        <v>167</v>
      </c>
      <c r="D2991" t="s">
        <v>260</v>
      </c>
      <c r="E2991" t="s">
        <v>498</v>
      </c>
      <c r="F2991" t="s">
        <v>261</v>
      </c>
    </row>
    <row r="2992" spans="1:6" x14ac:dyDescent="0.2">
      <c r="A2992"/>
      <c r="B2992"/>
      <c r="C2992" t="s">
        <v>262</v>
      </c>
      <c r="D2992" t="s">
        <v>263</v>
      </c>
      <c r="E2992" t="s">
        <v>264</v>
      </c>
      <c r="F2992" t="s">
        <v>265</v>
      </c>
    </row>
    <row r="2993" spans="1:6" x14ac:dyDescent="0.2">
      <c r="A2993">
        <v>10</v>
      </c>
      <c r="B2993" t="s">
        <v>499</v>
      </c>
      <c r="C2993" s="631">
        <v>5.0000000000000002E-5</v>
      </c>
      <c r="D2993">
        <v>0</v>
      </c>
      <c r="E2993">
        <v>0</v>
      </c>
      <c r="F2993">
        <v>0</v>
      </c>
    </row>
    <row r="2994" spans="1:6" x14ac:dyDescent="0.2">
      <c r="A2994">
        <v>11</v>
      </c>
      <c r="B2994" t="s">
        <v>237</v>
      </c>
      <c r="C2994" s="555">
        <v>3529.67</v>
      </c>
      <c r="D2994">
        <v>0</v>
      </c>
      <c r="E2994">
        <v>0</v>
      </c>
      <c r="F2994">
        <v>0</v>
      </c>
    </row>
    <row r="2995" spans="1:6" x14ac:dyDescent="0.2">
      <c r="A2995">
        <v>12</v>
      </c>
      <c r="B2995" t="s">
        <v>238</v>
      </c>
      <c r="C2995">
        <v>1.7E-6</v>
      </c>
      <c r="D2995">
        <v>0</v>
      </c>
      <c r="E2995">
        <v>0</v>
      </c>
      <c r="F2995">
        <v>0</v>
      </c>
    </row>
    <row r="2996" spans="1:6" x14ac:dyDescent="0.2">
      <c r="A2996">
        <v>13</v>
      </c>
      <c r="B2996" t="s">
        <v>239</v>
      </c>
      <c r="C2996" s="555">
        <v>3406.3544999999999</v>
      </c>
      <c r="D2996">
        <v>0</v>
      </c>
      <c r="E2996">
        <v>0</v>
      </c>
      <c r="F2996">
        <v>0</v>
      </c>
    </row>
    <row r="2997" spans="1:6" x14ac:dyDescent="0.2">
      <c r="A2997">
        <v>14</v>
      </c>
      <c r="B2997" t="s">
        <v>240</v>
      </c>
      <c r="C2997">
        <v>0</v>
      </c>
      <c r="D2997">
        <v>0</v>
      </c>
      <c r="E2997">
        <v>0</v>
      </c>
      <c r="F2997">
        <v>0</v>
      </c>
    </row>
    <row r="2998" spans="1:6" x14ac:dyDescent="0.2">
      <c r="A2998">
        <v>15</v>
      </c>
      <c r="B2998" t="s">
        <v>241</v>
      </c>
      <c r="C2998">
        <v>0</v>
      </c>
      <c r="D2998">
        <v>0</v>
      </c>
      <c r="E2998">
        <v>0</v>
      </c>
      <c r="F2998">
        <v>0</v>
      </c>
    </row>
    <row r="2999" spans="1:6" x14ac:dyDescent="0.2">
      <c r="A2999">
        <v>16</v>
      </c>
      <c r="B2999" t="s">
        <v>242</v>
      </c>
      <c r="C2999" s="555">
        <v>3406.3544999999999</v>
      </c>
      <c r="D2999">
        <v>0</v>
      </c>
      <c r="E2999">
        <v>0</v>
      </c>
      <c r="F2999">
        <v>0</v>
      </c>
    </row>
    <row r="3000" spans="1:6" x14ac:dyDescent="0.2">
      <c r="A3000">
        <v>17</v>
      </c>
      <c r="B3000" t="s">
        <v>500</v>
      </c>
      <c r="C3000" s="555">
        <v>-123.32</v>
      </c>
      <c r="D3000">
        <v>0</v>
      </c>
      <c r="E3000">
        <v>0</v>
      </c>
      <c r="F3000">
        <v>0</v>
      </c>
    </row>
    <row r="3001" spans="1:6" x14ac:dyDescent="0.2">
      <c r="A3001">
        <v>18</v>
      </c>
      <c r="B3001" t="s">
        <v>243</v>
      </c>
      <c r="C3001" s="555">
        <v>3406.36</v>
      </c>
      <c r="D3001">
        <v>0</v>
      </c>
      <c r="E3001">
        <v>0</v>
      </c>
      <c r="F3001">
        <v>0</v>
      </c>
    </row>
    <row r="3002" spans="1:6" x14ac:dyDescent="0.2">
      <c r="A3002">
        <v>19</v>
      </c>
      <c r="B3002" t="s">
        <v>244</v>
      </c>
      <c r="C3002"/>
      <c r="D3002"/>
      <c r="E3002"/>
      <c r="F3002"/>
    </row>
    <row r="3003" spans="1:6" x14ac:dyDescent="0.2">
      <c r="A3003">
        <v>20</v>
      </c>
      <c r="B3003" t="s">
        <v>245</v>
      </c>
      <c r="C3003"/>
      <c r="D3003"/>
      <c r="E3003"/>
      <c r="F3003"/>
    </row>
    <row r="3004" spans="1:6" x14ac:dyDescent="0.2">
      <c r="A3004">
        <v>21</v>
      </c>
      <c r="B3004" t="s">
        <v>246</v>
      </c>
      <c r="C3004" s="555">
        <v>3406.36</v>
      </c>
      <c r="D3004">
        <v>0</v>
      </c>
      <c r="E3004">
        <v>0</v>
      </c>
      <c r="F3004">
        <v>0</v>
      </c>
    </row>
    <row r="3005" spans="1:6" x14ac:dyDescent="0.2">
      <c r="A3005">
        <v>22</v>
      </c>
      <c r="B3005" t="s">
        <v>247</v>
      </c>
      <c r="C3005" s="555">
        <v>5.4999999999999997E-3</v>
      </c>
      <c r="D3005">
        <v>0</v>
      </c>
      <c r="E3005">
        <v>0</v>
      </c>
      <c r="F3005">
        <v>0</v>
      </c>
    </row>
    <row r="3006" spans="1:6" x14ac:dyDescent="0.2">
      <c r="A3006">
        <v>23</v>
      </c>
      <c r="B3006" t="s">
        <v>248</v>
      </c>
      <c r="C3006" s="555">
        <v>0</v>
      </c>
      <c r="D3006">
        <v>0</v>
      </c>
      <c r="E3006">
        <v>0</v>
      </c>
      <c r="F3006">
        <v>0</v>
      </c>
    </row>
    <row r="3007" spans="1:6" x14ac:dyDescent="0.2">
      <c r="A3007">
        <v>24</v>
      </c>
      <c r="B3007" t="s">
        <v>249</v>
      </c>
      <c r="C3007" s="555">
        <v>0</v>
      </c>
      <c r="D3007">
        <v>0</v>
      </c>
      <c r="E3007">
        <v>0</v>
      </c>
      <c r="F3007">
        <v>0</v>
      </c>
    </row>
    <row r="3008" spans="1:6" x14ac:dyDescent="0.2">
      <c r="A3008">
        <v>25</v>
      </c>
      <c r="B3008" t="s">
        <v>250</v>
      </c>
      <c r="C3008" s="555">
        <v>5.4999999999999997E-3</v>
      </c>
      <c r="D3008">
        <v>0</v>
      </c>
      <c r="E3008">
        <v>0</v>
      </c>
      <c r="F3008">
        <v>0</v>
      </c>
    </row>
    <row r="3009" spans="1:6" x14ac:dyDescent="0.2">
      <c r="A3009">
        <v>26</v>
      </c>
      <c r="B3009" t="s">
        <v>266</v>
      </c>
      <c r="C3009" s="555">
        <v>0</v>
      </c>
      <c r="D3009">
        <v>0</v>
      </c>
      <c r="E3009">
        <v>0</v>
      </c>
      <c r="F3009">
        <v>0</v>
      </c>
    </row>
    <row r="3010" spans="1:6" x14ac:dyDescent="0.2">
      <c r="A3010">
        <v>27</v>
      </c>
      <c r="B3010" t="s">
        <v>267</v>
      </c>
      <c r="C3010"/>
      <c r="D3010"/>
      <c r="E3010"/>
      <c r="F3010"/>
    </row>
    <row r="3011" spans="1:6" x14ac:dyDescent="0.2">
      <c r="A3011">
        <v>28</v>
      </c>
      <c r="B3011" t="s">
        <v>268</v>
      </c>
      <c r="C3011"/>
      <c r="D3011"/>
      <c r="E3011"/>
      <c r="F3011"/>
    </row>
    <row r="3012" spans="1:6" x14ac:dyDescent="0.2">
      <c r="A3012">
        <v>29</v>
      </c>
      <c r="B3012" t="s">
        <v>501</v>
      </c>
      <c r="C3012">
        <v>0</v>
      </c>
      <c r="D3012">
        <v>0</v>
      </c>
      <c r="E3012">
        <v>0</v>
      </c>
      <c r="F3012">
        <v>0</v>
      </c>
    </row>
    <row r="3013" spans="1:6" x14ac:dyDescent="0.2">
      <c r="A3013">
        <v>30</v>
      </c>
      <c r="B3013" t="s">
        <v>251</v>
      </c>
      <c r="C3013" s="555">
        <v>3406.36</v>
      </c>
      <c r="D3013">
        <v>0</v>
      </c>
      <c r="E3013">
        <v>0</v>
      </c>
      <c r="F3013">
        <v>0</v>
      </c>
    </row>
    <row r="3014" spans="1:6" x14ac:dyDescent="0.2">
      <c r="A3014">
        <v>31</v>
      </c>
      <c r="B3014" t="s">
        <v>252</v>
      </c>
      <c r="C3014"/>
      <c r="D3014"/>
      <c r="E3014"/>
      <c r="F3014"/>
    </row>
    <row r="3015" spans="1:6" x14ac:dyDescent="0.2">
      <c r="A3015">
        <v>32</v>
      </c>
      <c r="B3015" t="s">
        <v>253</v>
      </c>
      <c r="C3015"/>
      <c r="D3015"/>
      <c r="E3015"/>
      <c r="F3015"/>
    </row>
    <row r="3016" spans="1:6" x14ac:dyDescent="0.2">
      <c r="A3016">
        <v>33</v>
      </c>
      <c r="B3016" t="s">
        <v>254</v>
      </c>
      <c r="C3016" s="555">
        <v>3406.36</v>
      </c>
      <c r="D3016">
        <v>0</v>
      </c>
      <c r="E3016">
        <v>0</v>
      </c>
      <c r="F3016">
        <v>0</v>
      </c>
    </row>
    <row r="3017" spans="1:6" x14ac:dyDescent="0.2">
      <c r="A3017"/>
      <c r="B3017"/>
      <c r="C3017"/>
      <c r="D3017"/>
      <c r="E3017"/>
      <c r="F3017"/>
    </row>
    <row r="3018" spans="1:6" x14ac:dyDescent="0.2">
      <c r="A3018" t="s">
        <v>502</v>
      </c>
      <c r="B3018"/>
      <c r="C3018"/>
      <c r="D3018"/>
      <c r="E3018"/>
      <c r="F3018"/>
    </row>
    <row r="3019" spans="1:6" x14ac:dyDescent="0.2">
      <c r="A3019" t="s">
        <v>503</v>
      </c>
      <c r="B3019"/>
      <c r="C3019"/>
      <c r="D3019"/>
      <c r="E3019"/>
      <c r="F3019"/>
    </row>
    <row r="3020" spans="1:6" x14ac:dyDescent="0.2">
      <c r="A3020"/>
      <c r="B3020"/>
      <c r="C3020"/>
      <c r="D3020"/>
      <c r="E3020"/>
      <c r="F3020"/>
    </row>
    <row r="3021" spans="1:6" x14ac:dyDescent="0.2">
      <c r="A3021"/>
      <c r="B3021"/>
      <c r="C3021"/>
      <c r="D3021"/>
      <c r="E3021"/>
      <c r="F3021"/>
    </row>
    <row r="3022" spans="1:6" x14ac:dyDescent="0.2">
      <c r="A3022" t="s">
        <v>491</v>
      </c>
      <c r="B3022"/>
      <c r="C3022"/>
      <c r="D3022"/>
      <c r="E3022"/>
      <c r="F3022"/>
    </row>
    <row r="3023" spans="1:6" x14ac:dyDescent="0.2">
      <c r="A3023" t="s">
        <v>652</v>
      </c>
      <c r="B3023"/>
      <c r="C3023"/>
      <c r="D3023"/>
      <c r="E3023"/>
      <c r="F3023"/>
    </row>
    <row r="3024" spans="1:6" x14ac:dyDescent="0.2">
      <c r="A3024"/>
      <c r="B3024"/>
      <c r="C3024"/>
      <c r="D3024"/>
      <c r="E3024"/>
      <c r="F3024"/>
    </row>
    <row r="3025" spans="1:6" x14ac:dyDescent="0.2">
      <c r="A3025"/>
      <c r="B3025" t="s">
        <v>1</v>
      </c>
      <c r="C3025" t="s">
        <v>492</v>
      </c>
      <c r="D3025"/>
      <c r="E3025"/>
      <c r="F3025"/>
    </row>
    <row r="3026" spans="1:6" x14ac:dyDescent="0.2">
      <c r="A3026"/>
      <c r="B3026"/>
      <c r="C3026"/>
      <c r="D3026"/>
      <c r="E3026"/>
      <c r="F3026"/>
    </row>
    <row r="3027" spans="1:6" x14ac:dyDescent="0.2">
      <c r="A3027"/>
      <c r="B3027" t="s">
        <v>234</v>
      </c>
      <c r="C3027" t="s">
        <v>490</v>
      </c>
      <c r="D3027"/>
      <c r="E3027"/>
      <c r="F3027"/>
    </row>
    <row r="3028" spans="1:6" x14ac:dyDescent="0.2">
      <c r="A3028"/>
      <c r="B3028"/>
      <c r="C3028"/>
      <c r="D3028"/>
      <c r="E3028"/>
      <c r="F3028"/>
    </row>
    <row r="3029" spans="1:6" x14ac:dyDescent="0.2">
      <c r="A3029"/>
      <c r="B3029"/>
      <c r="C3029"/>
      <c r="D3029"/>
      <c r="E3029"/>
      <c r="F3029" t="s">
        <v>493</v>
      </c>
    </row>
    <row r="3030" spans="1:6" x14ac:dyDescent="0.2">
      <c r="A3030">
        <v>1</v>
      </c>
      <c r="B3030" t="s">
        <v>361</v>
      </c>
      <c r="C3030" t="s">
        <v>463</v>
      </c>
      <c r="D3030"/>
      <c r="E3030"/>
      <c r="F3030" s="437">
        <v>270008820</v>
      </c>
    </row>
    <row r="3031" spans="1:6" x14ac:dyDescent="0.2">
      <c r="A3031">
        <v>2</v>
      </c>
      <c r="B3031" t="s">
        <v>175</v>
      </c>
      <c r="C3031" t="s">
        <v>455</v>
      </c>
      <c r="D3031"/>
      <c r="E3031"/>
      <c r="F3031"/>
    </row>
    <row r="3032" spans="1:6" x14ac:dyDescent="0.2">
      <c r="A3032">
        <v>3</v>
      </c>
      <c r="B3032" t="s">
        <v>256</v>
      </c>
      <c r="C3032">
        <v>270318000</v>
      </c>
      <c r="D3032"/>
      <c r="E3032"/>
      <c r="F3032"/>
    </row>
    <row r="3033" spans="1:6" x14ac:dyDescent="0.2">
      <c r="A3033">
        <v>4</v>
      </c>
      <c r="B3033" t="s">
        <v>235</v>
      </c>
      <c r="C3033" t="s">
        <v>492</v>
      </c>
      <c r="D3033" t="s">
        <v>504</v>
      </c>
      <c r="E3033"/>
      <c r="F3033"/>
    </row>
    <row r="3034" spans="1:6" x14ac:dyDescent="0.2">
      <c r="A3034"/>
      <c r="B3034"/>
      <c r="C3034" t="s">
        <v>257</v>
      </c>
      <c r="D3034" t="s">
        <v>257</v>
      </c>
      <c r="E3034" t="s">
        <v>257</v>
      </c>
      <c r="F3034" t="s">
        <v>257</v>
      </c>
    </row>
    <row r="3035" spans="1:6" x14ac:dyDescent="0.2">
      <c r="A3035"/>
      <c r="B3035"/>
      <c r="C3035" t="s">
        <v>494</v>
      </c>
      <c r="D3035" t="s">
        <v>505</v>
      </c>
      <c r="E3035" t="s">
        <v>495</v>
      </c>
      <c r="F3035" t="s">
        <v>185</v>
      </c>
    </row>
    <row r="3036" spans="1:6" x14ac:dyDescent="0.2">
      <c r="A3036">
        <v>5</v>
      </c>
      <c r="B3036" t="s">
        <v>257</v>
      </c>
      <c r="C3036" s="412">
        <v>2003737937</v>
      </c>
      <c r="D3036" s="412">
        <v>9929645734</v>
      </c>
      <c r="E3036" s="412">
        <v>0</v>
      </c>
      <c r="F3036" s="412">
        <v>11933383671</v>
      </c>
    </row>
    <row r="3037" spans="1:6" x14ac:dyDescent="0.2">
      <c r="A3037">
        <v>6</v>
      </c>
      <c r="B3037" t="s">
        <v>236</v>
      </c>
      <c r="C3037">
        <v>0.16791029199999999</v>
      </c>
      <c r="D3037">
        <v>0.83208970800000004</v>
      </c>
      <c r="E3037">
        <v>0</v>
      </c>
      <c r="F3037" s="555">
        <v>1</v>
      </c>
    </row>
    <row r="3038" spans="1:6" x14ac:dyDescent="0.2">
      <c r="A3038"/>
      <c r="B3038"/>
      <c r="C3038"/>
      <c r="D3038"/>
      <c r="E3038"/>
      <c r="F3038"/>
    </row>
    <row r="3039" spans="1:6" x14ac:dyDescent="0.2">
      <c r="A3039"/>
      <c r="B3039" t="s">
        <v>496</v>
      </c>
      <c r="C3039"/>
      <c r="D3039"/>
      <c r="E3039"/>
      <c r="F3039"/>
    </row>
    <row r="3040" spans="1:6" x14ac:dyDescent="0.2">
      <c r="A3040">
        <v>7</v>
      </c>
      <c r="B3040" t="s">
        <v>497</v>
      </c>
      <c r="C3040" s="412">
        <v>212223637</v>
      </c>
      <c r="D3040"/>
      <c r="E3040"/>
      <c r="F3040"/>
    </row>
    <row r="3041" spans="1:6" x14ac:dyDescent="0.2">
      <c r="A3041">
        <v>8</v>
      </c>
      <c r="B3041" t="s">
        <v>258</v>
      </c>
      <c r="C3041" s="412">
        <v>141630333</v>
      </c>
      <c r="D3041"/>
      <c r="E3041"/>
      <c r="F3041"/>
    </row>
    <row r="3042" spans="1:6" x14ac:dyDescent="0.2">
      <c r="A3042">
        <v>9</v>
      </c>
      <c r="B3042" t="s">
        <v>259</v>
      </c>
      <c r="C3042" s="412">
        <v>70593304</v>
      </c>
      <c r="D3042"/>
      <c r="E3042"/>
      <c r="F3042"/>
    </row>
    <row r="3043" spans="1:6" x14ac:dyDescent="0.2">
      <c r="A3043"/>
      <c r="B3043"/>
      <c r="C3043"/>
      <c r="D3043"/>
      <c r="E3043"/>
      <c r="F3043"/>
    </row>
    <row r="3044" spans="1:6" x14ac:dyDescent="0.2">
      <c r="A3044"/>
      <c r="B3044"/>
      <c r="C3044" t="s">
        <v>167</v>
      </c>
      <c r="D3044" t="s">
        <v>260</v>
      </c>
      <c r="E3044" t="s">
        <v>498</v>
      </c>
      <c r="F3044" t="s">
        <v>261</v>
      </c>
    </row>
    <row r="3045" spans="1:6" x14ac:dyDescent="0.2">
      <c r="A3045"/>
      <c r="B3045"/>
      <c r="C3045" t="s">
        <v>262</v>
      </c>
      <c r="D3045" t="s">
        <v>263</v>
      </c>
      <c r="E3045" t="s">
        <v>264</v>
      </c>
      <c r="F3045" t="s">
        <v>265</v>
      </c>
    </row>
    <row r="3046" spans="1:6" x14ac:dyDescent="0.2">
      <c r="A3046">
        <v>10</v>
      </c>
      <c r="B3046" t="s">
        <v>499</v>
      </c>
      <c r="C3046" s="631">
        <v>4.5209999999999998E-3</v>
      </c>
      <c r="D3046">
        <v>0</v>
      </c>
      <c r="E3046">
        <v>0</v>
      </c>
      <c r="F3046">
        <v>0</v>
      </c>
    </row>
    <row r="3047" spans="1:6" x14ac:dyDescent="0.2">
      <c r="A3047">
        <v>11</v>
      </c>
      <c r="B3047" t="s">
        <v>237</v>
      </c>
      <c r="C3047">
        <v>319152.33</v>
      </c>
      <c r="D3047">
        <v>0</v>
      </c>
      <c r="E3047">
        <v>0</v>
      </c>
      <c r="F3047">
        <v>0</v>
      </c>
    </row>
    <row r="3048" spans="1:6" x14ac:dyDescent="0.2">
      <c r="A3048">
        <v>12</v>
      </c>
      <c r="B3048" t="s">
        <v>238</v>
      </c>
      <c r="C3048">
        <v>2.6699999999999998E-5</v>
      </c>
      <c r="D3048">
        <v>0</v>
      </c>
      <c r="E3048">
        <v>0</v>
      </c>
      <c r="F3048">
        <v>0</v>
      </c>
    </row>
    <row r="3049" spans="1:6" x14ac:dyDescent="0.2">
      <c r="A3049">
        <v>13</v>
      </c>
      <c r="B3049" t="s">
        <v>239</v>
      </c>
      <c r="C3049" s="555">
        <v>53499.802900000002</v>
      </c>
      <c r="D3049">
        <v>0</v>
      </c>
      <c r="E3049">
        <v>0</v>
      </c>
      <c r="F3049">
        <v>0</v>
      </c>
    </row>
    <row r="3050" spans="1:6" x14ac:dyDescent="0.2">
      <c r="A3050">
        <v>14</v>
      </c>
      <c r="B3050" t="s">
        <v>240</v>
      </c>
      <c r="C3050" s="555">
        <v>265121.54109999997</v>
      </c>
      <c r="D3050">
        <v>0</v>
      </c>
      <c r="E3050">
        <v>0</v>
      </c>
      <c r="F3050">
        <v>0</v>
      </c>
    </row>
    <row r="3051" spans="1:6" x14ac:dyDescent="0.2">
      <c r="A3051">
        <v>15</v>
      </c>
      <c r="B3051" t="s">
        <v>241</v>
      </c>
      <c r="C3051">
        <v>0</v>
      </c>
      <c r="D3051">
        <v>0</v>
      </c>
      <c r="E3051">
        <v>0</v>
      </c>
      <c r="F3051">
        <v>0</v>
      </c>
    </row>
    <row r="3052" spans="1:6" x14ac:dyDescent="0.2">
      <c r="A3052">
        <v>16</v>
      </c>
      <c r="B3052" t="s">
        <v>242</v>
      </c>
      <c r="C3052" s="555">
        <v>318621.34399999998</v>
      </c>
      <c r="D3052">
        <v>0</v>
      </c>
      <c r="E3052">
        <v>0</v>
      </c>
      <c r="F3052">
        <v>0</v>
      </c>
    </row>
    <row r="3053" spans="1:6" x14ac:dyDescent="0.2">
      <c r="A3053">
        <v>17</v>
      </c>
      <c r="B3053" t="s">
        <v>500</v>
      </c>
      <c r="C3053" s="555">
        <v>-530.99</v>
      </c>
      <c r="D3053">
        <v>0</v>
      </c>
      <c r="E3053">
        <v>0</v>
      </c>
      <c r="F3053">
        <v>0</v>
      </c>
    </row>
    <row r="3054" spans="1:6" x14ac:dyDescent="0.2">
      <c r="A3054">
        <v>18</v>
      </c>
      <c r="B3054" t="s">
        <v>243</v>
      </c>
      <c r="C3054">
        <v>53499.88</v>
      </c>
      <c r="D3054">
        <v>0</v>
      </c>
      <c r="E3054">
        <v>0</v>
      </c>
      <c r="F3054">
        <v>0</v>
      </c>
    </row>
    <row r="3055" spans="1:6" x14ac:dyDescent="0.2">
      <c r="A3055">
        <v>19</v>
      </c>
      <c r="B3055" t="s">
        <v>244</v>
      </c>
      <c r="C3055"/>
      <c r="D3055"/>
      <c r="E3055"/>
      <c r="F3055"/>
    </row>
    <row r="3056" spans="1:6" x14ac:dyDescent="0.2">
      <c r="A3056">
        <v>20</v>
      </c>
      <c r="B3056" t="s">
        <v>245</v>
      </c>
      <c r="C3056"/>
      <c r="D3056"/>
      <c r="E3056"/>
      <c r="F3056"/>
    </row>
    <row r="3057" spans="1:6" x14ac:dyDescent="0.2">
      <c r="A3057">
        <v>21</v>
      </c>
      <c r="B3057" t="s">
        <v>246</v>
      </c>
      <c r="C3057">
        <v>53499.88</v>
      </c>
      <c r="D3057">
        <v>0</v>
      </c>
      <c r="E3057">
        <v>0</v>
      </c>
      <c r="F3057">
        <v>0</v>
      </c>
    </row>
    <row r="3058" spans="1:6" x14ac:dyDescent="0.2">
      <c r="A3058">
        <v>22</v>
      </c>
      <c r="B3058" t="s">
        <v>247</v>
      </c>
      <c r="C3058" s="555">
        <v>7.7100000000000002E-2</v>
      </c>
      <c r="D3058">
        <v>0</v>
      </c>
      <c r="E3058">
        <v>0</v>
      </c>
      <c r="F3058">
        <v>0</v>
      </c>
    </row>
    <row r="3059" spans="1:6" x14ac:dyDescent="0.2">
      <c r="A3059">
        <v>23</v>
      </c>
      <c r="B3059" t="s">
        <v>248</v>
      </c>
      <c r="C3059" s="555">
        <v>0</v>
      </c>
      <c r="D3059">
        <v>0</v>
      </c>
      <c r="E3059">
        <v>0</v>
      </c>
      <c r="F3059">
        <v>0</v>
      </c>
    </row>
    <row r="3060" spans="1:6" x14ac:dyDescent="0.2">
      <c r="A3060">
        <v>24</v>
      </c>
      <c r="B3060" t="s">
        <v>249</v>
      </c>
      <c r="C3060" s="555">
        <v>0</v>
      </c>
      <c r="D3060">
        <v>0</v>
      </c>
      <c r="E3060">
        <v>0</v>
      </c>
      <c r="F3060">
        <v>0</v>
      </c>
    </row>
    <row r="3061" spans="1:6" x14ac:dyDescent="0.2">
      <c r="A3061">
        <v>25</v>
      </c>
      <c r="B3061" t="s">
        <v>250</v>
      </c>
      <c r="C3061" s="555">
        <v>7.7100000000000002E-2</v>
      </c>
      <c r="D3061">
        <v>0</v>
      </c>
      <c r="E3061">
        <v>0</v>
      </c>
      <c r="F3061">
        <v>0</v>
      </c>
    </row>
    <row r="3062" spans="1:6" x14ac:dyDescent="0.2">
      <c r="A3062">
        <v>26</v>
      </c>
      <c r="B3062" t="s">
        <v>266</v>
      </c>
      <c r="C3062" s="555">
        <v>0</v>
      </c>
      <c r="D3062">
        <v>0</v>
      </c>
      <c r="E3062">
        <v>0</v>
      </c>
      <c r="F3062">
        <v>0</v>
      </c>
    </row>
    <row r="3063" spans="1:6" x14ac:dyDescent="0.2">
      <c r="A3063">
        <v>27</v>
      </c>
      <c r="B3063" t="s">
        <v>267</v>
      </c>
      <c r="C3063"/>
      <c r="D3063"/>
      <c r="E3063"/>
      <c r="F3063"/>
    </row>
    <row r="3064" spans="1:6" x14ac:dyDescent="0.2">
      <c r="A3064">
        <v>28</v>
      </c>
      <c r="B3064" t="s">
        <v>268</v>
      </c>
      <c r="C3064"/>
      <c r="D3064"/>
      <c r="E3064"/>
      <c r="F3064"/>
    </row>
    <row r="3065" spans="1:6" x14ac:dyDescent="0.2">
      <c r="A3065">
        <v>29</v>
      </c>
      <c r="B3065" t="s">
        <v>501</v>
      </c>
      <c r="C3065">
        <v>0</v>
      </c>
      <c r="D3065">
        <v>0</v>
      </c>
      <c r="E3065">
        <v>0</v>
      </c>
      <c r="F3065">
        <v>0</v>
      </c>
    </row>
    <row r="3066" spans="1:6" x14ac:dyDescent="0.2">
      <c r="A3066">
        <v>30</v>
      </c>
      <c r="B3066" t="s">
        <v>251</v>
      </c>
      <c r="C3066">
        <v>53499.88</v>
      </c>
      <c r="D3066">
        <v>0</v>
      </c>
      <c r="E3066">
        <v>0</v>
      </c>
      <c r="F3066">
        <v>0</v>
      </c>
    </row>
    <row r="3067" spans="1:6" x14ac:dyDescent="0.2">
      <c r="A3067">
        <v>31</v>
      </c>
      <c r="B3067" t="s">
        <v>252</v>
      </c>
      <c r="C3067"/>
      <c r="D3067"/>
      <c r="E3067"/>
      <c r="F3067"/>
    </row>
    <row r="3068" spans="1:6" x14ac:dyDescent="0.2">
      <c r="A3068">
        <v>32</v>
      </c>
      <c r="B3068" t="s">
        <v>253</v>
      </c>
      <c r="C3068"/>
      <c r="D3068"/>
      <c r="E3068"/>
      <c r="F3068"/>
    </row>
    <row r="3069" spans="1:6" x14ac:dyDescent="0.2">
      <c r="A3069">
        <v>33</v>
      </c>
      <c r="B3069" t="s">
        <v>254</v>
      </c>
      <c r="C3069">
        <v>53499.88</v>
      </c>
      <c r="D3069">
        <v>0</v>
      </c>
      <c r="E3069">
        <v>0</v>
      </c>
      <c r="F3069">
        <v>0</v>
      </c>
    </row>
    <row r="3070" spans="1:6" x14ac:dyDescent="0.2">
      <c r="A3070"/>
      <c r="B3070"/>
      <c r="C3070"/>
      <c r="D3070"/>
      <c r="E3070"/>
      <c r="F3070"/>
    </row>
    <row r="3071" spans="1:6" x14ac:dyDescent="0.2">
      <c r="A3071" t="s">
        <v>502</v>
      </c>
      <c r="B3071"/>
      <c r="C3071"/>
      <c r="D3071"/>
      <c r="E3071"/>
      <c r="F3071"/>
    </row>
    <row r="3072" spans="1:6" x14ac:dyDescent="0.2">
      <c r="A3072" t="s">
        <v>503</v>
      </c>
      <c r="B3072"/>
      <c r="C3072"/>
      <c r="D3072"/>
      <c r="E3072"/>
      <c r="F3072"/>
    </row>
    <row r="3073" spans="1:6" x14ac:dyDescent="0.2">
      <c r="A3073"/>
      <c r="B3073"/>
      <c r="C3073"/>
      <c r="D3073"/>
      <c r="E3073"/>
      <c r="F3073"/>
    </row>
    <row r="3074" spans="1:6" x14ac:dyDescent="0.2">
      <c r="A3074"/>
      <c r="B3074"/>
      <c r="C3074"/>
      <c r="D3074"/>
      <c r="E3074"/>
      <c r="F3074"/>
    </row>
    <row r="3075" spans="1:6" x14ac:dyDescent="0.2">
      <c r="A3075" t="s">
        <v>491</v>
      </c>
      <c r="B3075"/>
      <c r="C3075"/>
      <c r="D3075"/>
      <c r="E3075"/>
      <c r="F3075"/>
    </row>
    <row r="3076" spans="1:6" x14ac:dyDescent="0.2">
      <c r="A3076" t="s">
        <v>652</v>
      </c>
      <c r="B3076"/>
      <c r="C3076"/>
      <c r="D3076"/>
      <c r="E3076"/>
      <c r="F3076"/>
    </row>
    <row r="3077" spans="1:6" x14ac:dyDescent="0.2">
      <c r="A3077"/>
      <c r="B3077"/>
      <c r="C3077"/>
      <c r="D3077"/>
      <c r="E3077"/>
      <c r="F3077"/>
    </row>
    <row r="3078" spans="1:6" x14ac:dyDescent="0.2">
      <c r="A3078"/>
      <c r="B3078" t="s">
        <v>1</v>
      </c>
      <c r="C3078" t="s">
        <v>492</v>
      </c>
      <c r="D3078"/>
      <c r="E3078"/>
      <c r="F3078"/>
    </row>
    <row r="3079" spans="1:6" x14ac:dyDescent="0.2">
      <c r="A3079"/>
      <c r="B3079"/>
      <c r="C3079"/>
      <c r="D3079"/>
      <c r="E3079"/>
      <c r="F3079"/>
    </row>
    <row r="3080" spans="1:6" x14ac:dyDescent="0.2">
      <c r="A3080"/>
      <c r="B3080" t="s">
        <v>234</v>
      </c>
      <c r="C3080" t="s">
        <v>490</v>
      </c>
      <c r="D3080"/>
      <c r="E3080"/>
      <c r="F3080"/>
    </row>
    <row r="3081" spans="1:6" x14ac:dyDescent="0.2">
      <c r="A3081"/>
      <c r="B3081"/>
      <c r="C3081"/>
      <c r="D3081"/>
      <c r="E3081"/>
      <c r="F3081"/>
    </row>
    <row r="3082" spans="1:6" x14ac:dyDescent="0.2">
      <c r="A3082"/>
      <c r="B3082"/>
      <c r="C3082"/>
      <c r="D3082"/>
      <c r="E3082"/>
      <c r="F3082" t="s">
        <v>493</v>
      </c>
    </row>
    <row r="3083" spans="1:6" x14ac:dyDescent="0.2">
      <c r="A3083">
        <v>1</v>
      </c>
      <c r="B3083" t="s">
        <v>361</v>
      </c>
      <c r="C3083" t="s">
        <v>463</v>
      </c>
      <c r="D3083"/>
      <c r="E3083"/>
      <c r="F3083" s="437">
        <v>270008820</v>
      </c>
    </row>
    <row r="3084" spans="1:6" x14ac:dyDescent="0.2">
      <c r="A3084">
        <v>2</v>
      </c>
      <c r="B3084" t="s">
        <v>175</v>
      </c>
      <c r="C3084" t="s">
        <v>533</v>
      </c>
      <c r="D3084"/>
      <c r="E3084"/>
      <c r="F3084"/>
    </row>
    <row r="3085" spans="1:6" x14ac:dyDescent="0.2">
      <c r="A3085">
        <v>3</v>
      </c>
      <c r="B3085" t="s">
        <v>256</v>
      </c>
      <c r="C3085">
        <v>270318001</v>
      </c>
      <c r="D3085"/>
      <c r="E3085"/>
      <c r="F3085"/>
    </row>
    <row r="3086" spans="1:6" x14ac:dyDescent="0.2">
      <c r="A3086">
        <v>4</v>
      </c>
      <c r="B3086" t="s">
        <v>235</v>
      </c>
      <c r="C3086" t="s">
        <v>492</v>
      </c>
      <c r="D3086" t="s">
        <v>504</v>
      </c>
      <c r="E3086"/>
      <c r="F3086"/>
    </row>
    <row r="3087" spans="1:6" x14ac:dyDescent="0.2">
      <c r="A3087"/>
      <c r="B3087"/>
      <c r="C3087" t="s">
        <v>257</v>
      </c>
      <c r="D3087" t="s">
        <v>257</v>
      </c>
      <c r="E3087" t="s">
        <v>257</v>
      </c>
      <c r="F3087" t="s">
        <v>257</v>
      </c>
    </row>
    <row r="3088" spans="1:6" x14ac:dyDescent="0.2">
      <c r="A3088"/>
      <c r="B3088"/>
      <c r="C3088" t="s">
        <v>494</v>
      </c>
      <c r="D3088" t="s">
        <v>505</v>
      </c>
      <c r="E3088" t="s">
        <v>495</v>
      </c>
      <c r="F3088" t="s">
        <v>185</v>
      </c>
    </row>
    <row r="3089" spans="1:6" x14ac:dyDescent="0.2">
      <c r="A3089">
        <v>5</v>
      </c>
      <c r="B3089" t="s">
        <v>257</v>
      </c>
      <c r="C3089" s="412">
        <v>2003737937</v>
      </c>
      <c r="D3089" s="412">
        <v>9929645734</v>
      </c>
      <c r="E3089" s="412">
        <v>0</v>
      </c>
      <c r="F3089" s="412">
        <v>11933383671</v>
      </c>
    </row>
    <row r="3090" spans="1:6" x14ac:dyDescent="0.2">
      <c r="A3090">
        <v>6</v>
      </c>
      <c r="B3090" t="s">
        <v>236</v>
      </c>
      <c r="C3090">
        <v>0.16791029199999999</v>
      </c>
      <c r="D3090">
        <v>0.83208970800000004</v>
      </c>
      <c r="E3090">
        <v>0</v>
      </c>
      <c r="F3090" s="555">
        <v>1</v>
      </c>
    </row>
    <row r="3091" spans="1:6" x14ac:dyDescent="0.2">
      <c r="A3091"/>
      <c r="B3091"/>
      <c r="C3091"/>
      <c r="D3091"/>
      <c r="E3091"/>
      <c r="F3091"/>
    </row>
    <row r="3092" spans="1:6" x14ac:dyDescent="0.2">
      <c r="A3092"/>
      <c r="B3092" t="s">
        <v>496</v>
      </c>
      <c r="C3092"/>
      <c r="D3092"/>
      <c r="E3092"/>
      <c r="F3092"/>
    </row>
    <row r="3093" spans="1:6" x14ac:dyDescent="0.2">
      <c r="A3093">
        <v>7</v>
      </c>
      <c r="B3093" t="s">
        <v>497</v>
      </c>
      <c r="C3093" s="412">
        <v>212223637</v>
      </c>
      <c r="D3093"/>
      <c r="E3093"/>
      <c r="F3093"/>
    </row>
    <row r="3094" spans="1:6" x14ac:dyDescent="0.2">
      <c r="A3094">
        <v>8</v>
      </c>
      <c r="B3094" t="s">
        <v>258</v>
      </c>
      <c r="C3094" s="412">
        <v>141630333</v>
      </c>
      <c r="D3094"/>
      <c r="E3094"/>
      <c r="F3094"/>
    </row>
    <row r="3095" spans="1:6" x14ac:dyDescent="0.2">
      <c r="A3095">
        <v>9</v>
      </c>
      <c r="B3095" t="s">
        <v>259</v>
      </c>
      <c r="C3095" s="412">
        <v>70593304</v>
      </c>
      <c r="D3095"/>
      <c r="E3095"/>
      <c r="F3095"/>
    </row>
    <row r="3096" spans="1:6" x14ac:dyDescent="0.2">
      <c r="A3096"/>
      <c r="B3096"/>
      <c r="C3096"/>
      <c r="D3096"/>
      <c r="E3096"/>
      <c r="F3096"/>
    </row>
    <row r="3097" spans="1:6" x14ac:dyDescent="0.2">
      <c r="A3097"/>
      <c r="B3097"/>
      <c r="C3097" t="s">
        <v>167</v>
      </c>
      <c r="D3097" t="s">
        <v>260</v>
      </c>
      <c r="E3097" t="s">
        <v>498</v>
      </c>
      <c r="F3097" t="s">
        <v>261</v>
      </c>
    </row>
    <row r="3098" spans="1:6" x14ac:dyDescent="0.2">
      <c r="A3098"/>
      <c r="B3098"/>
      <c r="C3098" t="s">
        <v>262</v>
      </c>
      <c r="D3098" t="s">
        <v>263</v>
      </c>
      <c r="E3098" t="s">
        <v>264</v>
      </c>
      <c r="F3098" t="s">
        <v>265</v>
      </c>
    </row>
    <row r="3099" spans="1:6" x14ac:dyDescent="0.2">
      <c r="A3099">
        <v>10</v>
      </c>
      <c r="B3099" t="s">
        <v>499</v>
      </c>
      <c r="C3099">
        <v>0</v>
      </c>
      <c r="D3099">
        <v>0</v>
      </c>
      <c r="E3099">
        <v>0</v>
      </c>
      <c r="F3099" s="631">
        <v>4.8349999999999999E-4</v>
      </c>
    </row>
    <row r="3100" spans="1:6" x14ac:dyDescent="0.2">
      <c r="A3100">
        <v>11</v>
      </c>
      <c r="B3100" t="s">
        <v>237</v>
      </c>
      <c r="C3100">
        <v>0</v>
      </c>
      <c r="D3100">
        <v>0</v>
      </c>
      <c r="E3100">
        <v>0</v>
      </c>
      <c r="F3100">
        <v>34131.86</v>
      </c>
    </row>
    <row r="3101" spans="1:6" x14ac:dyDescent="0.2">
      <c r="A3101">
        <v>12</v>
      </c>
      <c r="B3101" t="s">
        <v>238</v>
      </c>
      <c r="C3101">
        <v>0</v>
      </c>
      <c r="D3101">
        <v>0</v>
      </c>
      <c r="E3101">
        <v>0</v>
      </c>
      <c r="F3101">
        <v>2.7999999999999999E-6</v>
      </c>
    </row>
    <row r="3102" spans="1:6" x14ac:dyDescent="0.2">
      <c r="A3102">
        <v>13</v>
      </c>
      <c r="B3102" t="s">
        <v>239</v>
      </c>
      <c r="C3102">
        <v>0</v>
      </c>
      <c r="D3102">
        <v>0</v>
      </c>
      <c r="E3102">
        <v>0</v>
      </c>
      <c r="F3102" s="555">
        <v>5610.4661999999998</v>
      </c>
    </row>
    <row r="3103" spans="1:6" x14ac:dyDescent="0.2">
      <c r="A3103">
        <v>14</v>
      </c>
      <c r="B3103" t="s">
        <v>240</v>
      </c>
      <c r="C3103">
        <v>0</v>
      </c>
      <c r="D3103">
        <v>0</v>
      </c>
      <c r="E3103">
        <v>0</v>
      </c>
      <c r="F3103" s="555">
        <v>27803.008099999999</v>
      </c>
    </row>
    <row r="3104" spans="1:6" x14ac:dyDescent="0.2">
      <c r="A3104">
        <v>15</v>
      </c>
      <c r="B3104" t="s">
        <v>241</v>
      </c>
      <c r="C3104">
        <v>0</v>
      </c>
      <c r="D3104">
        <v>0</v>
      </c>
      <c r="E3104">
        <v>0</v>
      </c>
      <c r="F3104">
        <v>0</v>
      </c>
    </row>
    <row r="3105" spans="1:6" x14ac:dyDescent="0.2">
      <c r="A3105">
        <v>16</v>
      </c>
      <c r="B3105" t="s">
        <v>242</v>
      </c>
      <c r="C3105">
        <v>0</v>
      </c>
      <c r="D3105">
        <v>0</v>
      </c>
      <c r="E3105">
        <v>0</v>
      </c>
      <c r="F3105" s="555">
        <v>33413.480000000003</v>
      </c>
    </row>
    <row r="3106" spans="1:6" x14ac:dyDescent="0.2">
      <c r="A3106">
        <v>17</v>
      </c>
      <c r="B3106" t="s">
        <v>500</v>
      </c>
      <c r="C3106">
        <v>0</v>
      </c>
      <c r="D3106">
        <v>0</v>
      </c>
      <c r="E3106">
        <v>0</v>
      </c>
      <c r="F3106" s="555">
        <v>-718.38</v>
      </c>
    </row>
    <row r="3107" spans="1:6" x14ac:dyDescent="0.2">
      <c r="A3107">
        <v>18</v>
      </c>
      <c r="B3107" t="s">
        <v>243</v>
      </c>
      <c r="C3107">
        <v>0</v>
      </c>
      <c r="D3107">
        <v>0</v>
      </c>
      <c r="E3107">
        <v>0</v>
      </c>
      <c r="F3107">
        <v>5610.48</v>
      </c>
    </row>
    <row r="3108" spans="1:6" x14ac:dyDescent="0.2">
      <c r="A3108">
        <v>19</v>
      </c>
      <c r="B3108" t="s">
        <v>244</v>
      </c>
      <c r="C3108"/>
      <c r="D3108"/>
      <c r="E3108"/>
      <c r="F3108"/>
    </row>
    <row r="3109" spans="1:6" x14ac:dyDescent="0.2">
      <c r="A3109">
        <v>20</v>
      </c>
      <c r="B3109" t="s">
        <v>245</v>
      </c>
      <c r="C3109"/>
      <c r="D3109"/>
      <c r="E3109"/>
      <c r="F3109"/>
    </row>
    <row r="3110" spans="1:6" x14ac:dyDescent="0.2">
      <c r="A3110">
        <v>21</v>
      </c>
      <c r="B3110" t="s">
        <v>246</v>
      </c>
      <c r="C3110">
        <v>0</v>
      </c>
      <c r="D3110">
        <v>0</v>
      </c>
      <c r="E3110">
        <v>0</v>
      </c>
      <c r="F3110">
        <v>5610.48</v>
      </c>
    </row>
    <row r="3111" spans="1:6" x14ac:dyDescent="0.2">
      <c r="A3111">
        <v>22</v>
      </c>
      <c r="B3111" t="s">
        <v>247</v>
      </c>
      <c r="C3111">
        <v>0</v>
      </c>
      <c r="D3111">
        <v>0</v>
      </c>
      <c r="E3111">
        <v>0</v>
      </c>
      <c r="F3111" s="555">
        <v>1.38E-2</v>
      </c>
    </row>
    <row r="3112" spans="1:6" x14ac:dyDescent="0.2">
      <c r="A3112">
        <v>23</v>
      </c>
      <c r="B3112" t="s">
        <v>248</v>
      </c>
      <c r="C3112">
        <v>0</v>
      </c>
      <c r="D3112">
        <v>0</v>
      </c>
      <c r="E3112">
        <v>0</v>
      </c>
      <c r="F3112" s="555">
        <v>0</v>
      </c>
    </row>
    <row r="3113" spans="1:6" x14ac:dyDescent="0.2">
      <c r="A3113">
        <v>24</v>
      </c>
      <c r="B3113" t="s">
        <v>249</v>
      </c>
      <c r="C3113">
        <v>0</v>
      </c>
      <c r="D3113">
        <v>0</v>
      </c>
      <c r="E3113">
        <v>0</v>
      </c>
      <c r="F3113" s="555">
        <v>0</v>
      </c>
    </row>
    <row r="3114" spans="1:6" x14ac:dyDescent="0.2">
      <c r="A3114">
        <v>25</v>
      </c>
      <c r="B3114" t="s">
        <v>250</v>
      </c>
      <c r="C3114">
        <v>0</v>
      </c>
      <c r="D3114">
        <v>0</v>
      </c>
      <c r="E3114">
        <v>0</v>
      </c>
      <c r="F3114" s="555">
        <v>1.38E-2</v>
      </c>
    </row>
    <row r="3115" spans="1:6" x14ac:dyDescent="0.2">
      <c r="A3115">
        <v>26</v>
      </c>
      <c r="B3115" t="s">
        <v>266</v>
      </c>
      <c r="C3115">
        <v>0</v>
      </c>
      <c r="D3115">
        <v>0</v>
      </c>
      <c r="E3115">
        <v>0</v>
      </c>
      <c r="F3115" s="555">
        <v>0</v>
      </c>
    </row>
    <row r="3116" spans="1:6" x14ac:dyDescent="0.2">
      <c r="A3116">
        <v>27</v>
      </c>
      <c r="B3116" t="s">
        <v>267</v>
      </c>
      <c r="C3116"/>
      <c r="D3116"/>
      <c r="E3116"/>
      <c r="F3116"/>
    </row>
    <row r="3117" spans="1:6" x14ac:dyDescent="0.2">
      <c r="A3117">
        <v>28</v>
      </c>
      <c r="B3117" t="s">
        <v>268</v>
      </c>
      <c r="C3117"/>
      <c r="D3117"/>
      <c r="E3117"/>
      <c r="F3117"/>
    </row>
    <row r="3118" spans="1:6" x14ac:dyDescent="0.2">
      <c r="A3118">
        <v>29</v>
      </c>
      <c r="B3118" t="s">
        <v>501</v>
      </c>
      <c r="C3118">
        <v>0</v>
      </c>
      <c r="D3118">
        <v>0</v>
      </c>
      <c r="E3118">
        <v>0</v>
      </c>
      <c r="F3118">
        <v>0</v>
      </c>
    </row>
    <row r="3119" spans="1:6" x14ac:dyDescent="0.2">
      <c r="A3119">
        <v>30</v>
      </c>
      <c r="B3119" t="s">
        <v>251</v>
      </c>
      <c r="C3119">
        <v>0</v>
      </c>
      <c r="D3119">
        <v>0</v>
      </c>
      <c r="E3119">
        <v>0</v>
      </c>
      <c r="F3119">
        <v>5610.48</v>
      </c>
    </row>
    <row r="3120" spans="1:6" x14ac:dyDescent="0.2">
      <c r="A3120">
        <v>31</v>
      </c>
      <c r="B3120" t="s">
        <v>252</v>
      </c>
      <c r="C3120"/>
      <c r="D3120"/>
      <c r="E3120"/>
      <c r="F3120"/>
    </row>
    <row r="3121" spans="1:6" x14ac:dyDescent="0.2">
      <c r="A3121">
        <v>32</v>
      </c>
      <c r="B3121" t="s">
        <v>253</v>
      </c>
      <c r="C3121"/>
      <c r="D3121"/>
      <c r="E3121"/>
      <c r="F3121"/>
    </row>
    <row r="3122" spans="1:6" x14ac:dyDescent="0.2">
      <c r="A3122">
        <v>33</v>
      </c>
      <c r="B3122" t="s">
        <v>254</v>
      </c>
      <c r="C3122">
        <v>0</v>
      </c>
      <c r="D3122">
        <v>0</v>
      </c>
      <c r="E3122">
        <v>0</v>
      </c>
      <c r="F3122">
        <v>5610.48</v>
      </c>
    </row>
    <row r="3123" spans="1:6" x14ac:dyDescent="0.2">
      <c r="A3123"/>
      <c r="B3123"/>
      <c r="C3123"/>
      <c r="D3123"/>
      <c r="E3123"/>
      <c r="F3123"/>
    </row>
    <row r="3124" spans="1:6" x14ac:dyDescent="0.2">
      <c r="A3124" t="s">
        <v>502</v>
      </c>
      <c r="B3124"/>
      <c r="C3124"/>
      <c r="D3124"/>
      <c r="E3124"/>
      <c r="F3124"/>
    </row>
    <row r="3125" spans="1:6" x14ac:dyDescent="0.2">
      <c r="A3125" t="s">
        <v>503</v>
      </c>
      <c r="B3125"/>
      <c r="C3125"/>
      <c r="D3125"/>
      <c r="E3125"/>
      <c r="F3125"/>
    </row>
    <row r="3126" spans="1:6" x14ac:dyDescent="0.2">
      <c r="A3126"/>
      <c r="B3126"/>
      <c r="C3126"/>
      <c r="D3126"/>
      <c r="E3126"/>
      <c r="F3126"/>
    </row>
    <row r="3127" spans="1:6" x14ac:dyDescent="0.2">
      <c r="A3127"/>
      <c r="B3127"/>
      <c r="C3127"/>
      <c r="D3127"/>
      <c r="E3127"/>
      <c r="F3127"/>
    </row>
    <row r="3128" spans="1:6" x14ac:dyDescent="0.2">
      <c r="A3128" t="s">
        <v>491</v>
      </c>
      <c r="B3128"/>
      <c r="C3128"/>
      <c r="D3128"/>
      <c r="E3128"/>
      <c r="F3128"/>
    </row>
    <row r="3129" spans="1:6" x14ac:dyDescent="0.2">
      <c r="A3129" t="s">
        <v>652</v>
      </c>
      <c r="B3129"/>
      <c r="C3129"/>
      <c r="D3129"/>
      <c r="E3129"/>
      <c r="F3129"/>
    </row>
    <row r="3130" spans="1:6" x14ac:dyDescent="0.2">
      <c r="A3130"/>
      <c r="B3130"/>
      <c r="C3130"/>
      <c r="D3130"/>
      <c r="E3130"/>
      <c r="F3130"/>
    </row>
    <row r="3131" spans="1:6" x14ac:dyDescent="0.2">
      <c r="A3131"/>
      <c r="B3131" t="s">
        <v>1</v>
      </c>
      <c r="C3131" t="s">
        <v>492</v>
      </c>
      <c r="D3131"/>
      <c r="E3131"/>
      <c r="F3131"/>
    </row>
    <row r="3132" spans="1:6" x14ac:dyDescent="0.2">
      <c r="A3132"/>
      <c r="B3132"/>
      <c r="C3132"/>
      <c r="D3132"/>
      <c r="E3132"/>
      <c r="F3132"/>
    </row>
    <row r="3133" spans="1:6" x14ac:dyDescent="0.2">
      <c r="A3133"/>
      <c r="B3133" t="s">
        <v>234</v>
      </c>
      <c r="C3133" t="s">
        <v>490</v>
      </c>
      <c r="D3133"/>
      <c r="E3133"/>
      <c r="F3133"/>
    </row>
    <row r="3134" spans="1:6" x14ac:dyDescent="0.2">
      <c r="A3134"/>
      <c r="B3134"/>
      <c r="C3134"/>
      <c r="D3134"/>
      <c r="E3134"/>
      <c r="F3134"/>
    </row>
    <row r="3135" spans="1:6" x14ac:dyDescent="0.2">
      <c r="A3135"/>
      <c r="B3135"/>
      <c r="C3135"/>
      <c r="D3135"/>
      <c r="E3135"/>
      <c r="F3135" t="s">
        <v>493</v>
      </c>
    </row>
    <row r="3136" spans="1:6" x14ac:dyDescent="0.2">
      <c r="A3136">
        <v>1</v>
      </c>
      <c r="B3136" t="s">
        <v>361</v>
      </c>
      <c r="C3136" t="s">
        <v>463</v>
      </c>
      <c r="D3136"/>
      <c r="E3136"/>
      <c r="F3136" s="437">
        <v>270008820</v>
      </c>
    </row>
    <row r="3137" spans="1:6" x14ac:dyDescent="0.2">
      <c r="A3137">
        <v>2</v>
      </c>
      <c r="B3137" t="s">
        <v>175</v>
      </c>
      <c r="C3137" t="s">
        <v>532</v>
      </c>
      <c r="D3137"/>
      <c r="E3137"/>
      <c r="F3137"/>
    </row>
    <row r="3138" spans="1:6" x14ac:dyDescent="0.2">
      <c r="A3138">
        <v>3</v>
      </c>
      <c r="B3138" t="s">
        <v>256</v>
      </c>
      <c r="C3138">
        <v>270318002</v>
      </c>
      <c r="D3138"/>
      <c r="E3138"/>
      <c r="F3138"/>
    </row>
    <row r="3139" spans="1:6" x14ac:dyDescent="0.2">
      <c r="A3139">
        <v>4</v>
      </c>
      <c r="B3139" t="s">
        <v>235</v>
      </c>
      <c r="C3139" t="s">
        <v>492</v>
      </c>
      <c r="D3139" t="s">
        <v>504</v>
      </c>
      <c r="E3139"/>
      <c r="F3139"/>
    </row>
    <row r="3140" spans="1:6" x14ac:dyDescent="0.2">
      <c r="A3140"/>
      <c r="B3140"/>
      <c r="C3140" t="s">
        <v>257</v>
      </c>
      <c r="D3140" t="s">
        <v>257</v>
      </c>
      <c r="E3140" t="s">
        <v>257</v>
      </c>
      <c r="F3140" t="s">
        <v>257</v>
      </c>
    </row>
    <row r="3141" spans="1:6" x14ac:dyDescent="0.2">
      <c r="A3141"/>
      <c r="B3141"/>
      <c r="C3141" t="s">
        <v>494</v>
      </c>
      <c r="D3141" t="s">
        <v>505</v>
      </c>
      <c r="E3141" t="s">
        <v>495</v>
      </c>
      <c r="F3141" t="s">
        <v>185</v>
      </c>
    </row>
    <row r="3142" spans="1:6" x14ac:dyDescent="0.2">
      <c r="A3142">
        <v>5</v>
      </c>
      <c r="B3142" t="s">
        <v>257</v>
      </c>
      <c r="C3142" s="412">
        <v>2003737937</v>
      </c>
      <c r="D3142" s="412">
        <v>9929645734</v>
      </c>
      <c r="E3142" s="412">
        <v>0</v>
      </c>
      <c r="F3142" s="412">
        <v>11933383671</v>
      </c>
    </row>
    <row r="3143" spans="1:6" x14ac:dyDescent="0.2">
      <c r="A3143">
        <v>6</v>
      </c>
      <c r="B3143" t="s">
        <v>236</v>
      </c>
      <c r="C3143">
        <v>0.16791029199999999</v>
      </c>
      <c r="D3143">
        <v>0.83208970800000004</v>
      </c>
      <c r="E3143">
        <v>0</v>
      </c>
      <c r="F3143" s="555">
        <v>1</v>
      </c>
    </row>
    <row r="3144" spans="1:6" x14ac:dyDescent="0.2">
      <c r="A3144"/>
      <c r="B3144"/>
      <c r="C3144"/>
      <c r="D3144"/>
      <c r="E3144"/>
      <c r="F3144"/>
    </row>
    <row r="3145" spans="1:6" x14ac:dyDescent="0.2">
      <c r="A3145"/>
      <c r="B3145" t="s">
        <v>496</v>
      </c>
      <c r="C3145"/>
      <c r="D3145"/>
      <c r="E3145"/>
      <c r="F3145"/>
    </row>
    <row r="3146" spans="1:6" x14ac:dyDescent="0.2">
      <c r="A3146">
        <v>7</v>
      </c>
      <c r="B3146" t="s">
        <v>497</v>
      </c>
      <c r="C3146" s="412">
        <v>212223637</v>
      </c>
      <c r="D3146"/>
      <c r="E3146"/>
      <c r="F3146"/>
    </row>
    <row r="3147" spans="1:6" x14ac:dyDescent="0.2">
      <c r="A3147">
        <v>8</v>
      </c>
      <c r="B3147" t="s">
        <v>258</v>
      </c>
      <c r="C3147" s="412">
        <v>141630333</v>
      </c>
      <c r="D3147"/>
      <c r="E3147"/>
      <c r="F3147"/>
    </row>
    <row r="3148" spans="1:6" x14ac:dyDescent="0.2">
      <c r="A3148">
        <v>9</v>
      </c>
      <c r="B3148" t="s">
        <v>259</v>
      </c>
      <c r="C3148" s="412">
        <v>70593304</v>
      </c>
      <c r="D3148"/>
      <c r="E3148"/>
      <c r="F3148"/>
    </row>
    <row r="3149" spans="1:6" x14ac:dyDescent="0.2">
      <c r="A3149"/>
      <c r="B3149"/>
      <c r="C3149"/>
      <c r="D3149"/>
      <c r="E3149"/>
      <c r="F3149"/>
    </row>
    <row r="3150" spans="1:6" x14ac:dyDescent="0.2">
      <c r="A3150"/>
      <c r="B3150"/>
      <c r="C3150" t="s">
        <v>167</v>
      </c>
      <c r="D3150" t="s">
        <v>260</v>
      </c>
      <c r="E3150" t="s">
        <v>498</v>
      </c>
      <c r="F3150" t="s">
        <v>261</v>
      </c>
    </row>
    <row r="3151" spans="1:6" x14ac:dyDescent="0.2">
      <c r="A3151"/>
      <c r="B3151"/>
      <c r="C3151" t="s">
        <v>262</v>
      </c>
      <c r="D3151" t="s">
        <v>263</v>
      </c>
      <c r="E3151" t="s">
        <v>264</v>
      </c>
      <c r="F3151" t="s">
        <v>265</v>
      </c>
    </row>
    <row r="3152" spans="1:6" x14ac:dyDescent="0.2">
      <c r="A3152">
        <v>10</v>
      </c>
      <c r="B3152" t="s">
        <v>499</v>
      </c>
      <c r="C3152">
        <v>0</v>
      </c>
      <c r="D3152">
        <v>0</v>
      </c>
      <c r="E3152">
        <v>0</v>
      </c>
      <c r="F3152" s="631">
        <v>8.6799999999999996E-4</v>
      </c>
    </row>
    <row r="3153" spans="1:6" x14ac:dyDescent="0.2">
      <c r="A3153">
        <v>11</v>
      </c>
      <c r="B3153" t="s">
        <v>237</v>
      </c>
      <c r="C3153">
        <v>0</v>
      </c>
      <c r="D3153">
        <v>0</v>
      </c>
      <c r="E3153">
        <v>0</v>
      </c>
      <c r="F3153" s="555">
        <v>61274.99</v>
      </c>
    </row>
    <row r="3154" spans="1:6" x14ac:dyDescent="0.2">
      <c r="A3154">
        <v>12</v>
      </c>
      <c r="B3154" t="s">
        <v>238</v>
      </c>
      <c r="C3154">
        <v>0</v>
      </c>
      <c r="D3154">
        <v>0</v>
      </c>
      <c r="E3154">
        <v>0</v>
      </c>
      <c r="F3154">
        <v>5.1000000000000003E-6</v>
      </c>
    </row>
    <row r="3155" spans="1:6" x14ac:dyDescent="0.2">
      <c r="A3155">
        <v>13</v>
      </c>
      <c r="B3155" t="s">
        <v>239</v>
      </c>
      <c r="C3155">
        <v>0</v>
      </c>
      <c r="D3155">
        <v>0</v>
      </c>
      <c r="E3155">
        <v>0</v>
      </c>
      <c r="F3155" s="555">
        <v>10219.0635</v>
      </c>
    </row>
    <row r="3156" spans="1:6" x14ac:dyDescent="0.2">
      <c r="A3156">
        <v>14</v>
      </c>
      <c r="B3156" t="s">
        <v>240</v>
      </c>
      <c r="C3156">
        <v>0</v>
      </c>
      <c r="D3156">
        <v>0</v>
      </c>
      <c r="E3156">
        <v>0</v>
      </c>
      <c r="F3156" s="555">
        <v>50641.193200000002</v>
      </c>
    </row>
    <row r="3157" spans="1:6" x14ac:dyDescent="0.2">
      <c r="A3157">
        <v>15</v>
      </c>
      <c r="B3157" t="s">
        <v>241</v>
      </c>
      <c r="C3157">
        <v>0</v>
      </c>
      <c r="D3157">
        <v>0</v>
      </c>
      <c r="E3157">
        <v>0</v>
      </c>
      <c r="F3157">
        <v>0</v>
      </c>
    </row>
    <row r="3158" spans="1:6" x14ac:dyDescent="0.2">
      <c r="A3158">
        <v>16</v>
      </c>
      <c r="B3158" t="s">
        <v>242</v>
      </c>
      <c r="C3158">
        <v>0</v>
      </c>
      <c r="D3158">
        <v>0</v>
      </c>
      <c r="E3158">
        <v>0</v>
      </c>
      <c r="F3158" s="555">
        <v>60860.26</v>
      </c>
    </row>
    <row r="3159" spans="1:6" x14ac:dyDescent="0.2">
      <c r="A3159">
        <v>17</v>
      </c>
      <c r="B3159" t="s">
        <v>500</v>
      </c>
      <c r="C3159">
        <v>0</v>
      </c>
      <c r="D3159">
        <v>0</v>
      </c>
      <c r="E3159">
        <v>0</v>
      </c>
      <c r="F3159" s="555">
        <v>-414.74</v>
      </c>
    </row>
    <row r="3160" spans="1:6" x14ac:dyDescent="0.2">
      <c r="A3160">
        <v>18</v>
      </c>
      <c r="B3160" t="s">
        <v>243</v>
      </c>
      <c r="C3160">
        <v>0</v>
      </c>
      <c r="D3160">
        <v>0</v>
      </c>
      <c r="E3160">
        <v>0</v>
      </c>
      <c r="F3160" s="555">
        <v>10219.08</v>
      </c>
    </row>
    <row r="3161" spans="1:6" x14ac:dyDescent="0.2">
      <c r="A3161">
        <v>19</v>
      </c>
      <c r="B3161" t="s">
        <v>244</v>
      </c>
      <c r="C3161"/>
      <c r="D3161"/>
      <c r="E3161"/>
      <c r="F3161"/>
    </row>
    <row r="3162" spans="1:6" x14ac:dyDescent="0.2">
      <c r="A3162">
        <v>20</v>
      </c>
      <c r="B3162" t="s">
        <v>245</v>
      </c>
      <c r="C3162"/>
      <c r="D3162"/>
      <c r="E3162"/>
      <c r="F3162"/>
    </row>
    <row r="3163" spans="1:6" x14ac:dyDescent="0.2">
      <c r="A3163">
        <v>21</v>
      </c>
      <c r="B3163" t="s">
        <v>246</v>
      </c>
      <c r="C3163">
        <v>0</v>
      </c>
      <c r="D3163">
        <v>0</v>
      </c>
      <c r="E3163">
        <v>0</v>
      </c>
      <c r="F3163" s="555">
        <v>10219.08</v>
      </c>
    </row>
    <row r="3164" spans="1:6" x14ac:dyDescent="0.2">
      <c r="A3164">
        <v>22</v>
      </c>
      <c r="B3164" t="s">
        <v>247</v>
      </c>
      <c r="C3164">
        <v>0</v>
      </c>
      <c r="D3164">
        <v>0</v>
      </c>
      <c r="E3164">
        <v>0</v>
      </c>
      <c r="F3164" s="555">
        <v>1.6500000000000001E-2</v>
      </c>
    </row>
    <row r="3165" spans="1:6" x14ac:dyDescent="0.2">
      <c r="A3165">
        <v>23</v>
      </c>
      <c r="B3165" t="s">
        <v>248</v>
      </c>
      <c r="C3165">
        <v>0</v>
      </c>
      <c r="D3165">
        <v>0</v>
      </c>
      <c r="E3165">
        <v>0</v>
      </c>
      <c r="F3165" s="555">
        <v>0</v>
      </c>
    </row>
    <row r="3166" spans="1:6" x14ac:dyDescent="0.2">
      <c r="A3166">
        <v>24</v>
      </c>
      <c r="B3166" t="s">
        <v>249</v>
      </c>
      <c r="C3166">
        <v>0</v>
      </c>
      <c r="D3166">
        <v>0</v>
      </c>
      <c r="E3166">
        <v>0</v>
      </c>
      <c r="F3166" s="555">
        <v>0</v>
      </c>
    </row>
    <row r="3167" spans="1:6" x14ac:dyDescent="0.2">
      <c r="A3167">
        <v>25</v>
      </c>
      <c r="B3167" t="s">
        <v>250</v>
      </c>
      <c r="C3167">
        <v>0</v>
      </c>
      <c r="D3167">
        <v>0</v>
      </c>
      <c r="E3167">
        <v>0</v>
      </c>
      <c r="F3167" s="555">
        <v>1.6500000000000001E-2</v>
      </c>
    </row>
    <row r="3168" spans="1:6" x14ac:dyDescent="0.2">
      <c r="A3168">
        <v>26</v>
      </c>
      <c r="B3168" t="s">
        <v>266</v>
      </c>
      <c r="C3168">
        <v>0</v>
      </c>
      <c r="D3168">
        <v>0</v>
      </c>
      <c r="E3168">
        <v>0</v>
      </c>
      <c r="F3168" s="555">
        <v>0</v>
      </c>
    </row>
    <row r="3169" spans="1:6" x14ac:dyDescent="0.2">
      <c r="A3169">
        <v>27</v>
      </c>
      <c r="B3169" t="s">
        <v>267</v>
      </c>
      <c r="C3169"/>
      <c r="D3169"/>
      <c r="E3169"/>
      <c r="F3169"/>
    </row>
    <row r="3170" spans="1:6" x14ac:dyDescent="0.2">
      <c r="A3170">
        <v>28</v>
      </c>
      <c r="B3170" t="s">
        <v>268</v>
      </c>
      <c r="C3170"/>
      <c r="D3170"/>
      <c r="E3170"/>
      <c r="F3170"/>
    </row>
    <row r="3171" spans="1:6" x14ac:dyDescent="0.2">
      <c r="A3171">
        <v>29</v>
      </c>
      <c r="B3171" t="s">
        <v>501</v>
      </c>
      <c r="C3171">
        <v>0</v>
      </c>
      <c r="D3171">
        <v>0</v>
      </c>
      <c r="E3171">
        <v>0</v>
      </c>
      <c r="F3171">
        <v>0</v>
      </c>
    </row>
    <row r="3172" spans="1:6" x14ac:dyDescent="0.2">
      <c r="A3172">
        <v>30</v>
      </c>
      <c r="B3172" t="s">
        <v>251</v>
      </c>
      <c r="C3172">
        <v>0</v>
      </c>
      <c r="D3172">
        <v>0</v>
      </c>
      <c r="E3172">
        <v>0</v>
      </c>
      <c r="F3172" s="555">
        <v>10219.08</v>
      </c>
    </row>
    <row r="3173" spans="1:6" x14ac:dyDescent="0.2">
      <c r="A3173">
        <v>31</v>
      </c>
      <c r="B3173" t="s">
        <v>252</v>
      </c>
      <c r="C3173"/>
      <c r="D3173"/>
      <c r="E3173"/>
      <c r="F3173"/>
    </row>
    <row r="3174" spans="1:6" x14ac:dyDescent="0.2">
      <c r="A3174">
        <v>32</v>
      </c>
      <c r="B3174" t="s">
        <v>253</v>
      </c>
      <c r="C3174"/>
      <c r="D3174"/>
      <c r="E3174"/>
      <c r="F3174"/>
    </row>
    <row r="3175" spans="1:6" x14ac:dyDescent="0.2">
      <c r="A3175">
        <v>33</v>
      </c>
      <c r="B3175" t="s">
        <v>254</v>
      </c>
      <c r="C3175">
        <v>0</v>
      </c>
      <c r="D3175">
        <v>0</v>
      </c>
      <c r="E3175">
        <v>0</v>
      </c>
      <c r="F3175" s="555">
        <v>10219.08</v>
      </c>
    </row>
    <row r="3176" spans="1:6" x14ac:dyDescent="0.2">
      <c r="A3176"/>
      <c r="B3176"/>
      <c r="C3176"/>
      <c r="D3176"/>
      <c r="E3176"/>
      <c r="F3176"/>
    </row>
    <row r="3177" spans="1:6" x14ac:dyDescent="0.2">
      <c r="A3177" t="s">
        <v>502</v>
      </c>
      <c r="B3177"/>
      <c r="C3177"/>
      <c r="D3177"/>
      <c r="E3177"/>
      <c r="F3177"/>
    </row>
    <row r="3178" spans="1:6" x14ac:dyDescent="0.2">
      <c r="A3178" t="s">
        <v>503</v>
      </c>
      <c r="B3178"/>
      <c r="C3178"/>
      <c r="D3178"/>
      <c r="E3178"/>
      <c r="F3178"/>
    </row>
    <row r="3179" spans="1:6" x14ac:dyDescent="0.2">
      <c r="A3179"/>
      <c r="B3179"/>
      <c r="C3179"/>
      <c r="D3179"/>
      <c r="E3179"/>
      <c r="F3179"/>
    </row>
    <row r="3180" spans="1:6" x14ac:dyDescent="0.2">
      <c r="A3180"/>
      <c r="B3180"/>
      <c r="C3180"/>
      <c r="D3180"/>
      <c r="E3180"/>
      <c r="F3180"/>
    </row>
    <row r="3181" spans="1:6" x14ac:dyDescent="0.2">
      <c r="A3181" t="s">
        <v>491</v>
      </c>
      <c r="B3181"/>
      <c r="C3181"/>
      <c r="D3181"/>
      <c r="E3181"/>
      <c r="F3181"/>
    </row>
    <row r="3182" spans="1:6" x14ac:dyDescent="0.2">
      <c r="A3182" t="s">
        <v>652</v>
      </c>
      <c r="B3182"/>
      <c r="C3182"/>
      <c r="D3182"/>
      <c r="E3182"/>
      <c r="F3182"/>
    </row>
    <row r="3183" spans="1:6" x14ac:dyDescent="0.2">
      <c r="A3183"/>
      <c r="B3183"/>
      <c r="C3183"/>
      <c r="D3183"/>
      <c r="E3183"/>
      <c r="F3183"/>
    </row>
    <row r="3184" spans="1:6" x14ac:dyDescent="0.2">
      <c r="A3184"/>
      <c r="B3184" t="s">
        <v>1</v>
      </c>
      <c r="C3184" t="s">
        <v>492</v>
      </c>
      <c r="D3184"/>
      <c r="E3184"/>
      <c r="F3184"/>
    </row>
    <row r="3185" spans="1:6" x14ac:dyDescent="0.2">
      <c r="A3185"/>
      <c r="B3185"/>
      <c r="C3185"/>
      <c r="D3185"/>
      <c r="E3185"/>
      <c r="F3185"/>
    </row>
    <row r="3186" spans="1:6" x14ac:dyDescent="0.2">
      <c r="A3186"/>
      <c r="B3186" t="s">
        <v>234</v>
      </c>
      <c r="C3186" t="s">
        <v>490</v>
      </c>
      <c r="D3186"/>
      <c r="E3186"/>
      <c r="F3186"/>
    </row>
    <row r="3187" spans="1:6" x14ac:dyDescent="0.2">
      <c r="A3187"/>
      <c r="B3187"/>
      <c r="C3187"/>
      <c r="D3187"/>
      <c r="E3187"/>
      <c r="F3187"/>
    </row>
    <row r="3188" spans="1:6" x14ac:dyDescent="0.2">
      <c r="A3188"/>
      <c r="B3188"/>
      <c r="C3188"/>
      <c r="D3188"/>
      <c r="E3188"/>
      <c r="F3188" t="s">
        <v>493</v>
      </c>
    </row>
    <row r="3189" spans="1:6" x14ac:dyDescent="0.2">
      <c r="A3189">
        <v>1</v>
      </c>
      <c r="B3189" t="s">
        <v>361</v>
      </c>
      <c r="C3189" t="s">
        <v>463</v>
      </c>
      <c r="D3189"/>
      <c r="E3189"/>
      <c r="F3189" s="437">
        <v>270008820</v>
      </c>
    </row>
    <row r="3190" spans="1:6" x14ac:dyDescent="0.2">
      <c r="A3190">
        <v>2</v>
      </c>
      <c r="B3190" t="s">
        <v>175</v>
      </c>
      <c r="C3190" t="s">
        <v>454</v>
      </c>
      <c r="D3190"/>
      <c r="E3190"/>
      <c r="F3190"/>
    </row>
    <row r="3191" spans="1:6" x14ac:dyDescent="0.2">
      <c r="A3191">
        <v>3</v>
      </c>
      <c r="B3191" t="s">
        <v>256</v>
      </c>
      <c r="C3191">
        <v>270009110</v>
      </c>
      <c r="D3191"/>
      <c r="E3191"/>
      <c r="F3191"/>
    </row>
    <row r="3192" spans="1:6" x14ac:dyDescent="0.2">
      <c r="A3192">
        <v>4</v>
      </c>
      <c r="B3192" t="s">
        <v>235</v>
      </c>
      <c r="C3192" t="s">
        <v>492</v>
      </c>
      <c r="D3192" t="s">
        <v>504</v>
      </c>
      <c r="E3192"/>
      <c r="F3192"/>
    </row>
    <row r="3193" spans="1:6" x14ac:dyDescent="0.2">
      <c r="A3193"/>
      <c r="B3193"/>
      <c r="C3193" t="s">
        <v>257</v>
      </c>
      <c r="D3193" t="s">
        <v>257</v>
      </c>
      <c r="E3193" t="s">
        <v>257</v>
      </c>
      <c r="F3193" t="s">
        <v>257</v>
      </c>
    </row>
    <row r="3194" spans="1:6" x14ac:dyDescent="0.2">
      <c r="A3194"/>
      <c r="B3194"/>
      <c r="C3194" t="s">
        <v>494</v>
      </c>
      <c r="D3194" t="s">
        <v>505</v>
      </c>
      <c r="E3194" t="s">
        <v>495</v>
      </c>
      <c r="F3194" t="s">
        <v>185</v>
      </c>
    </row>
    <row r="3195" spans="1:6" x14ac:dyDescent="0.2">
      <c r="A3195">
        <v>5</v>
      </c>
      <c r="B3195" t="s">
        <v>257</v>
      </c>
      <c r="C3195" s="412">
        <v>2003347371</v>
      </c>
      <c r="D3195" s="412">
        <v>9930071244</v>
      </c>
      <c r="E3195" s="412">
        <v>0</v>
      </c>
      <c r="F3195" s="412">
        <v>11933418615</v>
      </c>
    </row>
    <row r="3196" spans="1:6" x14ac:dyDescent="0.2">
      <c r="A3196">
        <v>6</v>
      </c>
      <c r="B3196" t="s">
        <v>236</v>
      </c>
      <c r="C3196" s="705">
        <v>0.16787707160000001</v>
      </c>
      <c r="D3196" s="705">
        <v>0.83212292840000002</v>
      </c>
      <c r="E3196">
        <v>0</v>
      </c>
      <c r="F3196" s="555">
        <v>1</v>
      </c>
    </row>
    <row r="3197" spans="1:6" x14ac:dyDescent="0.2">
      <c r="A3197"/>
      <c r="B3197"/>
      <c r="C3197"/>
      <c r="D3197"/>
      <c r="E3197"/>
      <c r="F3197"/>
    </row>
    <row r="3198" spans="1:6" x14ac:dyDescent="0.2">
      <c r="A3198"/>
      <c r="B3198" t="s">
        <v>496</v>
      </c>
      <c r="C3198"/>
      <c r="D3198"/>
      <c r="E3198"/>
      <c r="F3198"/>
    </row>
    <row r="3199" spans="1:6" x14ac:dyDescent="0.2">
      <c r="A3199">
        <v>7</v>
      </c>
      <c r="B3199" t="s">
        <v>497</v>
      </c>
      <c r="C3199" s="412">
        <v>212223637</v>
      </c>
      <c r="D3199"/>
      <c r="E3199"/>
      <c r="F3199"/>
    </row>
    <row r="3200" spans="1:6" x14ac:dyDescent="0.2">
      <c r="A3200">
        <v>8</v>
      </c>
      <c r="B3200" t="s">
        <v>258</v>
      </c>
      <c r="C3200" s="412">
        <v>141630333</v>
      </c>
      <c r="D3200"/>
      <c r="E3200"/>
      <c r="F3200"/>
    </row>
    <row r="3201" spans="1:6" x14ac:dyDescent="0.2">
      <c r="A3201">
        <v>9</v>
      </c>
      <c r="B3201" t="s">
        <v>259</v>
      </c>
      <c r="C3201" s="412">
        <v>70593304</v>
      </c>
      <c r="D3201"/>
      <c r="E3201"/>
      <c r="F3201"/>
    </row>
    <row r="3202" spans="1:6" x14ac:dyDescent="0.2">
      <c r="A3202"/>
      <c r="B3202"/>
      <c r="C3202"/>
      <c r="D3202"/>
      <c r="E3202"/>
      <c r="F3202"/>
    </row>
    <row r="3203" spans="1:6" x14ac:dyDescent="0.2">
      <c r="A3203"/>
      <c r="B3203"/>
      <c r="C3203" t="s">
        <v>167</v>
      </c>
      <c r="D3203" t="s">
        <v>260</v>
      </c>
      <c r="E3203" t="s">
        <v>498</v>
      </c>
      <c r="F3203" t="s">
        <v>261</v>
      </c>
    </row>
    <row r="3204" spans="1:6" x14ac:dyDescent="0.2">
      <c r="A3204"/>
      <c r="B3204"/>
      <c r="C3204" t="s">
        <v>262</v>
      </c>
      <c r="D3204" t="s">
        <v>263</v>
      </c>
      <c r="E3204" t="s">
        <v>264</v>
      </c>
      <c r="F3204" t="s">
        <v>265</v>
      </c>
    </row>
    <row r="3205" spans="1:6" x14ac:dyDescent="0.2">
      <c r="A3205">
        <v>10</v>
      </c>
      <c r="B3205" t="s">
        <v>499</v>
      </c>
      <c r="C3205">
        <v>7.6090000000000001E-4</v>
      </c>
      <c r="D3205">
        <v>0</v>
      </c>
      <c r="E3205">
        <v>0</v>
      </c>
      <c r="F3205">
        <v>0</v>
      </c>
    </row>
    <row r="3206" spans="1:6" x14ac:dyDescent="0.2">
      <c r="A3206">
        <v>11</v>
      </c>
      <c r="B3206" t="s">
        <v>237</v>
      </c>
      <c r="C3206">
        <v>53714.45</v>
      </c>
      <c r="D3206">
        <v>0</v>
      </c>
      <c r="E3206">
        <v>0</v>
      </c>
      <c r="F3206">
        <v>0</v>
      </c>
    </row>
    <row r="3207" spans="1:6" x14ac:dyDescent="0.2">
      <c r="A3207">
        <v>12</v>
      </c>
      <c r="B3207" t="s">
        <v>238</v>
      </c>
      <c r="C3207" s="631">
        <v>4.5000000000000001E-6</v>
      </c>
      <c r="D3207">
        <v>0</v>
      </c>
      <c r="E3207">
        <v>0</v>
      </c>
      <c r="F3207">
        <v>0</v>
      </c>
    </row>
    <row r="3208" spans="1:6" x14ac:dyDescent="0.2">
      <c r="A3208">
        <v>13</v>
      </c>
      <c r="B3208" t="s">
        <v>239</v>
      </c>
      <c r="C3208" s="555">
        <v>9015.0632000000005</v>
      </c>
      <c r="D3208">
        <v>0</v>
      </c>
      <c r="E3208">
        <v>0</v>
      </c>
      <c r="F3208">
        <v>0</v>
      </c>
    </row>
    <row r="3209" spans="1:6" x14ac:dyDescent="0.2">
      <c r="A3209">
        <v>14</v>
      </c>
      <c r="B3209" t="s">
        <v>240</v>
      </c>
      <c r="C3209" s="555">
        <v>44685.320599999999</v>
      </c>
      <c r="D3209">
        <v>0</v>
      </c>
      <c r="E3209">
        <v>0</v>
      </c>
      <c r="F3209">
        <v>0</v>
      </c>
    </row>
    <row r="3210" spans="1:6" x14ac:dyDescent="0.2">
      <c r="A3210">
        <v>15</v>
      </c>
      <c r="B3210" t="s">
        <v>241</v>
      </c>
      <c r="C3210">
        <v>0</v>
      </c>
      <c r="D3210">
        <v>0</v>
      </c>
      <c r="E3210">
        <v>0</v>
      </c>
      <c r="F3210">
        <v>0</v>
      </c>
    </row>
    <row r="3211" spans="1:6" x14ac:dyDescent="0.2">
      <c r="A3211">
        <v>16</v>
      </c>
      <c r="B3211" t="s">
        <v>242</v>
      </c>
      <c r="C3211" s="555">
        <v>53700.383800000003</v>
      </c>
      <c r="D3211">
        <v>0</v>
      </c>
      <c r="E3211">
        <v>0</v>
      </c>
      <c r="F3211">
        <v>0</v>
      </c>
    </row>
    <row r="3212" spans="1:6" x14ac:dyDescent="0.2">
      <c r="A3212">
        <v>17</v>
      </c>
      <c r="B3212" t="s">
        <v>500</v>
      </c>
      <c r="C3212" s="555">
        <v>-14.07</v>
      </c>
      <c r="D3212">
        <v>0</v>
      </c>
      <c r="E3212">
        <v>0</v>
      </c>
      <c r="F3212">
        <v>0</v>
      </c>
    </row>
    <row r="3213" spans="1:6" x14ac:dyDescent="0.2">
      <c r="A3213">
        <v>18</v>
      </c>
      <c r="B3213" t="s">
        <v>243</v>
      </c>
      <c r="C3213">
        <v>9015.07</v>
      </c>
      <c r="D3213">
        <v>0</v>
      </c>
      <c r="E3213">
        <v>0</v>
      </c>
      <c r="F3213">
        <v>0</v>
      </c>
    </row>
    <row r="3214" spans="1:6" x14ac:dyDescent="0.2">
      <c r="A3214">
        <v>19</v>
      </c>
      <c r="B3214" t="s">
        <v>244</v>
      </c>
      <c r="C3214"/>
      <c r="D3214"/>
      <c r="E3214"/>
      <c r="F3214"/>
    </row>
    <row r="3215" spans="1:6" x14ac:dyDescent="0.2">
      <c r="A3215">
        <v>20</v>
      </c>
      <c r="B3215" t="s">
        <v>245</v>
      </c>
      <c r="C3215"/>
      <c r="D3215"/>
      <c r="E3215"/>
      <c r="F3215"/>
    </row>
    <row r="3216" spans="1:6" x14ac:dyDescent="0.2">
      <c r="A3216">
        <v>21</v>
      </c>
      <c r="B3216" t="s">
        <v>246</v>
      </c>
      <c r="C3216">
        <v>9015.07</v>
      </c>
      <c r="D3216">
        <v>0</v>
      </c>
      <c r="E3216">
        <v>0</v>
      </c>
      <c r="F3216">
        <v>0</v>
      </c>
    </row>
    <row r="3217" spans="1:6" x14ac:dyDescent="0.2">
      <c r="A3217">
        <v>22</v>
      </c>
      <c r="B3217" t="s">
        <v>247</v>
      </c>
      <c r="C3217" s="555">
        <v>6.7999999999999996E-3</v>
      </c>
      <c r="D3217">
        <v>0</v>
      </c>
      <c r="E3217">
        <v>0</v>
      </c>
      <c r="F3217">
        <v>0</v>
      </c>
    </row>
    <row r="3218" spans="1:6" x14ac:dyDescent="0.2">
      <c r="A3218">
        <v>23</v>
      </c>
      <c r="B3218" t="s">
        <v>248</v>
      </c>
      <c r="C3218" s="555">
        <v>0</v>
      </c>
      <c r="D3218">
        <v>0</v>
      </c>
      <c r="E3218">
        <v>0</v>
      </c>
      <c r="F3218">
        <v>0</v>
      </c>
    </row>
    <row r="3219" spans="1:6" x14ac:dyDescent="0.2">
      <c r="A3219">
        <v>24</v>
      </c>
      <c r="B3219" t="s">
        <v>249</v>
      </c>
      <c r="C3219" s="555">
        <v>0</v>
      </c>
      <c r="D3219">
        <v>0</v>
      </c>
      <c r="E3219">
        <v>0</v>
      </c>
      <c r="F3219">
        <v>0</v>
      </c>
    </row>
    <row r="3220" spans="1:6" x14ac:dyDescent="0.2">
      <c r="A3220">
        <v>25</v>
      </c>
      <c r="B3220" t="s">
        <v>250</v>
      </c>
      <c r="C3220" s="555">
        <v>6.7999999999999996E-3</v>
      </c>
      <c r="D3220">
        <v>0</v>
      </c>
      <c r="E3220">
        <v>0</v>
      </c>
      <c r="F3220">
        <v>0</v>
      </c>
    </row>
    <row r="3221" spans="1:6" x14ac:dyDescent="0.2">
      <c r="A3221">
        <v>26</v>
      </c>
      <c r="B3221" t="s">
        <v>266</v>
      </c>
      <c r="C3221" s="555">
        <v>0</v>
      </c>
      <c r="D3221">
        <v>0</v>
      </c>
      <c r="E3221">
        <v>0</v>
      </c>
      <c r="F3221">
        <v>0</v>
      </c>
    </row>
    <row r="3222" spans="1:6" x14ac:dyDescent="0.2">
      <c r="A3222">
        <v>27</v>
      </c>
      <c r="B3222" t="s">
        <v>267</v>
      </c>
      <c r="C3222"/>
      <c r="D3222"/>
      <c r="E3222"/>
      <c r="F3222"/>
    </row>
    <row r="3223" spans="1:6" x14ac:dyDescent="0.2">
      <c r="A3223">
        <v>28</v>
      </c>
      <c r="B3223" t="s">
        <v>268</v>
      </c>
      <c r="C3223"/>
      <c r="D3223"/>
      <c r="E3223"/>
      <c r="F3223"/>
    </row>
    <row r="3224" spans="1:6" x14ac:dyDescent="0.2">
      <c r="A3224">
        <v>29</v>
      </c>
      <c r="B3224" t="s">
        <v>501</v>
      </c>
      <c r="C3224">
        <v>0</v>
      </c>
      <c r="D3224">
        <v>0</v>
      </c>
      <c r="E3224">
        <v>0</v>
      </c>
      <c r="F3224">
        <v>0</v>
      </c>
    </row>
    <row r="3225" spans="1:6" x14ac:dyDescent="0.2">
      <c r="A3225">
        <v>30</v>
      </c>
      <c r="B3225" t="s">
        <v>251</v>
      </c>
      <c r="C3225">
        <v>9015.07</v>
      </c>
      <c r="D3225">
        <v>0</v>
      </c>
      <c r="E3225">
        <v>0</v>
      </c>
      <c r="F3225">
        <v>0</v>
      </c>
    </row>
    <row r="3226" spans="1:6" x14ac:dyDescent="0.2">
      <c r="A3226">
        <v>31</v>
      </c>
      <c r="B3226" t="s">
        <v>252</v>
      </c>
      <c r="C3226"/>
      <c r="D3226"/>
      <c r="E3226"/>
      <c r="F3226"/>
    </row>
    <row r="3227" spans="1:6" x14ac:dyDescent="0.2">
      <c r="A3227">
        <v>32</v>
      </c>
      <c r="B3227" t="s">
        <v>253</v>
      </c>
      <c r="C3227"/>
      <c r="D3227"/>
      <c r="E3227"/>
      <c r="F3227"/>
    </row>
    <row r="3228" spans="1:6" x14ac:dyDescent="0.2">
      <c r="A3228">
        <v>33</v>
      </c>
      <c r="B3228" t="s">
        <v>254</v>
      </c>
      <c r="C3228">
        <v>9015.07</v>
      </c>
      <c r="D3228">
        <v>0</v>
      </c>
      <c r="E3228">
        <v>0</v>
      </c>
      <c r="F3228">
        <v>0</v>
      </c>
    </row>
    <row r="3229" spans="1:6" x14ac:dyDescent="0.2">
      <c r="A3229"/>
      <c r="B3229"/>
      <c r="C3229"/>
      <c r="D3229"/>
      <c r="E3229"/>
      <c r="F3229"/>
    </row>
    <row r="3230" spans="1:6" x14ac:dyDescent="0.2">
      <c r="A3230" t="s">
        <v>502</v>
      </c>
      <c r="B3230"/>
      <c r="C3230"/>
      <c r="D3230"/>
      <c r="E3230"/>
      <c r="F3230"/>
    </row>
    <row r="3231" spans="1:6" x14ac:dyDescent="0.2">
      <c r="A3231" t="s">
        <v>503</v>
      </c>
      <c r="B3231"/>
      <c r="C3231"/>
      <c r="D3231"/>
      <c r="E3231"/>
      <c r="F3231"/>
    </row>
    <row r="3232" spans="1:6" x14ac:dyDescent="0.2">
      <c r="A3232"/>
      <c r="B3232"/>
      <c r="C3232"/>
      <c r="D3232"/>
      <c r="E3232"/>
      <c r="F3232"/>
    </row>
    <row r="3233" spans="1:6" x14ac:dyDescent="0.2">
      <c r="A3233"/>
      <c r="B3233"/>
      <c r="C3233"/>
      <c r="D3233"/>
      <c r="E3233"/>
      <c r="F3233"/>
    </row>
    <row r="3234" spans="1:6" x14ac:dyDescent="0.2">
      <c r="A3234" t="s">
        <v>491</v>
      </c>
      <c r="B3234"/>
      <c r="C3234"/>
      <c r="D3234"/>
      <c r="E3234"/>
      <c r="F3234"/>
    </row>
    <row r="3235" spans="1:6" x14ac:dyDescent="0.2">
      <c r="A3235" t="s">
        <v>652</v>
      </c>
      <c r="B3235"/>
      <c r="C3235"/>
      <c r="D3235"/>
      <c r="E3235"/>
      <c r="F3235"/>
    </row>
    <row r="3236" spans="1:6" x14ac:dyDescent="0.2">
      <c r="A3236"/>
      <c r="B3236"/>
      <c r="C3236"/>
      <c r="D3236"/>
      <c r="E3236"/>
      <c r="F3236"/>
    </row>
    <row r="3237" spans="1:6" x14ac:dyDescent="0.2">
      <c r="A3237"/>
      <c r="B3237" t="s">
        <v>1</v>
      </c>
      <c r="C3237" t="s">
        <v>492</v>
      </c>
      <c r="D3237"/>
      <c r="E3237"/>
      <c r="F3237"/>
    </row>
    <row r="3238" spans="1:6" x14ac:dyDescent="0.2">
      <c r="A3238"/>
      <c r="B3238"/>
      <c r="C3238"/>
      <c r="D3238"/>
      <c r="E3238"/>
      <c r="F3238"/>
    </row>
    <row r="3239" spans="1:6" x14ac:dyDescent="0.2">
      <c r="A3239"/>
      <c r="B3239" t="s">
        <v>234</v>
      </c>
      <c r="C3239" t="s">
        <v>490</v>
      </c>
      <c r="D3239"/>
      <c r="E3239"/>
      <c r="F3239"/>
    </row>
    <row r="3240" spans="1:6" x14ac:dyDescent="0.2">
      <c r="A3240"/>
      <c r="B3240"/>
      <c r="C3240"/>
      <c r="D3240"/>
      <c r="E3240"/>
      <c r="F3240"/>
    </row>
    <row r="3241" spans="1:6" x14ac:dyDescent="0.2">
      <c r="A3241"/>
      <c r="B3241"/>
      <c r="C3241"/>
      <c r="D3241"/>
      <c r="E3241"/>
      <c r="F3241" t="s">
        <v>493</v>
      </c>
    </row>
    <row r="3242" spans="1:6" x14ac:dyDescent="0.2">
      <c r="A3242">
        <v>1</v>
      </c>
      <c r="B3242" t="s">
        <v>361</v>
      </c>
      <c r="C3242" t="s">
        <v>463</v>
      </c>
      <c r="D3242"/>
      <c r="E3242"/>
      <c r="F3242" s="437">
        <v>270008820</v>
      </c>
    </row>
    <row r="3243" spans="1:6" x14ac:dyDescent="0.2">
      <c r="A3243">
        <v>2</v>
      </c>
      <c r="B3243" t="s">
        <v>175</v>
      </c>
      <c r="C3243" t="s">
        <v>586</v>
      </c>
      <c r="D3243"/>
      <c r="E3243"/>
      <c r="F3243"/>
    </row>
    <row r="3244" spans="1:6" x14ac:dyDescent="0.2">
      <c r="A3244">
        <v>3</v>
      </c>
      <c r="B3244" t="s">
        <v>256</v>
      </c>
      <c r="C3244">
        <v>270008220</v>
      </c>
      <c r="D3244"/>
      <c r="E3244"/>
      <c r="F3244"/>
    </row>
    <row r="3245" spans="1:6" x14ac:dyDescent="0.2">
      <c r="A3245">
        <v>4</v>
      </c>
      <c r="B3245" t="s">
        <v>235</v>
      </c>
      <c r="C3245" t="s">
        <v>492</v>
      </c>
      <c r="D3245"/>
      <c r="E3245"/>
      <c r="F3245"/>
    </row>
    <row r="3246" spans="1:6" x14ac:dyDescent="0.2">
      <c r="A3246"/>
      <c r="B3246"/>
      <c r="C3246" t="s">
        <v>257</v>
      </c>
      <c r="D3246" t="s">
        <v>257</v>
      </c>
      <c r="E3246" t="s">
        <v>257</v>
      </c>
      <c r="F3246" t="s">
        <v>257</v>
      </c>
    </row>
    <row r="3247" spans="1:6" x14ac:dyDescent="0.2">
      <c r="A3247"/>
      <c r="B3247"/>
      <c r="C3247" t="s">
        <v>494</v>
      </c>
      <c r="D3247" t="s">
        <v>495</v>
      </c>
      <c r="E3247" t="s">
        <v>495</v>
      </c>
      <c r="F3247" t="s">
        <v>185</v>
      </c>
    </row>
    <row r="3248" spans="1:6" x14ac:dyDescent="0.2">
      <c r="A3248">
        <v>5</v>
      </c>
      <c r="B3248" t="s">
        <v>257</v>
      </c>
      <c r="C3248" s="412">
        <v>2003737937</v>
      </c>
      <c r="D3248" s="412">
        <v>0</v>
      </c>
      <c r="E3248" s="412">
        <v>0</v>
      </c>
      <c r="F3248" s="412">
        <v>2003737937</v>
      </c>
    </row>
    <row r="3249" spans="1:6" x14ac:dyDescent="0.2">
      <c r="A3249">
        <v>6</v>
      </c>
      <c r="B3249" t="s">
        <v>236</v>
      </c>
      <c r="C3249" s="555">
        <v>1</v>
      </c>
      <c r="D3249" s="555">
        <v>0</v>
      </c>
      <c r="E3249" s="555">
        <v>0</v>
      </c>
      <c r="F3249" s="555">
        <v>1</v>
      </c>
    </row>
    <row r="3250" spans="1:6" x14ac:dyDescent="0.2">
      <c r="A3250"/>
      <c r="B3250"/>
      <c r="C3250"/>
      <c r="D3250"/>
      <c r="E3250"/>
      <c r="F3250"/>
    </row>
    <row r="3251" spans="1:6" x14ac:dyDescent="0.2">
      <c r="A3251"/>
      <c r="B3251" t="s">
        <v>496</v>
      </c>
      <c r="C3251"/>
      <c r="D3251"/>
      <c r="E3251"/>
      <c r="F3251"/>
    </row>
    <row r="3252" spans="1:6" x14ac:dyDescent="0.2">
      <c r="A3252">
        <v>7</v>
      </c>
      <c r="B3252" t="s">
        <v>497</v>
      </c>
      <c r="C3252" s="412">
        <v>212223637</v>
      </c>
      <c r="D3252"/>
      <c r="E3252"/>
      <c r="F3252"/>
    </row>
    <row r="3253" spans="1:6" x14ac:dyDescent="0.2">
      <c r="A3253">
        <v>8</v>
      </c>
      <c r="B3253" t="s">
        <v>258</v>
      </c>
      <c r="C3253" s="412">
        <v>141630333</v>
      </c>
      <c r="D3253"/>
      <c r="E3253"/>
      <c r="F3253"/>
    </row>
    <row r="3254" spans="1:6" x14ac:dyDescent="0.2">
      <c r="A3254">
        <v>9</v>
      </c>
      <c r="B3254" t="s">
        <v>259</v>
      </c>
      <c r="C3254" s="412">
        <v>70593304</v>
      </c>
      <c r="D3254"/>
      <c r="E3254"/>
      <c r="F3254"/>
    </row>
    <row r="3255" spans="1:6" x14ac:dyDescent="0.2">
      <c r="A3255"/>
      <c r="B3255"/>
      <c r="C3255"/>
      <c r="D3255"/>
      <c r="E3255"/>
      <c r="F3255"/>
    </row>
    <row r="3256" spans="1:6" x14ac:dyDescent="0.2">
      <c r="A3256"/>
      <c r="B3256"/>
      <c r="C3256" t="s">
        <v>167</v>
      </c>
      <c r="D3256" t="s">
        <v>260</v>
      </c>
      <c r="E3256" t="s">
        <v>498</v>
      </c>
      <c r="F3256" t="s">
        <v>261</v>
      </c>
    </row>
    <row r="3257" spans="1:6" x14ac:dyDescent="0.2">
      <c r="A3257"/>
      <c r="B3257"/>
      <c r="C3257" t="s">
        <v>262</v>
      </c>
      <c r="D3257" t="s">
        <v>263</v>
      </c>
      <c r="E3257" t="s">
        <v>264</v>
      </c>
      <c r="F3257" t="s">
        <v>265</v>
      </c>
    </row>
    <row r="3258" spans="1:6" x14ac:dyDescent="0.2">
      <c r="A3258">
        <v>10</v>
      </c>
      <c r="B3258" t="s">
        <v>499</v>
      </c>
      <c r="C3258" s="631">
        <v>7.4999999999999993E-5</v>
      </c>
      <c r="D3258">
        <v>0</v>
      </c>
      <c r="E3258">
        <v>0</v>
      </c>
      <c r="F3258">
        <v>0</v>
      </c>
    </row>
    <row r="3259" spans="1:6" x14ac:dyDescent="0.2">
      <c r="A3259">
        <v>11</v>
      </c>
      <c r="B3259" t="s">
        <v>237</v>
      </c>
      <c r="C3259" s="555">
        <v>5294.5</v>
      </c>
      <c r="D3259">
        <v>0</v>
      </c>
      <c r="E3259">
        <v>0</v>
      </c>
      <c r="F3259">
        <v>0</v>
      </c>
    </row>
    <row r="3260" spans="1:6" x14ac:dyDescent="0.2">
      <c r="A3260">
        <v>12</v>
      </c>
      <c r="B3260" t="s">
        <v>238</v>
      </c>
      <c r="C3260">
        <v>2.6000000000000001E-6</v>
      </c>
      <c r="D3260">
        <v>0</v>
      </c>
      <c r="E3260">
        <v>0</v>
      </c>
      <c r="F3260">
        <v>0</v>
      </c>
    </row>
    <row r="3261" spans="1:6" x14ac:dyDescent="0.2">
      <c r="A3261">
        <v>13</v>
      </c>
      <c r="B3261" t="s">
        <v>239</v>
      </c>
      <c r="C3261" s="555">
        <v>5209.7186000000002</v>
      </c>
      <c r="D3261">
        <v>0</v>
      </c>
      <c r="E3261">
        <v>0</v>
      </c>
      <c r="F3261">
        <v>0</v>
      </c>
    </row>
    <row r="3262" spans="1:6" x14ac:dyDescent="0.2">
      <c r="A3262">
        <v>14</v>
      </c>
      <c r="B3262" t="s">
        <v>240</v>
      </c>
      <c r="C3262">
        <v>0</v>
      </c>
      <c r="D3262">
        <v>0</v>
      </c>
      <c r="E3262">
        <v>0</v>
      </c>
      <c r="F3262">
        <v>0</v>
      </c>
    </row>
    <row r="3263" spans="1:6" x14ac:dyDescent="0.2">
      <c r="A3263">
        <v>15</v>
      </c>
      <c r="B3263" t="s">
        <v>241</v>
      </c>
      <c r="C3263">
        <v>0</v>
      </c>
      <c r="D3263">
        <v>0</v>
      </c>
      <c r="E3263">
        <v>0</v>
      </c>
      <c r="F3263">
        <v>0</v>
      </c>
    </row>
    <row r="3264" spans="1:6" x14ac:dyDescent="0.2">
      <c r="A3264">
        <v>16</v>
      </c>
      <c r="B3264" t="s">
        <v>242</v>
      </c>
      <c r="C3264" s="555">
        <v>5209.7186000000002</v>
      </c>
      <c r="D3264">
        <v>0</v>
      </c>
      <c r="E3264">
        <v>0</v>
      </c>
      <c r="F3264">
        <v>0</v>
      </c>
    </row>
    <row r="3265" spans="1:6" x14ac:dyDescent="0.2">
      <c r="A3265">
        <v>17</v>
      </c>
      <c r="B3265" t="s">
        <v>500</v>
      </c>
      <c r="C3265" s="555">
        <v>-84.779200000000003</v>
      </c>
      <c r="D3265">
        <v>0</v>
      </c>
      <c r="E3265">
        <v>0</v>
      </c>
      <c r="F3265">
        <v>0</v>
      </c>
    </row>
    <row r="3266" spans="1:6" x14ac:dyDescent="0.2">
      <c r="A3266">
        <v>18</v>
      </c>
      <c r="B3266" t="s">
        <v>243</v>
      </c>
      <c r="C3266">
        <v>5209.7299999999996</v>
      </c>
      <c r="D3266">
        <v>0</v>
      </c>
      <c r="E3266">
        <v>0</v>
      </c>
      <c r="F3266">
        <v>0</v>
      </c>
    </row>
    <row r="3267" spans="1:6" x14ac:dyDescent="0.2">
      <c r="A3267">
        <v>19</v>
      </c>
      <c r="B3267" t="s">
        <v>244</v>
      </c>
      <c r="C3267"/>
      <c r="D3267"/>
      <c r="E3267"/>
      <c r="F3267"/>
    </row>
    <row r="3268" spans="1:6" x14ac:dyDescent="0.2">
      <c r="A3268">
        <v>20</v>
      </c>
      <c r="B3268" t="s">
        <v>245</v>
      </c>
      <c r="C3268"/>
      <c r="D3268"/>
      <c r="E3268"/>
      <c r="F3268"/>
    </row>
    <row r="3269" spans="1:6" x14ac:dyDescent="0.2">
      <c r="A3269">
        <v>21</v>
      </c>
      <c r="B3269" t="s">
        <v>246</v>
      </c>
      <c r="C3269">
        <v>5209.7299999999996</v>
      </c>
      <c r="D3269">
        <v>0</v>
      </c>
      <c r="E3269">
        <v>0</v>
      </c>
      <c r="F3269">
        <v>0</v>
      </c>
    </row>
    <row r="3270" spans="1:6" x14ac:dyDescent="0.2">
      <c r="A3270">
        <v>22</v>
      </c>
      <c r="B3270" t="s">
        <v>247</v>
      </c>
      <c r="C3270" s="555">
        <v>1.14E-2</v>
      </c>
      <c r="D3270">
        <v>0</v>
      </c>
      <c r="E3270">
        <v>0</v>
      </c>
      <c r="F3270">
        <v>0</v>
      </c>
    </row>
    <row r="3271" spans="1:6" x14ac:dyDescent="0.2">
      <c r="A3271">
        <v>23</v>
      </c>
      <c r="B3271" t="s">
        <v>248</v>
      </c>
      <c r="C3271" s="555">
        <v>0</v>
      </c>
      <c r="D3271">
        <v>0</v>
      </c>
      <c r="E3271">
        <v>0</v>
      </c>
      <c r="F3271">
        <v>0</v>
      </c>
    </row>
    <row r="3272" spans="1:6" x14ac:dyDescent="0.2">
      <c r="A3272">
        <v>24</v>
      </c>
      <c r="B3272" t="s">
        <v>249</v>
      </c>
      <c r="C3272" s="555">
        <v>0</v>
      </c>
      <c r="D3272">
        <v>0</v>
      </c>
      <c r="E3272">
        <v>0</v>
      </c>
      <c r="F3272">
        <v>0</v>
      </c>
    </row>
    <row r="3273" spans="1:6" x14ac:dyDescent="0.2">
      <c r="A3273">
        <v>25</v>
      </c>
      <c r="B3273" t="s">
        <v>250</v>
      </c>
      <c r="C3273" s="555">
        <v>1.14E-2</v>
      </c>
      <c r="D3273">
        <v>0</v>
      </c>
      <c r="E3273">
        <v>0</v>
      </c>
      <c r="F3273">
        <v>0</v>
      </c>
    </row>
    <row r="3274" spans="1:6" x14ac:dyDescent="0.2">
      <c r="A3274">
        <v>26</v>
      </c>
      <c r="B3274" t="s">
        <v>266</v>
      </c>
      <c r="C3274" s="555">
        <v>0</v>
      </c>
      <c r="D3274">
        <v>0</v>
      </c>
      <c r="E3274">
        <v>0</v>
      </c>
      <c r="F3274">
        <v>0</v>
      </c>
    </row>
    <row r="3275" spans="1:6" x14ac:dyDescent="0.2">
      <c r="A3275">
        <v>27</v>
      </c>
      <c r="B3275" t="s">
        <v>267</v>
      </c>
      <c r="C3275"/>
      <c r="D3275"/>
      <c r="E3275"/>
      <c r="F3275"/>
    </row>
    <row r="3276" spans="1:6" x14ac:dyDescent="0.2">
      <c r="A3276">
        <v>28</v>
      </c>
      <c r="B3276" t="s">
        <v>268</v>
      </c>
      <c r="C3276"/>
      <c r="D3276"/>
      <c r="E3276"/>
      <c r="F3276"/>
    </row>
    <row r="3277" spans="1:6" x14ac:dyDescent="0.2">
      <c r="A3277">
        <v>29</v>
      </c>
      <c r="B3277" t="s">
        <v>501</v>
      </c>
      <c r="C3277">
        <v>0</v>
      </c>
      <c r="D3277">
        <v>0</v>
      </c>
      <c r="E3277">
        <v>0</v>
      </c>
      <c r="F3277">
        <v>0</v>
      </c>
    </row>
    <row r="3278" spans="1:6" x14ac:dyDescent="0.2">
      <c r="A3278">
        <v>30</v>
      </c>
      <c r="B3278" t="s">
        <v>251</v>
      </c>
      <c r="C3278">
        <v>5209.7299999999996</v>
      </c>
      <c r="D3278">
        <v>0</v>
      </c>
      <c r="E3278">
        <v>0</v>
      </c>
      <c r="F3278">
        <v>0</v>
      </c>
    </row>
    <row r="3279" spans="1:6" x14ac:dyDescent="0.2">
      <c r="A3279">
        <v>31</v>
      </c>
      <c r="B3279" t="s">
        <v>252</v>
      </c>
      <c r="C3279"/>
      <c r="D3279"/>
      <c r="E3279"/>
      <c r="F3279"/>
    </row>
    <row r="3280" spans="1:6" x14ac:dyDescent="0.2">
      <c r="A3280">
        <v>32</v>
      </c>
      <c r="B3280" t="s">
        <v>253</v>
      </c>
      <c r="C3280"/>
      <c r="D3280"/>
      <c r="E3280"/>
      <c r="F3280"/>
    </row>
    <row r="3281" spans="1:6" x14ac:dyDescent="0.2">
      <c r="A3281">
        <v>33</v>
      </c>
      <c r="B3281" t="s">
        <v>254</v>
      </c>
      <c r="C3281">
        <v>5209.7299999999996</v>
      </c>
      <c r="D3281">
        <v>0</v>
      </c>
      <c r="E3281">
        <v>0</v>
      </c>
      <c r="F3281">
        <v>0</v>
      </c>
    </row>
    <row r="3282" spans="1:6" x14ac:dyDescent="0.2">
      <c r="A3282"/>
      <c r="B3282"/>
      <c r="C3282"/>
      <c r="D3282"/>
      <c r="E3282"/>
      <c r="F3282"/>
    </row>
    <row r="3283" spans="1:6" x14ac:dyDescent="0.2">
      <c r="A3283" t="s">
        <v>502</v>
      </c>
      <c r="B3283"/>
      <c r="C3283"/>
      <c r="D3283"/>
      <c r="F3283"/>
    </row>
    <row r="3284" spans="1:6" x14ac:dyDescent="0.2">
      <c r="A3284" t="s">
        <v>503</v>
      </c>
      <c r="B3284"/>
      <c r="C3284"/>
      <c r="D3284"/>
      <c r="E3284"/>
      <c r="F3284"/>
    </row>
    <row r="3285" spans="1:6" x14ac:dyDescent="0.2">
      <c r="A3285"/>
      <c r="B3285"/>
      <c r="C3285"/>
      <c r="D3285"/>
      <c r="E3285"/>
      <c r="F3285"/>
    </row>
    <row r="3286" spans="1:6" x14ac:dyDescent="0.2">
      <c r="A3286" s="314"/>
      <c r="B3286" s="314"/>
      <c r="C3286" s="314"/>
      <c r="D3286" s="314"/>
      <c r="E3286" s="314"/>
      <c r="F3286" s="314"/>
    </row>
    <row r="3287" spans="1:6" x14ac:dyDescent="0.2">
      <c r="A3287" t="s">
        <v>491</v>
      </c>
      <c r="B3287"/>
      <c r="C3287"/>
      <c r="D3287"/>
      <c r="E3287"/>
      <c r="F3287"/>
    </row>
    <row r="3288" spans="1:6" x14ac:dyDescent="0.2">
      <c r="A3288" t="s">
        <v>652</v>
      </c>
      <c r="B3288"/>
      <c r="C3288"/>
      <c r="D3288"/>
      <c r="E3288"/>
      <c r="F3288"/>
    </row>
    <row r="3289" spans="1:6" x14ac:dyDescent="0.2">
      <c r="A3289"/>
      <c r="B3289"/>
      <c r="C3289"/>
      <c r="D3289"/>
      <c r="E3289"/>
      <c r="F3289"/>
    </row>
    <row r="3290" spans="1:6" x14ac:dyDescent="0.2">
      <c r="A3290"/>
      <c r="B3290" t="s">
        <v>1</v>
      </c>
      <c r="C3290" t="s">
        <v>492</v>
      </c>
      <c r="D3290"/>
      <c r="E3290"/>
      <c r="F3290"/>
    </row>
    <row r="3291" spans="1:6" x14ac:dyDescent="0.2">
      <c r="A3291"/>
      <c r="B3291"/>
      <c r="C3291"/>
      <c r="D3291"/>
      <c r="E3291"/>
      <c r="F3291"/>
    </row>
    <row r="3292" spans="1:6" x14ac:dyDescent="0.2">
      <c r="A3292"/>
      <c r="B3292" t="s">
        <v>234</v>
      </c>
      <c r="C3292" t="s">
        <v>490</v>
      </c>
      <c r="D3292"/>
      <c r="E3292"/>
      <c r="F3292"/>
    </row>
    <row r="3293" spans="1:6" x14ac:dyDescent="0.2">
      <c r="A3293"/>
      <c r="B3293"/>
      <c r="C3293"/>
      <c r="D3293"/>
      <c r="E3293"/>
      <c r="F3293"/>
    </row>
    <row r="3294" spans="1:6" x14ac:dyDescent="0.2">
      <c r="A3294"/>
      <c r="B3294"/>
      <c r="C3294"/>
      <c r="D3294"/>
      <c r="E3294"/>
      <c r="F3294" t="s">
        <v>493</v>
      </c>
    </row>
    <row r="3295" spans="1:6" x14ac:dyDescent="0.2">
      <c r="A3295">
        <v>1</v>
      </c>
      <c r="B3295" t="s">
        <v>361</v>
      </c>
      <c r="C3295" t="s">
        <v>436</v>
      </c>
      <c r="D3295"/>
      <c r="E3295"/>
      <c r="F3295">
        <v>240008815</v>
      </c>
    </row>
    <row r="3296" spans="1:6" x14ac:dyDescent="0.2">
      <c r="A3296">
        <v>2</v>
      </c>
      <c r="B3296" t="s">
        <v>175</v>
      </c>
      <c r="C3296" t="s">
        <v>417</v>
      </c>
      <c r="D3296"/>
      <c r="E3296"/>
      <c r="F3296"/>
    </row>
    <row r="3297" spans="1:6" x14ac:dyDescent="0.2">
      <c r="A3297">
        <v>3</v>
      </c>
      <c r="B3297" t="s">
        <v>256</v>
      </c>
      <c r="C3297">
        <v>270603000</v>
      </c>
      <c r="D3297"/>
      <c r="E3297"/>
      <c r="F3297"/>
    </row>
    <row r="3298" spans="1:6" x14ac:dyDescent="0.2">
      <c r="A3298">
        <v>4</v>
      </c>
      <c r="B3298" t="s">
        <v>235</v>
      </c>
      <c r="C3298" t="s">
        <v>492</v>
      </c>
      <c r="D3298" t="s">
        <v>504</v>
      </c>
      <c r="E3298"/>
      <c r="F3298"/>
    </row>
    <row r="3299" spans="1:6" x14ac:dyDescent="0.2">
      <c r="A3299"/>
      <c r="B3299"/>
      <c r="C3299" t="s">
        <v>257</v>
      </c>
      <c r="D3299" t="s">
        <v>257</v>
      </c>
      <c r="E3299" t="s">
        <v>257</v>
      </c>
      <c r="F3299" t="s">
        <v>257</v>
      </c>
    </row>
    <row r="3300" spans="1:6" x14ac:dyDescent="0.2">
      <c r="A3300"/>
      <c r="B3300"/>
      <c r="C3300" t="s">
        <v>494</v>
      </c>
      <c r="D3300" t="s">
        <v>505</v>
      </c>
      <c r="E3300" t="s">
        <v>495</v>
      </c>
      <c r="F3300" t="s">
        <v>185</v>
      </c>
    </row>
    <row r="3301" spans="1:6" x14ac:dyDescent="0.2">
      <c r="A3301">
        <v>5</v>
      </c>
      <c r="B3301" t="s">
        <v>257</v>
      </c>
      <c r="C3301" s="412">
        <v>2003737937</v>
      </c>
      <c r="D3301" s="412">
        <v>9930071244</v>
      </c>
      <c r="E3301" s="412">
        <v>0</v>
      </c>
      <c r="F3301" s="412">
        <v>11933809181</v>
      </c>
    </row>
    <row r="3302" spans="1:6" x14ac:dyDescent="0.2">
      <c r="A3302">
        <v>6</v>
      </c>
      <c r="B3302" t="s">
        <v>236</v>
      </c>
      <c r="C3302">
        <v>0.167904305</v>
      </c>
      <c r="D3302">
        <v>0.83209569500000002</v>
      </c>
      <c r="E3302">
        <v>0</v>
      </c>
      <c r="F3302" s="555">
        <v>1</v>
      </c>
    </row>
    <row r="3303" spans="1:6" x14ac:dyDescent="0.2">
      <c r="A3303"/>
      <c r="B3303"/>
      <c r="C3303"/>
      <c r="D3303"/>
      <c r="E3303"/>
      <c r="F3303"/>
    </row>
    <row r="3304" spans="1:6" x14ac:dyDescent="0.2">
      <c r="A3304"/>
      <c r="B3304" t="s">
        <v>496</v>
      </c>
      <c r="C3304"/>
      <c r="D3304"/>
      <c r="E3304"/>
      <c r="F3304"/>
    </row>
    <row r="3305" spans="1:6" x14ac:dyDescent="0.2">
      <c r="A3305">
        <v>7</v>
      </c>
      <c r="B3305" t="s">
        <v>497</v>
      </c>
      <c r="C3305" s="412">
        <v>2003737937</v>
      </c>
      <c r="D3305"/>
      <c r="E3305"/>
      <c r="F3305"/>
    </row>
    <row r="3306" spans="1:6" x14ac:dyDescent="0.2">
      <c r="A3306">
        <v>8</v>
      </c>
      <c r="B3306" t="s">
        <v>258</v>
      </c>
      <c r="C3306" s="412">
        <v>1012524</v>
      </c>
      <c r="D3306"/>
      <c r="E3306"/>
      <c r="F3306"/>
    </row>
    <row r="3307" spans="1:6" x14ac:dyDescent="0.2">
      <c r="A3307">
        <v>9</v>
      </c>
      <c r="B3307" t="s">
        <v>259</v>
      </c>
      <c r="C3307" s="412">
        <v>48510506</v>
      </c>
      <c r="D3307"/>
      <c r="E3307"/>
      <c r="F3307"/>
    </row>
    <row r="3308" spans="1:6" x14ac:dyDescent="0.2">
      <c r="A3308"/>
      <c r="B3308"/>
      <c r="C3308"/>
      <c r="D3308"/>
      <c r="E3308"/>
      <c r="F3308"/>
    </row>
    <row r="3309" spans="1:6" x14ac:dyDescent="0.2">
      <c r="A3309"/>
      <c r="B3309"/>
      <c r="C3309" t="s">
        <v>167</v>
      </c>
      <c r="D3309" t="s">
        <v>260</v>
      </c>
      <c r="E3309" t="s">
        <v>498</v>
      </c>
      <c r="F3309" t="s">
        <v>261</v>
      </c>
    </row>
    <row r="3310" spans="1:6" x14ac:dyDescent="0.2">
      <c r="A3310"/>
      <c r="B3310"/>
      <c r="C3310" t="s">
        <v>262</v>
      </c>
      <c r="D3310" t="s">
        <v>263</v>
      </c>
      <c r="E3310" t="s">
        <v>264</v>
      </c>
      <c r="F3310" t="s">
        <v>265</v>
      </c>
    </row>
    <row r="3311" spans="1:6" x14ac:dyDescent="0.2">
      <c r="A3311">
        <v>10</v>
      </c>
      <c r="B3311" t="s">
        <v>499</v>
      </c>
      <c r="C3311">
        <v>6.2589999999999998E-4</v>
      </c>
      <c r="D3311">
        <v>0</v>
      </c>
      <c r="E3311">
        <v>0</v>
      </c>
      <c r="F3311">
        <v>0</v>
      </c>
    </row>
    <row r="3312" spans="1:6" x14ac:dyDescent="0.2">
      <c r="A3312">
        <v>11</v>
      </c>
      <c r="B3312" t="s">
        <v>237</v>
      </c>
      <c r="C3312">
        <v>30362.73</v>
      </c>
      <c r="D3312">
        <v>0</v>
      </c>
      <c r="E3312">
        <v>0</v>
      </c>
      <c r="F3312">
        <v>0</v>
      </c>
    </row>
    <row r="3313" spans="1:6" x14ac:dyDescent="0.2">
      <c r="A3313">
        <v>12</v>
      </c>
      <c r="B3313" t="s">
        <v>238</v>
      </c>
      <c r="C3313">
        <v>2.5000000000000002E-6</v>
      </c>
      <c r="D3313">
        <v>0</v>
      </c>
      <c r="E3313">
        <v>0</v>
      </c>
      <c r="F3313">
        <v>0</v>
      </c>
    </row>
    <row r="3314" spans="1:6" x14ac:dyDescent="0.2">
      <c r="A3314">
        <v>13</v>
      </c>
      <c r="B3314" t="s">
        <v>239</v>
      </c>
      <c r="C3314" s="555">
        <v>5009.3447999999999</v>
      </c>
      <c r="D3314">
        <v>0</v>
      </c>
      <c r="E3314">
        <v>0</v>
      </c>
      <c r="F3314">
        <v>0</v>
      </c>
    </row>
    <row r="3315" spans="1:6" x14ac:dyDescent="0.2">
      <c r="A3315">
        <v>14</v>
      </c>
      <c r="B3315" t="s">
        <v>240</v>
      </c>
      <c r="C3315" s="555">
        <v>24825.178100000001</v>
      </c>
      <c r="D3315">
        <v>0</v>
      </c>
      <c r="E3315">
        <v>0</v>
      </c>
      <c r="F3315">
        <v>0</v>
      </c>
    </row>
    <row r="3316" spans="1:6" x14ac:dyDescent="0.2">
      <c r="A3316">
        <v>15</v>
      </c>
      <c r="B3316" t="s">
        <v>241</v>
      </c>
      <c r="C3316">
        <v>0</v>
      </c>
      <c r="D3316">
        <v>0</v>
      </c>
      <c r="E3316">
        <v>0</v>
      </c>
      <c r="F3316">
        <v>0</v>
      </c>
    </row>
    <row r="3317" spans="1:6" x14ac:dyDescent="0.2">
      <c r="A3317">
        <v>16</v>
      </c>
      <c r="B3317" t="s">
        <v>242</v>
      </c>
      <c r="C3317" s="555">
        <v>29834.523000000001</v>
      </c>
      <c r="D3317">
        <v>0</v>
      </c>
      <c r="E3317">
        <v>0</v>
      </c>
      <c r="F3317">
        <v>0</v>
      </c>
    </row>
    <row r="3318" spans="1:6" x14ac:dyDescent="0.2">
      <c r="A3318">
        <v>17</v>
      </c>
      <c r="B3318" t="s">
        <v>500</v>
      </c>
      <c r="C3318" s="555">
        <v>-528.21</v>
      </c>
      <c r="D3318">
        <v>0</v>
      </c>
      <c r="E3318">
        <v>0</v>
      </c>
      <c r="F3318">
        <v>0</v>
      </c>
    </row>
    <row r="3319" spans="1:6" x14ac:dyDescent="0.2">
      <c r="A3319">
        <v>18</v>
      </c>
      <c r="B3319" t="s">
        <v>243</v>
      </c>
      <c r="C3319">
        <v>5009.37</v>
      </c>
      <c r="D3319">
        <v>0</v>
      </c>
      <c r="E3319">
        <v>0</v>
      </c>
      <c r="F3319">
        <v>0</v>
      </c>
    </row>
    <row r="3320" spans="1:6" x14ac:dyDescent="0.2">
      <c r="A3320">
        <v>19</v>
      </c>
      <c r="B3320" t="s">
        <v>244</v>
      </c>
      <c r="C3320"/>
      <c r="D3320"/>
      <c r="E3320"/>
      <c r="F3320"/>
    </row>
    <row r="3321" spans="1:6" x14ac:dyDescent="0.2">
      <c r="A3321">
        <v>20</v>
      </c>
      <c r="B3321" t="s">
        <v>245</v>
      </c>
      <c r="C3321"/>
      <c r="D3321"/>
      <c r="E3321"/>
      <c r="F3321"/>
    </row>
    <row r="3322" spans="1:6" x14ac:dyDescent="0.2">
      <c r="A3322">
        <v>21</v>
      </c>
      <c r="B3322" t="s">
        <v>246</v>
      </c>
      <c r="C3322">
        <v>5009.37</v>
      </c>
      <c r="D3322">
        <v>0</v>
      </c>
      <c r="E3322">
        <v>0</v>
      </c>
      <c r="F3322">
        <v>0</v>
      </c>
    </row>
    <row r="3323" spans="1:6" x14ac:dyDescent="0.2">
      <c r="A3323">
        <v>22</v>
      </c>
      <c r="B3323" t="s">
        <v>247</v>
      </c>
      <c r="C3323" s="555">
        <v>2.52E-2</v>
      </c>
      <c r="D3323">
        <v>0</v>
      </c>
      <c r="E3323">
        <v>0</v>
      </c>
      <c r="F3323">
        <v>0</v>
      </c>
    </row>
    <row r="3324" spans="1:6" x14ac:dyDescent="0.2">
      <c r="A3324">
        <v>23</v>
      </c>
      <c r="B3324" t="s">
        <v>248</v>
      </c>
      <c r="C3324" s="555">
        <v>0</v>
      </c>
      <c r="D3324">
        <v>0</v>
      </c>
      <c r="E3324">
        <v>0</v>
      </c>
      <c r="F3324">
        <v>0</v>
      </c>
    </row>
    <row r="3325" spans="1:6" x14ac:dyDescent="0.2">
      <c r="A3325">
        <v>24</v>
      </c>
      <c r="B3325" t="s">
        <v>249</v>
      </c>
      <c r="C3325" s="555">
        <v>0</v>
      </c>
      <c r="D3325">
        <v>0</v>
      </c>
      <c r="E3325">
        <v>0</v>
      </c>
      <c r="F3325">
        <v>0</v>
      </c>
    </row>
    <row r="3326" spans="1:6" x14ac:dyDescent="0.2">
      <c r="A3326">
        <v>25</v>
      </c>
      <c r="B3326" t="s">
        <v>250</v>
      </c>
      <c r="C3326" s="555">
        <v>2.52E-2</v>
      </c>
      <c r="D3326">
        <v>0</v>
      </c>
      <c r="E3326">
        <v>0</v>
      </c>
      <c r="F3326">
        <v>0</v>
      </c>
    </row>
    <row r="3327" spans="1:6" x14ac:dyDescent="0.2">
      <c r="A3327">
        <v>26</v>
      </c>
      <c r="B3327" t="s">
        <v>266</v>
      </c>
      <c r="C3327" s="555">
        <v>0</v>
      </c>
      <c r="D3327">
        <v>0</v>
      </c>
      <c r="E3327">
        <v>0</v>
      </c>
      <c r="F3327">
        <v>0</v>
      </c>
    </row>
    <row r="3328" spans="1:6" x14ac:dyDescent="0.2">
      <c r="A3328">
        <v>27</v>
      </c>
      <c r="B3328" t="s">
        <v>267</v>
      </c>
      <c r="C3328"/>
      <c r="D3328"/>
      <c r="E3328"/>
      <c r="F3328"/>
    </row>
    <row r="3329" spans="1:6" x14ac:dyDescent="0.2">
      <c r="A3329">
        <v>28</v>
      </c>
      <c r="B3329" t="s">
        <v>268</v>
      </c>
      <c r="C3329"/>
      <c r="D3329"/>
      <c r="E3329"/>
      <c r="F3329"/>
    </row>
    <row r="3330" spans="1:6" x14ac:dyDescent="0.2">
      <c r="A3330">
        <v>29</v>
      </c>
      <c r="B3330" t="s">
        <v>501</v>
      </c>
      <c r="C3330">
        <v>0</v>
      </c>
      <c r="D3330">
        <v>0</v>
      </c>
      <c r="E3330">
        <v>0</v>
      </c>
      <c r="F3330">
        <v>0</v>
      </c>
    </row>
    <row r="3331" spans="1:6" x14ac:dyDescent="0.2">
      <c r="A3331">
        <v>30</v>
      </c>
      <c r="B3331" t="s">
        <v>251</v>
      </c>
      <c r="C3331">
        <v>5009.37</v>
      </c>
      <c r="D3331">
        <v>0</v>
      </c>
      <c r="E3331">
        <v>0</v>
      </c>
      <c r="F3331">
        <v>0</v>
      </c>
    </row>
    <row r="3332" spans="1:6" x14ac:dyDescent="0.2">
      <c r="A3332">
        <v>31</v>
      </c>
      <c r="B3332" t="s">
        <v>252</v>
      </c>
      <c r="C3332"/>
      <c r="D3332"/>
      <c r="E3332"/>
      <c r="F3332"/>
    </row>
    <row r="3333" spans="1:6" x14ac:dyDescent="0.2">
      <c r="A3333">
        <v>32</v>
      </c>
      <c r="B3333" t="s">
        <v>253</v>
      </c>
      <c r="C3333"/>
      <c r="D3333"/>
      <c r="E3333"/>
      <c r="F3333"/>
    </row>
    <row r="3334" spans="1:6" x14ac:dyDescent="0.2">
      <c r="A3334">
        <v>33</v>
      </c>
      <c r="B3334" t="s">
        <v>254</v>
      </c>
      <c r="C3334">
        <v>5009.37</v>
      </c>
      <c r="D3334">
        <v>0</v>
      </c>
      <c r="E3334">
        <v>0</v>
      </c>
      <c r="F3334">
        <v>0</v>
      </c>
    </row>
    <row r="3335" spans="1:6" x14ac:dyDescent="0.2">
      <c r="A3335"/>
      <c r="B3335"/>
      <c r="C3335"/>
      <c r="D3335"/>
      <c r="E3335"/>
      <c r="F3335"/>
    </row>
    <row r="3336" spans="1:6" x14ac:dyDescent="0.2">
      <c r="A3336" t="s">
        <v>502</v>
      </c>
      <c r="B3336"/>
      <c r="C3336"/>
      <c r="D3336"/>
      <c r="E3336"/>
      <c r="F3336"/>
    </row>
    <row r="3337" spans="1:6" x14ac:dyDescent="0.2">
      <c r="A3337" t="s">
        <v>503</v>
      </c>
      <c r="B3337"/>
      <c r="C3337"/>
      <c r="D3337"/>
      <c r="E3337"/>
      <c r="F3337"/>
    </row>
    <row r="3338" spans="1:6" x14ac:dyDescent="0.2">
      <c r="A3338"/>
      <c r="B3338"/>
      <c r="C3338"/>
      <c r="D3338"/>
      <c r="E3338"/>
      <c r="F3338"/>
    </row>
    <row r="3339" spans="1:6" x14ac:dyDescent="0.2">
      <c r="A3339"/>
      <c r="B3339"/>
      <c r="C3339"/>
      <c r="D3339"/>
      <c r="E3339"/>
      <c r="F3339"/>
    </row>
    <row r="3340" spans="1:6" x14ac:dyDescent="0.2">
      <c r="A3340" t="s">
        <v>491</v>
      </c>
      <c r="B3340"/>
      <c r="C3340"/>
      <c r="D3340"/>
      <c r="E3340"/>
      <c r="F3340"/>
    </row>
    <row r="3341" spans="1:6" x14ac:dyDescent="0.2">
      <c r="A3341" t="s">
        <v>652</v>
      </c>
      <c r="B3341"/>
      <c r="C3341"/>
      <c r="D3341"/>
      <c r="E3341"/>
      <c r="F3341"/>
    </row>
    <row r="3342" spans="1:6" x14ac:dyDescent="0.2">
      <c r="A3342"/>
      <c r="B3342"/>
      <c r="C3342"/>
      <c r="D3342"/>
      <c r="E3342"/>
      <c r="F3342"/>
    </row>
    <row r="3343" spans="1:6" x14ac:dyDescent="0.2">
      <c r="A3343"/>
      <c r="B3343" t="s">
        <v>1</v>
      </c>
      <c r="C3343" t="s">
        <v>492</v>
      </c>
      <c r="D3343"/>
      <c r="E3343"/>
      <c r="F3343"/>
    </row>
    <row r="3344" spans="1:6" x14ac:dyDescent="0.2">
      <c r="A3344"/>
      <c r="B3344"/>
      <c r="C3344"/>
      <c r="D3344"/>
      <c r="E3344"/>
      <c r="F3344"/>
    </row>
    <row r="3345" spans="1:6" x14ac:dyDescent="0.2">
      <c r="A3345"/>
      <c r="B3345" t="s">
        <v>234</v>
      </c>
      <c r="C3345" t="s">
        <v>490</v>
      </c>
      <c r="D3345"/>
      <c r="E3345"/>
      <c r="F3345"/>
    </row>
    <row r="3346" spans="1:6" x14ac:dyDescent="0.2">
      <c r="A3346"/>
      <c r="B3346"/>
      <c r="C3346"/>
      <c r="D3346"/>
      <c r="E3346"/>
      <c r="F3346"/>
    </row>
    <row r="3347" spans="1:6" x14ac:dyDescent="0.2">
      <c r="A3347"/>
      <c r="B3347"/>
      <c r="C3347"/>
      <c r="D3347"/>
      <c r="E3347"/>
      <c r="F3347" t="s">
        <v>493</v>
      </c>
    </row>
    <row r="3348" spans="1:6" x14ac:dyDescent="0.2">
      <c r="A3348">
        <v>1</v>
      </c>
      <c r="B3348" t="s">
        <v>361</v>
      </c>
      <c r="C3348" t="s">
        <v>436</v>
      </c>
      <c r="D3348"/>
      <c r="E3348"/>
      <c r="F3348">
        <v>240008815</v>
      </c>
    </row>
    <row r="3349" spans="1:6" x14ac:dyDescent="0.2">
      <c r="A3349">
        <v>2</v>
      </c>
      <c r="B3349" t="s">
        <v>175</v>
      </c>
      <c r="C3349" t="s">
        <v>418</v>
      </c>
      <c r="D3349"/>
      <c r="E3349"/>
      <c r="F3349"/>
    </row>
    <row r="3350" spans="1:6" x14ac:dyDescent="0.2">
      <c r="A3350">
        <v>3</v>
      </c>
      <c r="B3350" t="s">
        <v>256</v>
      </c>
      <c r="C3350">
        <v>270009235</v>
      </c>
      <c r="D3350"/>
      <c r="E3350"/>
      <c r="F3350"/>
    </row>
    <row r="3351" spans="1:6" x14ac:dyDescent="0.2">
      <c r="A3351">
        <v>4</v>
      </c>
      <c r="B3351" t="s">
        <v>235</v>
      </c>
      <c r="C3351" t="s">
        <v>492</v>
      </c>
      <c r="D3351" t="s">
        <v>504</v>
      </c>
      <c r="E3351"/>
      <c r="F3351"/>
    </row>
    <row r="3352" spans="1:6" x14ac:dyDescent="0.2">
      <c r="A3352"/>
      <c r="B3352"/>
      <c r="C3352" t="s">
        <v>257</v>
      </c>
      <c r="D3352" t="s">
        <v>257</v>
      </c>
      <c r="E3352" t="s">
        <v>257</v>
      </c>
      <c r="F3352" t="s">
        <v>257</v>
      </c>
    </row>
    <row r="3353" spans="1:6" x14ac:dyDescent="0.2">
      <c r="A3353"/>
      <c r="B3353"/>
      <c r="C3353" t="s">
        <v>494</v>
      </c>
      <c r="D3353" t="s">
        <v>505</v>
      </c>
      <c r="E3353" t="s">
        <v>495</v>
      </c>
      <c r="F3353" t="s">
        <v>185</v>
      </c>
    </row>
    <row r="3354" spans="1:6" x14ac:dyDescent="0.2">
      <c r="A3354">
        <v>5</v>
      </c>
      <c r="B3354" t="s">
        <v>257</v>
      </c>
      <c r="C3354" s="412">
        <v>2003737937</v>
      </c>
      <c r="D3354" s="412">
        <v>9930071244</v>
      </c>
      <c r="E3354" s="412">
        <v>0</v>
      </c>
      <c r="F3354" s="412">
        <v>11933809181</v>
      </c>
    </row>
    <row r="3355" spans="1:6" x14ac:dyDescent="0.2">
      <c r="A3355">
        <v>6</v>
      </c>
      <c r="B3355" t="s">
        <v>236</v>
      </c>
      <c r="C3355">
        <v>0.167904305</v>
      </c>
      <c r="D3355">
        <v>0.83209569500000002</v>
      </c>
      <c r="E3355">
        <v>0</v>
      </c>
      <c r="F3355" s="555">
        <v>1</v>
      </c>
    </row>
    <row r="3356" spans="1:6" x14ac:dyDescent="0.2">
      <c r="A3356"/>
      <c r="B3356"/>
      <c r="C3356"/>
      <c r="D3356"/>
      <c r="E3356"/>
      <c r="F3356"/>
    </row>
    <row r="3357" spans="1:6" x14ac:dyDescent="0.2">
      <c r="A3357"/>
      <c r="B3357" t="s">
        <v>496</v>
      </c>
      <c r="C3357"/>
      <c r="D3357"/>
      <c r="E3357"/>
      <c r="F3357"/>
    </row>
    <row r="3358" spans="1:6" x14ac:dyDescent="0.2">
      <c r="A3358">
        <v>7</v>
      </c>
      <c r="B3358" t="s">
        <v>497</v>
      </c>
      <c r="C3358" s="412">
        <v>2003737937</v>
      </c>
      <c r="D3358"/>
      <c r="E3358"/>
      <c r="F3358"/>
    </row>
    <row r="3359" spans="1:6" x14ac:dyDescent="0.2">
      <c r="A3359">
        <v>8</v>
      </c>
      <c r="B3359" t="s">
        <v>258</v>
      </c>
      <c r="C3359" s="412">
        <v>1012524</v>
      </c>
      <c r="D3359"/>
      <c r="E3359"/>
      <c r="F3359"/>
    </row>
    <row r="3360" spans="1:6" x14ac:dyDescent="0.2">
      <c r="A3360">
        <v>9</v>
      </c>
      <c r="B3360" t="s">
        <v>259</v>
      </c>
      <c r="C3360" s="412">
        <v>48510506</v>
      </c>
      <c r="D3360"/>
      <c r="E3360"/>
      <c r="F3360"/>
    </row>
    <row r="3361" spans="1:6" x14ac:dyDescent="0.2">
      <c r="A3361"/>
      <c r="B3361"/>
      <c r="C3361"/>
      <c r="D3361"/>
      <c r="E3361"/>
      <c r="F3361"/>
    </row>
    <row r="3362" spans="1:6" x14ac:dyDescent="0.2">
      <c r="A3362"/>
      <c r="B3362"/>
      <c r="C3362" t="s">
        <v>167</v>
      </c>
      <c r="D3362" t="s">
        <v>260</v>
      </c>
      <c r="E3362" t="s">
        <v>498</v>
      </c>
      <c r="F3362" t="s">
        <v>261</v>
      </c>
    </row>
    <row r="3363" spans="1:6" x14ac:dyDescent="0.2">
      <c r="A3363"/>
      <c r="B3363"/>
      <c r="C3363" t="s">
        <v>262</v>
      </c>
      <c r="D3363" t="s">
        <v>263</v>
      </c>
      <c r="E3363" t="s">
        <v>264</v>
      </c>
      <c r="F3363" t="s">
        <v>265</v>
      </c>
    </row>
    <row r="3364" spans="1:6" x14ac:dyDescent="0.2">
      <c r="A3364">
        <v>10</v>
      </c>
      <c r="B3364" t="s">
        <v>499</v>
      </c>
      <c r="C3364">
        <v>8.1799999999999996E-5</v>
      </c>
      <c r="D3364">
        <v>0</v>
      </c>
      <c r="E3364">
        <v>0</v>
      </c>
      <c r="F3364">
        <v>0</v>
      </c>
    </row>
    <row r="3365" spans="1:6" x14ac:dyDescent="0.2">
      <c r="A3365">
        <v>11</v>
      </c>
      <c r="B3365" t="s">
        <v>237</v>
      </c>
      <c r="C3365">
        <v>3968.16</v>
      </c>
      <c r="D3365">
        <v>0</v>
      </c>
      <c r="E3365">
        <v>0</v>
      </c>
      <c r="F3365">
        <v>0</v>
      </c>
    </row>
    <row r="3366" spans="1:6" x14ac:dyDescent="0.2">
      <c r="A3366">
        <v>12</v>
      </c>
      <c r="B3366" t="s">
        <v>238</v>
      </c>
      <c r="C3366">
        <v>2.9999999999999999E-7</v>
      </c>
      <c r="D3366">
        <v>0</v>
      </c>
      <c r="E3366">
        <v>0</v>
      </c>
      <c r="F3366">
        <v>0</v>
      </c>
    </row>
    <row r="3367" spans="1:6" x14ac:dyDescent="0.2">
      <c r="A3367">
        <v>13</v>
      </c>
      <c r="B3367" t="s">
        <v>239</v>
      </c>
      <c r="C3367" s="555">
        <v>601.12139999999999</v>
      </c>
      <c r="D3367">
        <v>0</v>
      </c>
      <c r="E3367">
        <v>0</v>
      </c>
      <c r="F3367">
        <v>0</v>
      </c>
    </row>
    <row r="3368" spans="1:6" x14ac:dyDescent="0.2">
      <c r="A3368">
        <v>14</v>
      </c>
      <c r="B3368" t="s">
        <v>240</v>
      </c>
      <c r="C3368" s="555">
        <v>2979.0214000000001</v>
      </c>
      <c r="D3368">
        <v>0</v>
      </c>
      <c r="E3368">
        <v>0</v>
      </c>
      <c r="F3368">
        <v>0</v>
      </c>
    </row>
    <row r="3369" spans="1:6" x14ac:dyDescent="0.2">
      <c r="A3369">
        <v>15</v>
      </c>
      <c r="B3369" t="s">
        <v>241</v>
      </c>
      <c r="C3369">
        <v>0</v>
      </c>
      <c r="D3369">
        <v>0</v>
      </c>
      <c r="E3369">
        <v>0</v>
      </c>
      <c r="F3369">
        <v>0</v>
      </c>
    </row>
    <row r="3370" spans="1:6" x14ac:dyDescent="0.2">
      <c r="A3370">
        <v>16</v>
      </c>
      <c r="B3370" t="s">
        <v>242</v>
      </c>
      <c r="C3370" s="555">
        <v>3580.1428000000001</v>
      </c>
      <c r="D3370">
        <v>0</v>
      </c>
      <c r="E3370">
        <v>0</v>
      </c>
      <c r="F3370">
        <v>0</v>
      </c>
    </row>
    <row r="3371" spans="1:6" x14ac:dyDescent="0.2">
      <c r="A3371">
        <v>17</v>
      </c>
      <c r="B3371" t="s">
        <v>500</v>
      </c>
      <c r="C3371" s="555">
        <v>-388.01659999999998</v>
      </c>
      <c r="D3371">
        <v>0</v>
      </c>
      <c r="E3371">
        <v>0</v>
      </c>
      <c r="F3371">
        <v>0</v>
      </c>
    </row>
    <row r="3372" spans="1:6" x14ac:dyDescent="0.2">
      <c r="A3372">
        <v>18</v>
      </c>
      <c r="B3372" t="s">
        <v>243</v>
      </c>
      <c r="C3372">
        <v>601.12</v>
      </c>
      <c r="D3372">
        <v>0</v>
      </c>
      <c r="E3372">
        <v>0</v>
      </c>
      <c r="F3372">
        <v>0</v>
      </c>
    </row>
    <row r="3373" spans="1:6" x14ac:dyDescent="0.2">
      <c r="A3373">
        <v>19</v>
      </c>
      <c r="B3373" t="s">
        <v>244</v>
      </c>
      <c r="C3373"/>
      <c r="D3373"/>
      <c r="E3373"/>
      <c r="F3373"/>
    </row>
    <row r="3374" spans="1:6" x14ac:dyDescent="0.2">
      <c r="A3374">
        <v>20</v>
      </c>
      <c r="B3374" t="s">
        <v>245</v>
      </c>
      <c r="C3374"/>
      <c r="D3374"/>
      <c r="E3374"/>
      <c r="F3374"/>
    </row>
    <row r="3375" spans="1:6" x14ac:dyDescent="0.2">
      <c r="A3375">
        <v>21</v>
      </c>
      <c r="B3375" t="s">
        <v>246</v>
      </c>
      <c r="C3375">
        <v>601.12</v>
      </c>
      <c r="D3375">
        <v>0</v>
      </c>
      <c r="E3375">
        <v>0</v>
      </c>
      <c r="F3375">
        <v>0</v>
      </c>
    </row>
    <row r="3376" spans="1:6" x14ac:dyDescent="0.2">
      <c r="A3376">
        <v>22</v>
      </c>
      <c r="B3376" t="s">
        <v>247</v>
      </c>
      <c r="C3376" s="555">
        <v>-1.4E-3</v>
      </c>
      <c r="D3376">
        <v>0</v>
      </c>
      <c r="E3376">
        <v>0</v>
      </c>
      <c r="F3376">
        <v>0</v>
      </c>
    </row>
    <row r="3377" spans="1:6" x14ac:dyDescent="0.2">
      <c r="A3377">
        <v>23</v>
      </c>
      <c r="B3377" t="s">
        <v>248</v>
      </c>
      <c r="C3377" s="555">
        <v>0</v>
      </c>
      <c r="D3377">
        <v>0</v>
      </c>
      <c r="E3377">
        <v>0</v>
      </c>
      <c r="F3377">
        <v>0</v>
      </c>
    </row>
    <row r="3378" spans="1:6" x14ac:dyDescent="0.2">
      <c r="A3378">
        <v>24</v>
      </c>
      <c r="B3378" t="s">
        <v>249</v>
      </c>
      <c r="C3378" s="555">
        <v>0</v>
      </c>
      <c r="D3378">
        <v>0</v>
      </c>
      <c r="E3378">
        <v>0</v>
      </c>
      <c r="F3378">
        <v>0</v>
      </c>
    </row>
    <row r="3379" spans="1:6" x14ac:dyDescent="0.2">
      <c r="A3379">
        <v>25</v>
      </c>
      <c r="B3379" t="s">
        <v>250</v>
      </c>
      <c r="C3379" s="555">
        <v>-1.4E-3</v>
      </c>
      <c r="D3379">
        <v>0</v>
      </c>
      <c r="E3379">
        <v>0</v>
      </c>
      <c r="F3379">
        <v>0</v>
      </c>
    </row>
    <row r="3380" spans="1:6" x14ac:dyDescent="0.2">
      <c r="A3380">
        <v>26</v>
      </c>
      <c r="B3380" t="s">
        <v>266</v>
      </c>
      <c r="C3380" s="555">
        <v>0</v>
      </c>
      <c r="D3380">
        <v>0</v>
      </c>
      <c r="E3380">
        <v>0</v>
      </c>
      <c r="F3380">
        <v>0</v>
      </c>
    </row>
    <row r="3381" spans="1:6" x14ac:dyDescent="0.2">
      <c r="A3381">
        <v>27</v>
      </c>
      <c r="B3381" t="s">
        <v>267</v>
      </c>
      <c r="C3381"/>
      <c r="D3381"/>
      <c r="E3381"/>
      <c r="F3381"/>
    </row>
    <row r="3382" spans="1:6" x14ac:dyDescent="0.2">
      <c r="A3382">
        <v>28</v>
      </c>
      <c r="B3382" t="s">
        <v>268</v>
      </c>
      <c r="C3382"/>
      <c r="D3382"/>
      <c r="E3382"/>
      <c r="F3382"/>
    </row>
    <row r="3383" spans="1:6" x14ac:dyDescent="0.2">
      <c r="A3383">
        <v>29</v>
      </c>
      <c r="B3383" t="s">
        <v>501</v>
      </c>
      <c r="C3383">
        <v>0</v>
      </c>
      <c r="D3383">
        <v>0</v>
      </c>
      <c r="E3383">
        <v>0</v>
      </c>
      <c r="F3383">
        <v>0</v>
      </c>
    </row>
    <row r="3384" spans="1:6" x14ac:dyDescent="0.2">
      <c r="A3384">
        <v>30</v>
      </c>
      <c r="B3384" t="s">
        <v>251</v>
      </c>
      <c r="C3384">
        <v>601.12</v>
      </c>
      <c r="D3384">
        <v>0</v>
      </c>
      <c r="E3384">
        <v>0</v>
      </c>
      <c r="F3384">
        <v>0</v>
      </c>
    </row>
    <row r="3385" spans="1:6" x14ac:dyDescent="0.2">
      <c r="A3385">
        <v>31</v>
      </c>
      <c r="B3385" t="s">
        <v>252</v>
      </c>
      <c r="C3385"/>
      <c r="D3385"/>
      <c r="E3385"/>
      <c r="F3385"/>
    </row>
    <row r="3386" spans="1:6" x14ac:dyDescent="0.2">
      <c r="A3386">
        <v>32</v>
      </c>
      <c r="B3386" t="s">
        <v>253</v>
      </c>
      <c r="C3386"/>
      <c r="D3386"/>
      <c r="E3386"/>
      <c r="F3386"/>
    </row>
    <row r="3387" spans="1:6" x14ac:dyDescent="0.2">
      <c r="A3387">
        <v>33</v>
      </c>
      <c r="B3387" t="s">
        <v>254</v>
      </c>
      <c r="C3387">
        <v>601.12</v>
      </c>
      <c r="D3387">
        <v>0</v>
      </c>
      <c r="E3387">
        <v>0</v>
      </c>
      <c r="F3387">
        <v>0</v>
      </c>
    </row>
    <row r="3388" spans="1:6" x14ac:dyDescent="0.2">
      <c r="A3388"/>
      <c r="B3388"/>
      <c r="C3388"/>
      <c r="D3388"/>
      <c r="E3388"/>
      <c r="F3388"/>
    </row>
    <row r="3389" spans="1:6" x14ac:dyDescent="0.2">
      <c r="A3389" t="s">
        <v>502</v>
      </c>
      <c r="B3389"/>
      <c r="C3389"/>
      <c r="D3389"/>
      <c r="E3389"/>
      <c r="F3389"/>
    </row>
    <row r="3390" spans="1:6" x14ac:dyDescent="0.2">
      <c r="A3390" t="s">
        <v>503</v>
      </c>
      <c r="B3390"/>
      <c r="C3390"/>
      <c r="D3390"/>
      <c r="E3390"/>
      <c r="F3390"/>
    </row>
    <row r="3391" spans="1:6" x14ac:dyDescent="0.2">
      <c r="A3391"/>
      <c r="B3391"/>
      <c r="C3391"/>
      <c r="D3391"/>
      <c r="E3391"/>
      <c r="F3391"/>
    </row>
    <row r="3392" spans="1:6" x14ac:dyDescent="0.2">
      <c r="A3392"/>
      <c r="B3392"/>
      <c r="C3392"/>
      <c r="D3392"/>
      <c r="E3392"/>
      <c r="F3392"/>
    </row>
    <row r="3393" spans="1:6" x14ac:dyDescent="0.2">
      <c r="A3393" t="s">
        <v>491</v>
      </c>
      <c r="B3393"/>
      <c r="C3393"/>
      <c r="D3393"/>
      <c r="E3393"/>
      <c r="F3393"/>
    </row>
    <row r="3394" spans="1:6" x14ac:dyDescent="0.2">
      <c r="A3394" t="s">
        <v>652</v>
      </c>
      <c r="B3394"/>
      <c r="C3394"/>
      <c r="D3394"/>
      <c r="E3394"/>
      <c r="F3394"/>
    </row>
    <row r="3395" spans="1:6" x14ac:dyDescent="0.2">
      <c r="A3395"/>
      <c r="B3395"/>
      <c r="C3395"/>
      <c r="D3395"/>
      <c r="E3395"/>
      <c r="F3395"/>
    </row>
    <row r="3396" spans="1:6" x14ac:dyDescent="0.2">
      <c r="A3396"/>
      <c r="B3396" t="s">
        <v>1</v>
      </c>
      <c r="C3396" t="s">
        <v>492</v>
      </c>
      <c r="D3396"/>
      <c r="E3396"/>
      <c r="F3396"/>
    </row>
    <row r="3397" spans="1:6" x14ac:dyDescent="0.2">
      <c r="A3397"/>
      <c r="B3397"/>
      <c r="C3397"/>
      <c r="D3397"/>
      <c r="E3397"/>
      <c r="F3397"/>
    </row>
    <row r="3398" spans="1:6" x14ac:dyDescent="0.2">
      <c r="A3398"/>
      <c r="B3398" t="s">
        <v>234</v>
      </c>
      <c r="C3398" t="s">
        <v>490</v>
      </c>
      <c r="D3398"/>
      <c r="E3398"/>
      <c r="F3398"/>
    </row>
    <row r="3399" spans="1:6" x14ac:dyDescent="0.2">
      <c r="A3399"/>
      <c r="B3399"/>
      <c r="C3399"/>
      <c r="D3399"/>
      <c r="E3399"/>
      <c r="F3399"/>
    </row>
    <row r="3400" spans="1:6" x14ac:dyDescent="0.2">
      <c r="A3400"/>
      <c r="B3400"/>
      <c r="C3400"/>
      <c r="D3400"/>
      <c r="E3400"/>
      <c r="F3400" t="s">
        <v>493</v>
      </c>
    </row>
    <row r="3401" spans="1:6" x14ac:dyDescent="0.2">
      <c r="A3401">
        <v>1</v>
      </c>
      <c r="B3401" t="s">
        <v>361</v>
      </c>
      <c r="C3401" t="s">
        <v>436</v>
      </c>
      <c r="D3401"/>
      <c r="E3401"/>
      <c r="F3401">
        <v>240008815</v>
      </c>
    </row>
    <row r="3402" spans="1:6" x14ac:dyDescent="0.2">
      <c r="A3402">
        <v>2</v>
      </c>
      <c r="B3402" t="s">
        <v>175</v>
      </c>
      <c r="C3402" t="s">
        <v>465</v>
      </c>
      <c r="D3402"/>
      <c r="E3402"/>
      <c r="F3402"/>
    </row>
    <row r="3403" spans="1:6" x14ac:dyDescent="0.2">
      <c r="A3403">
        <v>3</v>
      </c>
      <c r="B3403" t="s">
        <v>256</v>
      </c>
      <c r="C3403">
        <v>270527000</v>
      </c>
      <c r="D3403"/>
      <c r="E3403"/>
      <c r="F3403"/>
    </row>
    <row r="3404" spans="1:6" x14ac:dyDescent="0.2">
      <c r="A3404">
        <v>4</v>
      </c>
      <c r="B3404" t="s">
        <v>235</v>
      </c>
      <c r="C3404" t="s">
        <v>492</v>
      </c>
      <c r="D3404" t="s">
        <v>504</v>
      </c>
      <c r="E3404"/>
      <c r="F3404"/>
    </row>
    <row r="3405" spans="1:6" x14ac:dyDescent="0.2">
      <c r="A3405"/>
      <c r="B3405"/>
      <c r="C3405" t="s">
        <v>257</v>
      </c>
      <c r="D3405" t="s">
        <v>257</v>
      </c>
      <c r="E3405" t="s">
        <v>257</v>
      </c>
      <c r="F3405" t="s">
        <v>257</v>
      </c>
    </row>
    <row r="3406" spans="1:6" x14ac:dyDescent="0.2">
      <c r="A3406"/>
      <c r="B3406"/>
      <c r="C3406" t="s">
        <v>494</v>
      </c>
      <c r="D3406" t="s">
        <v>505</v>
      </c>
      <c r="E3406" t="s">
        <v>495</v>
      </c>
      <c r="F3406" t="s">
        <v>185</v>
      </c>
    </row>
    <row r="3407" spans="1:6" x14ac:dyDescent="0.2">
      <c r="A3407">
        <v>5</v>
      </c>
      <c r="B3407" t="s">
        <v>257</v>
      </c>
      <c r="C3407" s="412">
        <v>2003737937</v>
      </c>
      <c r="D3407" s="412">
        <v>9930071244</v>
      </c>
      <c r="E3407" s="412">
        <v>0</v>
      </c>
      <c r="F3407" s="412">
        <v>11933809181</v>
      </c>
    </row>
    <row r="3408" spans="1:6" x14ac:dyDescent="0.2">
      <c r="A3408">
        <v>6</v>
      </c>
      <c r="B3408" t="s">
        <v>236</v>
      </c>
      <c r="C3408">
        <v>0.167904305</v>
      </c>
      <c r="D3408">
        <v>0.83209569500000002</v>
      </c>
      <c r="E3408">
        <v>0</v>
      </c>
      <c r="F3408" s="555">
        <v>1</v>
      </c>
    </row>
    <row r="3409" spans="1:6" x14ac:dyDescent="0.2">
      <c r="A3409"/>
      <c r="B3409"/>
      <c r="C3409"/>
      <c r="D3409"/>
      <c r="E3409"/>
      <c r="F3409"/>
    </row>
    <row r="3410" spans="1:6" x14ac:dyDescent="0.2">
      <c r="A3410"/>
      <c r="B3410" t="s">
        <v>496</v>
      </c>
      <c r="C3410"/>
      <c r="D3410"/>
      <c r="E3410"/>
      <c r="F3410"/>
    </row>
    <row r="3411" spans="1:6" x14ac:dyDescent="0.2">
      <c r="A3411">
        <v>7</v>
      </c>
      <c r="B3411" t="s">
        <v>497</v>
      </c>
      <c r="C3411" s="412">
        <v>2003737937</v>
      </c>
      <c r="D3411"/>
      <c r="E3411"/>
      <c r="F3411"/>
    </row>
    <row r="3412" spans="1:6" x14ac:dyDescent="0.2">
      <c r="A3412">
        <v>8</v>
      </c>
      <c r="B3412" t="s">
        <v>258</v>
      </c>
      <c r="C3412" s="412">
        <v>1012524</v>
      </c>
      <c r="D3412"/>
      <c r="E3412"/>
      <c r="F3412"/>
    </row>
    <row r="3413" spans="1:6" x14ac:dyDescent="0.2">
      <c r="A3413">
        <v>9</v>
      </c>
      <c r="B3413" t="s">
        <v>259</v>
      </c>
      <c r="C3413" s="412">
        <v>48510506</v>
      </c>
      <c r="D3413"/>
      <c r="E3413"/>
      <c r="F3413"/>
    </row>
    <row r="3414" spans="1:6" x14ac:dyDescent="0.2">
      <c r="A3414"/>
      <c r="B3414"/>
      <c r="C3414"/>
      <c r="D3414"/>
      <c r="E3414"/>
      <c r="F3414"/>
    </row>
    <row r="3415" spans="1:6" x14ac:dyDescent="0.2">
      <c r="A3415"/>
      <c r="B3415"/>
      <c r="C3415" t="s">
        <v>167</v>
      </c>
      <c r="D3415" t="s">
        <v>260</v>
      </c>
      <c r="E3415" t="s">
        <v>498</v>
      </c>
      <c r="F3415" t="s">
        <v>261</v>
      </c>
    </row>
    <row r="3416" spans="1:6" x14ac:dyDescent="0.2">
      <c r="A3416"/>
      <c r="B3416"/>
      <c r="C3416" t="s">
        <v>262</v>
      </c>
      <c r="D3416" t="s">
        <v>263</v>
      </c>
      <c r="E3416" t="s">
        <v>264</v>
      </c>
      <c r="F3416" t="s">
        <v>265</v>
      </c>
    </row>
    <row r="3417" spans="1:6" x14ac:dyDescent="0.2">
      <c r="A3417">
        <v>10</v>
      </c>
      <c r="B3417" t="s">
        <v>499</v>
      </c>
      <c r="C3417">
        <v>2.967E-4</v>
      </c>
      <c r="D3417">
        <v>0</v>
      </c>
      <c r="E3417">
        <v>0</v>
      </c>
      <c r="F3417">
        <v>0</v>
      </c>
    </row>
    <row r="3418" spans="1:6" x14ac:dyDescent="0.2">
      <c r="A3418">
        <v>11</v>
      </c>
      <c r="B3418" t="s">
        <v>237</v>
      </c>
      <c r="C3418">
        <v>14393.07</v>
      </c>
      <c r="D3418">
        <v>0</v>
      </c>
      <c r="E3418">
        <v>0</v>
      </c>
      <c r="F3418">
        <v>0</v>
      </c>
    </row>
    <row r="3419" spans="1:6" x14ac:dyDescent="0.2">
      <c r="A3419">
        <v>12</v>
      </c>
      <c r="B3419" t="s">
        <v>238</v>
      </c>
      <c r="C3419">
        <v>1.1999999999999999E-6</v>
      </c>
      <c r="D3419">
        <v>0</v>
      </c>
      <c r="E3419">
        <v>0</v>
      </c>
      <c r="F3419">
        <v>0</v>
      </c>
    </row>
    <row r="3420" spans="1:6" x14ac:dyDescent="0.2">
      <c r="A3420">
        <v>13</v>
      </c>
      <c r="B3420" t="s">
        <v>239</v>
      </c>
      <c r="C3420" s="555">
        <v>2404.4854999999998</v>
      </c>
      <c r="D3420">
        <v>0</v>
      </c>
      <c r="E3420">
        <v>0</v>
      </c>
      <c r="F3420">
        <v>0</v>
      </c>
    </row>
    <row r="3421" spans="1:6" x14ac:dyDescent="0.2">
      <c r="A3421">
        <v>14</v>
      </c>
      <c r="B3421" t="s">
        <v>240</v>
      </c>
      <c r="C3421" s="555">
        <v>11916.085499999999</v>
      </c>
      <c r="D3421">
        <v>0</v>
      </c>
      <c r="E3421">
        <v>0</v>
      </c>
      <c r="F3421">
        <v>0</v>
      </c>
    </row>
    <row r="3422" spans="1:6" x14ac:dyDescent="0.2">
      <c r="A3422">
        <v>15</v>
      </c>
      <c r="B3422" t="s">
        <v>241</v>
      </c>
      <c r="C3422">
        <v>0</v>
      </c>
      <c r="D3422">
        <v>0</v>
      </c>
      <c r="E3422">
        <v>0</v>
      </c>
      <c r="F3422">
        <v>0</v>
      </c>
    </row>
    <row r="3423" spans="1:6" x14ac:dyDescent="0.2">
      <c r="A3423">
        <v>16</v>
      </c>
      <c r="B3423" t="s">
        <v>242</v>
      </c>
      <c r="C3423" s="555">
        <v>14320.58</v>
      </c>
      <c r="D3423">
        <v>0</v>
      </c>
      <c r="E3423">
        <v>0</v>
      </c>
      <c r="F3423">
        <v>0</v>
      </c>
    </row>
    <row r="3424" spans="1:6" x14ac:dyDescent="0.2">
      <c r="A3424">
        <v>17</v>
      </c>
      <c r="B3424" t="s">
        <v>500</v>
      </c>
      <c r="C3424" s="555">
        <v>-72.489999999999995</v>
      </c>
      <c r="D3424">
        <v>0</v>
      </c>
      <c r="E3424">
        <v>0</v>
      </c>
      <c r="F3424">
        <v>0</v>
      </c>
    </row>
    <row r="3425" spans="1:6" x14ac:dyDescent="0.2">
      <c r="A3425">
        <v>18</v>
      </c>
      <c r="B3425" t="s">
        <v>243</v>
      </c>
      <c r="C3425" s="555">
        <v>2404.5100000000002</v>
      </c>
      <c r="D3425">
        <v>0</v>
      </c>
      <c r="E3425">
        <v>0</v>
      </c>
      <c r="F3425">
        <v>0</v>
      </c>
    </row>
    <row r="3426" spans="1:6" x14ac:dyDescent="0.2">
      <c r="A3426">
        <v>19</v>
      </c>
      <c r="B3426" t="s">
        <v>244</v>
      </c>
      <c r="C3426"/>
      <c r="D3426"/>
      <c r="E3426"/>
      <c r="F3426"/>
    </row>
    <row r="3427" spans="1:6" x14ac:dyDescent="0.2">
      <c r="A3427">
        <v>20</v>
      </c>
      <c r="B3427" t="s">
        <v>245</v>
      </c>
      <c r="C3427"/>
      <c r="D3427"/>
      <c r="E3427"/>
      <c r="F3427"/>
    </row>
    <row r="3428" spans="1:6" x14ac:dyDescent="0.2">
      <c r="A3428">
        <v>21</v>
      </c>
      <c r="B3428" t="s">
        <v>246</v>
      </c>
      <c r="C3428" s="555">
        <v>2404.5100000000002</v>
      </c>
      <c r="D3428">
        <v>0</v>
      </c>
      <c r="E3428">
        <v>0</v>
      </c>
      <c r="F3428">
        <v>0</v>
      </c>
    </row>
    <row r="3429" spans="1:6" x14ac:dyDescent="0.2">
      <c r="A3429">
        <v>22</v>
      </c>
      <c r="B3429" t="s">
        <v>247</v>
      </c>
      <c r="C3429" s="555">
        <v>2.4500000000000001E-2</v>
      </c>
      <c r="D3429">
        <v>0</v>
      </c>
      <c r="E3429">
        <v>0</v>
      </c>
      <c r="F3429">
        <v>0</v>
      </c>
    </row>
    <row r="3430" spans="1:6" x14ac:dyDescent="0.2">
      <c r="A3430">
        <v>23</v>
      </c>
      <c r="B3430" t="s">
        <v>248</v>
      </c>
      <c r="C3430" s="555">
        <v>0</v>
      </c>
      <c r="D3430">
        <v>0</v>
      </c>
      <c r="E3430">
        <v>0</v>
      </c>
      <c r="F3430">
        <v>0</v>
      </c>
    </row>
    <row r="3431" spans="1:6" x14ac:dyDescent="0.2">
      <c r="A3431">
        <v>24</v>
      </c>
      <c r="B3431" t="s">
        <v>249</v>
      </c>
      <c r="C3431" s="555">
        <v>0</v>
      </c>
      <c r="D3431">
        <v>0</v>
      </c>
      <c r="E3431">
        <v>0</v>
      </c>
      <c r="F3431">
        <v>0</v>
      </c>
    </row>
    <row r="3432" spans="1:6" x14ac:dyDescent="0.2">
      <c r="A3432">
        <v>25</v>
      </c>
      <c r="B3432" t="s">
        <v>250</v>
      </c>
      <c r="C3432" s="555">
        <v>2.4500000000000001E-2</v>
      </c>
      <c r="D3432">
        <v>0</v>
      </c>
      <c r="E3432">
        <v>0</v>
      </c>
      <c r="F3432">
        <v>0</v>
      </c>
    </row>
    <row r="3433" spans="1:6" x14ac:dyDescent="0.2">
      <c r="A3433">
        <v>26</v>
      </c>
      <c r="B3433" t="s">
        <v>266</v>
      </c>
      <c r="C3433" s="555">
        <v>0</v>
      </c>
      <c r="D3433">
        <v>0</v>
      </c>
      <c r="E3433">
        <v>0</v>
      </c>
      <c r="F3433">
        <v>0</v>
      </c>
    </row>
    <row r="3434" spans="1:6" x14ac:dyDescent="0.2">
      <c r="A3434">
        <v>27</v>
      </c>
      <c r="B3434" t="s">
        <v>267</v>
      </c>
      <c r="C3434"/>
      <c r="D3434"/>
      <c r="E3434"/>
      <c r="F3434"/>
    </row>
    <row r="3435" spans="1:6" x14ac:dyDescent="0.2">
      <c r="A3435">
        <v>28</v>
      </c>
      <c r="B3435" t="s">
        <v>268</v>
      </c>
      <c r="C3435"/>
      <c r="D3435"/>
      <c r="E3435"/>
      <c r="F3435"/>
    </row>
    <row r="3436" spans="1:6" x14ac:dyDescent="0.2">
      <c r="A3436">
        <v>29</v>
      </c>
      <c r="B3436" t="s">
        <v>501</v>
      </c>
      <c r="C3436">
        <v>0</v>
      </c>
      <c r="D3436">
        <v>0</v>
      </c>
      <c r="E3436">
        <v>0</v>
      </c>
      <c r="F3436">
        <v>0</v>
      </c>
    </row>
    <row r="3437" spans="1:6" x14ac:dyDescent="0.2">
      <c r="A3437">
        <v>30</v>
      </c>
      <c r="B3437" t="s">
        <v>251</v>
      </c>
      <c r="C3437" s="555">
        <v>2404.5100000000002</v>
      </c>
      <c r="D3437">
        <v>0</v>
      </c>
      <c r="E3437">
        <v>0</v>
      </c>
      <c r="F3437">
        <v>0</v>
      </c>
    </row>
    <row r="3438" spans="1:6" x14ac:dyDescent="0.2">
      <c r="A3438">
        <v>31</v>
      </c>
      <c r="B3438" t="s">
        <v>252</v>
      </c>
      <c r="C3438" s="555"/>
      <c r="D3438"/>
      <c r="E3438"/>
      <c r="F3438"/>
    </row>
    <row r="3439" spans="1:6" x14ac:dyDescent="0.2">
      <c r="A3439">
        <v>32</v>
      </c>
      <c r="B3439" t="s">
        <v>253</v>
      </c>
      <c r="C3439" s="555"/>
      <c r="D3439"/>
      <c r="E3439"/>
      <c r="F3439"/>
    </row>
    <row r="3440" spans="1:6" x14ac:dyDescent="0.2">
      <c r="A3440">
        <v>33</v>
      </c>
      <c r="B3440" t="s">
        <v>254</v>
      </c>
      <c r="C3440" s="555">
        <v>2404.5100000000002</v>
      </c>
      <c r="D3440">
        <v>0</v>
      </c>
      <c r="E3440">
        <v>0</v>
      </c>
      <c r="F3440">
        <v>0</v>
      </c>
    </row>
    <row r="3441" spans="1:6" x14ac:dyDescent="0.2">
      <c r="A3441"/>
      <c r="B3441"/>
      <c r="C3441"/>
      <c r="D3441"/>
      <c r="E3441"/>
      <c r="F3441"/>
    </row>
    <row r="3442" spans="1:6" x14ac:dyDescent="0.2">
      <c r="A3442" t="s">
        <v>502</v>
      </c>
      <c r="B3442"/>
      <c r="C3442"/>
      <c r="D3442"/>
      <c r="E3442"/>
      <c r="F3442"/>
    </row>
    <row r="3443" spans="1:6" x14ac:dyDescent="0.2">
      <c r="A3443" t="s">
        <v>503</v>
      </c>
      <c r="B3443"/>
      <c r="C3443"/>
      <c r="D3443"/>
      <c r="E3443"/>
      <c r="F3443"/>
    </row>
    <row r="3444" spans="1:6" x14ac:dyDescent="0.2">
      <c r="A3444"/>
      <c r="B3444"/>
      <c r="C3444"/>
      <c r="D3444"/>
      <c r="E3444"/>
      <c r="F3444"/>
    </row>
    <row r="3445" spans="1:6" x14ac:dyDescent="0.2">
      <c r="A3445"/>
      <c r="B3445"/>
      <c r="C3445"/>
      <c r="D3445"/>
      <c r="E3445"/>
      <c r="F3445"/>
    </row>
    <row r="3446" spans="1:6" x14ac:dyDescent="0.2">
      <c r="A3446" t="s">
        <v>491</v>
      </c>
      <c r="B3446"/>
      <c r="C3446"/>
      <c r="D3446"/>
      <c r="E3446"/>
      <c r="F3446"/>
    </row>
    <row r="3447" spans="1:6" x14ac:dyDescent="0.2">
      <c r="A3447" t="s">
        <v>652</v>
      </c>
      <c r="B3447"/>
      <c r="C3447"/>
      <c r="D3447"/>
      <c r="E3447"/>
      <c r="F3447"/>
    </row>
    <row r="3448" spans="1:6" x14ac:dyDescent="0.2">
      <c r="A3448"/>
      <c r="B3448"/>
      <c r="C3448"/>
      <c r="D3448"/>
      <c r="E3448"/>
      <c r="F3448"/>
    </row>
    <row r="3449" spans="1:6" x14ac:dyDescent="0.2">
      <c r="A3449"/>
      <c r="B3449" t="s">
        <v>1</v>
      </c>
      <c r="C3449" t="s">
        <v>492</v>
      </c>
      <c r="D3449"/>
      <c r="E3449"/>
      <c r="F3449"/>
    </row>
    <row r="3450" spans="1:6" x14ac:dyDescent="0.2">
      <c r="A3450"/>
      <c r="B3450"/>
      <c r="C3450"/>
      <c r="D3450"/>
      <c r="E3450"/>
      <c r="F3450"/>
    </row>
    <row r="3451" spans="1:6" x14ac:dyDescent="0.2">
      <c r="A3451"/>
      <c r="B3451" t="s">
        <v>234</v>
      </c>
      <c r="C3451" t="s">
        <v>490</v>
      </c>
      <c r="D3451"/>
      <c r="E3451"/>
      <c r="F3451"/>
    </row>
    <row r="3452" spans="1:6" x14ac:dyDescent="0.2">
      <c r="A3452"/>
      <c r="B3452"/>
      <c r="C3452"/>
      <c r="D3452"/>
      <c r="E3452"/>
      <c r="F3452"/>
    </row>
    <row r="3453" spans="1:6" x14ac:dyDescent="0.2">
      <c r="A3453"/>
      <c r="B3453"/>
      <c r="C3453"/>
      <c r="D3453"/>
      <c r="E3453"/>
      <c r="F3453" t="s">
        <v>493</v>
      </c>
    </row>
    <row r="3454" spans="1:6" x14ac:dyDescent="0.2">
      <c r="A3454">
        <v>1</v>
      </c>
      <c r="B3454" t="s">
        <v>361</v>
      </c>
      <c r="C3454" t="s">
        <v>436</v>
      </c>
      <c r="D3454"/>
      <c r="E3454"/>
      <c r="F3454">
        <v>240008815</v>
      </c>
    </row>
    <row r="3455" spans="1:6" x14ac:dyDescent="0.2">
      <c r="A3455">
        <v>2</v>
      </c>
      <c r="B3455" t="s">
        <v>175</v>
      </c>
      <c r="C3455" t="s">
        <v>453</v>
      </c>
      <c r="D3455"/>
      <c r="E3455"/>
      <c r="F3455"/>
    </row>
    <row r="3456" spans="1:6" x14ac:dyDescent="0.2">
      <c r="A3456">
        <v>3</v>
      </c>
      <c r="B3456" t="s">
        <v>256</v>
      </c>
      <c r="C3456">
        <v>272850000</v>
      </c>
      <c r="D3456"/>
      <c r="E3456"/>
      <c r="F3456"/>
    </row>
    <row r="3457" spans="1:6" x14ac:dyDescent="0.2">
      <c r="A3457">
        <v>4</v>
      </c>
      <c r="B3457" t="s">
        <v>235</v>
      </c>
      <c r="C3457" t="s">
        <v>492</v>
      </c>
      <c r="D3457" t="s">
        <v>504</v>
      </c>
      <c r="E3457"/>
      <c r="F3457"/>
    </row>
    <row r="3458" spans="1:6" x14ac:dyDescent="0.2">
      <c r="A3458"/>
      <c r="B3458"/>
      <c r="C3458" t="s">
        <v>257</v>
      </c>
      <c r="D3458" t="s">
        <v>257</v>
      </c>
      <c r="E3458" t="s">
        <v>257</v>
      </c>
      <c r="F3458" t="s">
        <v>257</v>
      </c>
    </row>
    <row r="3459" spans="1:6" x14ac:dyDescent="0.2">
      <c r="A3459"/>
      <c r="B3459"/>
      <c r="C3459" t="s">
        <v>494</v>
      </c>
      <c r="D3459" t="s">
        <v>505</v>
      </c>
      <c r="E3459" t="s">
        <v>495</v>
      </c>
      <c r="F3459" t="s">
        <v>185</v>
      </c>
    </row>
    <row r="3460" spans="1:6" x14ac:dyDescent="0.2">
      <c r="A3460">
        <v>5</v>
      </c>
      <c r="B3460" t="s">
        <v>257</v>
      </c>
      <c r="C3460" s="412">
        <v>2003737937</v>
      </c>
      <c r="D3460" s="412">
        <v>9930071244</v>
      </c>
      <c r="E3460" s="412">
        <v>0</v>
      </c>
      <c r="F3460" s="412">
        <v>11933809181</v>
      </c>
    </row>
    <row r="3461" spans="1:6" x14ac:dyDescent="0.2">
      <c r="A3461">
        <v>6</v>
      </c>
      <c r="B3461" t="s">
        <v>236</v>
      </c>
      <c r="C3461">
        <v>0.167904305</v>
      </c>
      <c r="D3461">
        <v>0.83209569500000002</v>
      </c>
      <c r="E3461">
        <v>0</v>
      </c>
      <c r="F3461" s="555">
        <v>1</v>
      </c>
    </row>
    <row r="3462" spans="1:6" x14ac:dyDescent="0.2">
      <c r="A3462"/>
      <c r="B3462"/>
      <c r="C3462"/>
      <c r="D3462"/>
      <c r="E3462"/>
      <c r="F3462"/>
    </row>
    <row r="3463" spans="1:6" x14ac:dyDescent="0.2">
      <c r="A3463"/>
      <c r="B3463" t="s">
        <v>496</v>
      </c>
      <c r="C3463"/>
      <c r="D3463"/>
      <c r="E3463"/>
      <c r="F3463"/>
    </row>
    <row r="3464" spans="1:6" x14ac:dyDescent="0.2">
      <c r="A3464">
        <v>7</v>
      </c>
      <c r="B3464" t="s">
        <v>497</v>
      </c>
      <c r="C3464" s="412">
        <v>2003737937</v>
      </c>
      <c r="D3464"/>
      <c r="E3464"/>
      <c r="F3464"/>
    </row>
    <row r="3465" spans="1:6" x14ac:dyDescent="0.2">
      <c r="A3465">
        <v>8</v>
      </c>
      <c r="B3465" t="s">
        <v>258</v>
      </c>
      <c r="C3465" s="412">
        <v>1012524</v>
      </c>
      <c r="D3465"/>
      <c r="E3465"/>
      <c r="F3465"/>
    </row>
    <row r="3466" spans="1:6" x14ac:dyDescent="0.2">
      <c r="A3466">
        <v>9</v>
      </c>
      <c r="B3466" t="s">
        <v>259</v>
      </c>
      <c r="C3466" s="412">
        <v>48510506</v>
      </c>
      <c r="D3466"/>
      <c r="E3466"/>
      <c r="F3466"/>
    </row>
    <row r="3467" spans="1:6" x14ac:dyDescent="0.2">
      <c r="A3467"/>
      <c r="B3467"/>
      <c r="C3467"/>
      <c r="D3467"/>
      <c r="E3467"/>
      <c r="F3467"/>
    </row>
    <row r="3468" spans="1:6" x14ac:dyDescent="0.2">
      <c r="A3468"/>
      <c r="B3468"/>
      <c r="C3468" t="s">
        <v>167</v>
      </c>
      <c r="D3468" t="s">
        <v>260</v>
      </c>
      <c r="E3468" t="s">
        <v>498</v>
      </c>
      <c r="F3468" t="s">
        <v>261</v>
      </c>
    </row>
    <row r="3469" spans="1:6" x14ac:dyDescent="0.2">
      <c r="A3469"/>
      <c r="B3469"/>
      <c r="C3469" t="s">
        <v>262</v>
      </c>
      <c r="D3469" t="s">
        <v>263</v>
      </c>
      <c r="E3469" t="s">
        <v>264</v>
      </c>
      <c r="F3469" t="s">
        <v>265</v>
      </c>
    </row>
    <row r="3470" spans="1:6" x14ac:dyDescent="0.2">
      <c r="A3470">
        <v>10</v>
      </c>
      <c r="B3470" t="s">
        <v>499</v>
      </c>
      <c r="C3470">
        <v>5.8314999999999999E-3</v>
      </c>
      <c r="D3470">
        <v>0</v>
      </c>
      <c r="E3470">
        <v>0</v>
      </c>
      <c r="F3470">
        <v>0</v>
      </c>
    </row>
    <row r="3471" spans="1:6" x14ac:dyDescent="0.2">
      <c r="A3471">
        <v>11</v>
      </c>
      <c r="B3471" t="s">
        <v>237</v>
      </c>
      <c r="C3471">
        <v>282889.02</v>
      </c>
      <c r="D3471">
        <v>0</v>
      </c>
      <c r="E3471">
        <v>0</v>
      </c>
      <c r="F3471">
        <v>0</v>
      </c>
    </row>
    <row r="3472" spans="1:6" x14ac:dyDescent="0.2">
      <c r="A3472">
        <v>12</v>
      </c>
      <c r="B3472" t="s">
        <v>238</v>
      </c>
      <c r="C3472" s="631">
        <v>2.37E-5</v>
      </c>
      <c r="D3472">
        <v>0</v>
      </c>
      <c r="E3472">
        <v>0</v>
      </c>
      <c r="F3472">
        <v>0</v>
      </c>
    </row>
    <row r="3473" spans="1:6" x14ac:dyDescent="0.2">
      <c r="A3473">
        <v>13</v>
      </c>
      <c r="B3473" t="s">
        <v>239</v>
      </c>
      <c r="C3473" s="555">
        <v>47488.589099999997</v>
      </c>
      <c r="D3473">
        <v>0</v>
      </c>
      <c r="E3473">
        <v>0</v>
      </c>
      <c r="F3473">
        <v>0</v>
      </c>
    </row>
    <row r="3474" spans="1:6" x14ac:dyDescent="0.2">
      <c r="A3474">
        <v>14</v>
      </c>
      <c r="B3474" t="s">
        <v>240</v>
      </c>
      <c r="C3474" s="555">
        <v>235342.68849999999</v>
      </c>
      <c r="D3474">
        <v>0</v>
      </c>
      <c r="E3474">
        <v>0</v>
      </c>
      <c r="F3474">
        <v>0</v>
      </c>
    </row>
    <row r="3475" spans="1:6" x14ac:dyDescent="0.2">
      <c r="A3475">
        <v>15</v>
      </c>
      <c r="B3475" t="s">
        <v>241</v>
      </c>
      <c r="C3475">
        <v>0</v>
      </c>
      <c r="D3475">
        <v>0</v>
      </c>
      <c r="E3475">
        <v>0</v>
      </c>
      <c r="F3475">
        <v>0</v>
      </c>
    </row>
    <row r="3476" spans="1:6" x14ac:dyDescent="0.2">
      <c r="A3476">
        <v>16</v>
      </c>
      <c r="B3476" t="s">
        <v>242</v>
      </c>
      <c r="C3476" s="555">
        <v>282831.27759999997</v>
      </c>
      <c r="D3476">
        <v>0</v>
      </c>
      <c r="E3476">
        <v>0</v>
      </c>
      <c r="F3476">
        <v>0</v>
      </c>
    </row>
    <row r="3477" spans="1:6" x14ac:dyDescent="0.2">
      <c r="A3477">
        <v>17</v>
      </c>
      <c r="B3477" t="s">
        <v>500</v>
      </c>
      <c r="C3477" s="555">
        <v>-57.738100000000003</v>
      </c>
      <c r="D3477">
        <v>0</v>
      </c>
      <c r="E3477">
        <v>0</v>
      </c>
      <c r="F3477">
        <v>0</v>
      </c>
    </row>
    <row r="3478" spans="1:6" x14ac:dyDescent="0.2">
      <c r="A3478">
        <v>18</v>
      </c>
      <c r="B3478" t="s">
        <v>243</v>
      </c>
      <c r="C3478">
        <v>47488.91</v>
      </c>
      <c r="D3478">
        <v>0</v>
      </c>
      <c r="E3478">
        <v>0</v>
      </c>
      <c r="F3478">
        <v>0</v>
      </c>
    </row>
    <row r="3479" spans="1:6" x14ac:dyDescent="0.2">
      <c r="A3479">
        <v>19</v>
      </c>
      <c r="B3479" t="s">
        <v>244</v>
      </c>
      <c r="C3479"/>
      <c r="D3479"/>
      <c r="E3479"/>
      <c r="F3479"/>
    </row>
    <row r="3480" spans="1:6" x14ac:dyDescent="0.2">
      <c r="A3480">
        <v>20</v>
      </c>
      <c r="B3480" t="s">
        <v>245</v>
      </c>
      <c r="C3480"/>
      <c r="D3480"/>
      <c r="E3480"/>
      <c r="F3480"/>
    </row>
    <row r="3481" spans="1:6" x14ac:dyDescent="0.2">
      <c r="A3481">
        <v>21</v>
      </c>
      <c r="B3481" t="s">
        <v>246</v>
      </c>
      <c r="C3481">
        <v>47488.91</v>
      </c>
      <c r="D3481">
        <v>0</v>
      </c>
      <c r="E3481">
        <v>0</v>
      </c>
      <c r="F3481">
        <v>0</v>
      </c>
    </row>
    <row r="3482" spans="1:6" x14ac:dyDescent="0.2">
      <c r="A3482">
        <v>22</v>
      </c>
      <c r="B3482" t="s">
        <v>247</v>
      </c>
      <c r="C3482" s="555">
        <v>0.32090000000000002</v>
      </c>
      <c r="D3482">
        <v>0</v>
      </c>
      <c r="E3482">
        <v>0</v>
      </c>
      <c r="F3482">
        <v>0</v>
      </c>
    </row>
    <row r="3483" spans="1:6" x14ac:dyDescent="0.2">
      <c r="A3483">
        <v>23</v>
      </c>
      <c r="B3483" t="s">
        <v>248</v>
      </c>
      <c r="C3483" s="555">
        <v>0</v>
      </c>
      <c r="D3483">
        <v>0</v>
      </c>
      <c r="E3483">
        <v>0</v>
      </c>
      <c r="F3483">
        <v>0</v>
      </c>
    </row>
    <row r="3484" spans="1:6" x14ac:dyDescent="0.2">
      <c r="A3484">
        <v>24</v>
      </c>
      <c r="B3484" t="s">
        <v>249</v>
      </c>
      <c r="C3484" s="555">
        <v>0</v>
      </c>
      <c r="D3484">
        <v>0</v>
      </c>
      <c r="E3484">
        <v>0</v>
      </c>
      <c r="F3484">
        <v>0</v>
      </c>
    </row>
    <row r="3485" spans="1:6" x14ac:dyDescent="0.2">
      <c r="A3485">
        <v>25</v>
      </c>
      <c r="B3485" t="s">
        <v>250</v>
      </c>
      <c r="C3485" s="555">
        <v>0.32090000000000002</v>
      </c>
      <c r="D3485">
        <v>0</v>
      </c>
      <c r="E3485">
        <v>0</v>
      </c>
      <c r="F3485">
        <v>0</v>
      </c>
    </row>
    <row r="3486" spans="1:6" x14ac:dyDescent="0.2">
      <c r="A3486">
        <v>26</v>
      </c>
      <c r="B3486" t="s">
        <v>266</v>
      </c>
      <c r="C3486" s="555">
        <v>0</v>
      </c>
      <c r="D3486">
        <v>0</v>
      </c>
      <c r="E3486">
        <v>0</v>
      </c>
      <c r="F3486">
        <v>0</v>
      </c>
    </row>
    <row r="3487" spans="1:6" x14ac:dyDescent="0.2">
      <c r="A3487">
        <v>27</v>
      </c>
      <c r="B3487" t="s">
        <v>267</v>
      </c>
      <c r="C3487"/>
      <c r="D3487"/>
      <c r="E3487"/>
      <c r="F3487"/>
    </row>
    <row r="3488" spans="1:6" x14ac:dyDescent="0.2">
      <c r="A3488">
        <v>28</v>
      </c>
      <c r="B3488" t="s">
        <v>268</v>
      </c>
      <c r="C3488"/>
      <c r="D3488"/>
      <c r="E3488"/>
      <c r="F3488"/>
    </row>
    <row r="3489" spans="1:6" x14ac:dyDescent="0.2">
      <c r="A3489">
        <v>29</v>
      </c>
      <c r="B3489" t="s">
        <v>501</v>
      </c>
      <c r="C3489">
        <v>0</v>
      </c>
      <c r="D3489">
        <v>0</v>
      </c>
      <c r="E3489">
        <v>0</v>
      </c>
      <c r="F3489">
        <v>0</v>
      </c>
    </row>
    <row r="3490" spans="1:6" x14ac:dyDescent="0.2">
      <c r="A3490">
        <v>30</v>
      </c>
      <c r="B3490" t="s">
        <v>251</v>
      </c>
      <c r="C3490">
        <v>47488.91</v>
      </c>
      <c r="D3490">
        <v>0</v>
      </c>
      <c r="E3490">
        <v>0</v>
      </c>
      <c r="F3490">
        <v>0</v>
      </c>
    </row>
    <row r="3491" spans="1:6" x14ac:dyDescent="0.2">
      <c r="A3491">
        <v>31</v>
      </c>
      <c r="B3491" t="s">
        <v>252</v>
      </c>
      <c r="C3491"/>
      <c r="D3491"/>
      <c r="E3491"/>
      <c r="F3491"/>
    </row>
    <row r="3492" spans="1:6" x14ac:dyDescent="0.2">
      <c r="A3492">
        <v>32</v>
      </c>
      <c r="B3492" t="s">
        <v>253</v>
      </c>
      <c r="C3492"/>
      <c r="D3492"/>
      <c r="E3492"/>
      <c r="F3492"/>
    </row>
    <row r="3493" spans="1:6" x14ac:dyDescent="0.2">
      <c r="A3493">
        <v>33</v>
      </c>
      <c r="B3493" t="s">
        <v>254</v>
      </c>
      <c r="C3493">
        <v>47488.91</v>
      </c>
      <c r="D3493">
        <v>0</v>
      </c>
      <c r="E3493">
        <v>0</v>
      </c>
      <c r="F3493">
        <v>0</v>
      </c>
    </row>
    <row r="3494" spans="1:6" x14ac:dyDescent="0.2">
      <c r="A3494"/>
      <c r="B3494"/>
      <c r="C3494"/>
      <c r="D3494"/>
      <c r="E3494"/>
      <c r="F3494"/>
    </row>
    <row r="3495" spans="1:6" x14ac:dyDescent="0.2">
      <c r="A3495" t="s">
        <v>502</v>
      </c>
      <c r="B3495"/>
      <c r="C3495"/>
      <c r="D3495"/>
      <c r="E3495"/>
      <c r="F3495"/>
    </row>
    <row r="3496" spans="1:6" x14ac:dyDescent="0.2">
      <c r="A3496" t="s">
        <v>503</v>
      </c>
      <c r="B3496"/>
      <c r="C3496"/>
      <c r="D3496"/>
      <c r="E3496"/>
      <c r="F3496"/>
    </row>
    <row r="3497" spans="1:6" x14ac:dyDescent="0.2">
      <c r="A3497"/>
      <c r="B3497"/>
      <c r="C3497"/>
      <c r="D3497"/>
      <c r="E3497"/>
      <c r="F3497"/>
    </row>
    <row r="3498" spans="1:6" x14ac:dyDescent="0.2">
      <c r="A3498"/>
      <c r="B3498"/>
      <c r="C3498"/>
      <c r="D3498"/>
      <c r="E3498"/>
      <c r="F3498"/>
    </row>
    <row r="3499" spans="1:6" x14ac:dyDescent="0.2">
      <c r="A3499" t="s">
        <v>491</v>
      </c>
      <c r="B3499"/>
      <c r="C3499"/>
      <c r="D3499"/>
      <c r="E3499"/>
      <c r="F3499"/>
    </row>
    <row r="3500" spans="1:6" x14ac:dyDescent="0.2">
      <c r="A3500" t="s">
        <v>652</v>
      </c>
      <c r="B3500"/>
      <c r="C3500"/>
      <c r="D3500"/>
      <c r="E3500"/>
      <c r="F3500"/>
    </row>
    <row r="3501" spans="1:6" x14ac:dyDescent="0.2">
      <c r="A3501"/>
      <c r="B3501"/>
      <c r="C3501"/>
      <c r="D3501"/>
      <c r="E3501"/>
      <c r="F3501"/>
    </row>
    <row r="3502" spans="1:6" x14ac:dyDescent="0.2">
      <c r="A3502"/>
      <c r="B3502" t="s">
        <v>1</v>
      </c>
      <c r="C3502" t="s">
        <v>492</v>
      </c>
      <c r="D3502"/>
      <c r="E3502"/>
      <c r="F3502"/>
    </row>
    <row r="3503" spans="1:6" x14ac:dyDescent="0.2">
      <c r="A3503"/>
      <c r="B3503"/>
      <c r="C3503"/>
      <c r="D3503"/>
      <c r="E3503"/>
      <c r="F3503"/>
    </row>
    <row r="3504" spans="1:6" x14ac:dyDescent="0.2">
      <c r="A3504"/>
      <c r="B3504" t="s">
        <v>234</v>
      </c>
      <c r="C3504" t="s">
        <v>490</v>
      </c>
      <c r="D3504"/>
      <c r="E3504"/>
      <c r="F3504"/>
    </row>
    <row r="3505" spans="1:6" x14ac:dyDescent="0.2">
      <c r="A3505"/>
      <c r="B3505"/>
      <c r="C3505"/>
      <c r="D3505"/>
      <c r="E3505"/>
      <c r="F3505"/>
    </row>
    <row r="3506" spans="1:6" x14ac:dyDescent="0.2">
      <c r="A3506"/>
      <c r="B3506"/>
      <c r="C3506"/>
      <c r="D3506"/>
      <c r="E3506"/>
      <c r="F3506" t="s">
        <v>493</v>
      </c>
    </row>
    <row r="3507" spans="1:6" x14ac:dyDescent="0.2">
      <c r="A3507">
        <v>1</v>
      </c>
      <c r="B3507" t="s">
        <v>361</v>
      </c>
      <c r="C3507" t="s">
        <v>436</v>
      </c>
      <c r="D3507"/>
      <c r="E3507"/>
      <c r="F3507">
        <v>240008815</v>
      </c>
    </row>
    <row r="3508" spans="1:6" x14ac:dyDescent="0.2">
      <c r="A3508">
        <v>2</v>
      </c>
      <c r="B3508" t="s">
        <v>175</v>
      </c>
      <c r="C3508" t="s">
        <v>455</v>
      </c>
      <c r="D3508"/>
      <c r="E3508"/>
      <c r="F3508"/>
    </row>
    <row r="3509" spans="1:6" x14ac:dyDescent="0.2">
      <c r="A3509">
        <v>3</v>
      </c>
      <c r="B3509" t="s">
        <v>256</v>
      </c>
      <c r="C3509">
        <v>270318000</v>
      </c>
      <c r="D3509"/>
      <c r="E3509"/>
      <c r="F3509"/>
    </row>
    <row r="3510" spans="1:6" x14ac:dyDescent="0.2">
      <c r="A3510">
        <v>4</v>
      </c>
      <c r="B3510" t="s">
        <v>235</v>
      </c>
      <c r="C3510" t="s">
        <v>492</v>
      </c>
      <c r="D3510" t="s">
        <v>504</v>
      </c>
      <c r="E3510"/>
      <c r="F3510"/>
    </row>
    <row r="3511" spans="1:6" x14ac:dyDescent="0.2">
      <c r="A3511"/>
      <c r="B3511"/>
      <c r="C3511" t="s">
        <v>257</v>
      </c>
      <c r="D3511" t="s">
        <v>257</v>
      </c>
      <c r="E3511" t="s">
        <v>257</v>
      </c>
      <c r="F3511" t="s">
        <v>257</v>
      </c>
    </row>
    <row r="3512" spans="1:6" x14ac:dyDescent="0.2">
      <c r="A3512"/>
      <c r="B3512"/>
      <c r="C3512" t="s">
        <v>494</v>
      </c>
      <c r="D3512" t="s">
        <v>505</v>
      </c>
      <c r="E3512" t="s">
        <v>495</v>
      </c>
      <c r="F3512" t="s">
        <v>185</v>
      </c>
    </row>
    <row r="3513" spans="1:6" x14ac:dyDescent="0.2">
      <c r="A3513">
        <v>5</v>
      </c>
      <c r="B3513" t="s">
        <v>257</v>
      </c>
      <c r="C3513" s="412">
        <v>2003737937</v>
      </c>
      <c r="D3513" s="412">
        <v>9929645734</v>
      </c>
      <c r="E3513" s="412">
        <v>0</v>
      </c>
      <c r="F3513" s="412">
        <v>11933383671</v>
      </c>
    </row>
    <row r="3514" spans="1:6" x14ac:dyDescent="0.2">
      <c r="A3514">
        <v>6</v>
      </c>
      <c r="B3514" t="s">
        <v>236</v>
      </c>
      <c r="C3514">
        <v>0.16791029199999999</v>
      </c>
      <c r="D3514">
        <v>0.83208970800000004</v>
      </c>
      <c r="E3514">
        <v>0</v>
      </c>
      <c r="F3514" s="555">
        <v>1</v>
      </c>
    </row>
    <row r="3515" spans="1:6" x14ac:dyDescent="0.2">
      <c r="A3515"/>
      <c r="B3515"/>
      <c r="C3515"/>
      <c r="D3515"/>
      <c r="E3515"/>
      <c r="F3515"/>
    </row>
    <row r="3516" spans="1:6" x14ac:dyDescent="0.2">
      <c r="A3516"/>
      <c r="B3516" t="s">
        <v>496</v>
      </c>
      <c r="C3516"/>
      <c r="D3516"/>
      <c r="E3516"/>
      <c r="F3516"/>
    </row>
    <row r="3517" spans="1:6" x14ac:dyDescent="0.2">
      <c r="A3517">
        <v>7</v>
      </c>
      <c r="B3517" t="s">
        <v>497</v>
      </c>
      <c r="C3517" s="412">
        <v>2003737937</v>
      </c>
      <c r="D3517"/>
      <c r="E3517"/>
      <c r="F3517"/>
    </row>
    <row r="3518" spans="1:6" x14ac:dyDescent="0.2">
      <c r="A3518">
        <v>8</v>
      </c>
      <c r="B3518" t="s">
        <v>258</v>
      </c>
      <c r="C3518" s="412">
        <v>1012524</v>
      </c>
      <c r="D3518"/>
      <c r="E3518"/>
      <c r="F3518"/>
    </row>
    <row r="3519" spans="1:6" x14ac:dyDescent="0.2">
      <c r="A3519">
        <v>9</v>
      </c>
      <c r="B3519" t="s">
        <v>259</v>
      </c>
      <c r="C3519" s="412">
        <v>48510506</v>
      </c>
      <c r="D3519"/>
      <c r="E3519"/>
      <c r="F3519"/>
    </row>
    <row r="3520" spans="1:6" x14ac:dyDescent="0.2">
      <c r="A3520"/>
      <c r="B3520"/>
      <c r="C3520"/>
      <c r="D3520"/>
      <c r="E3520"/>
      <c r="F3520"/>
    </row>
    <row r="3521" spans="1:6" x14ac:dyDescent="0.2">
      <c r="A3521"/>
      <c r="B3521"/>
      <c r="C3521" t="s">
        <v>167</v>
      </c>
      <c r="D3521" t="s">
        <v>260</v>
      </c>
      <c r="E3521" t="s">
        <v>498</v>
      </c>
      <c r="F3521" t="s">
        <v>261</v>
      </c>
    </row>
    <row r="3522" spans="1:6" x14ac:dyDescent="0.2">
      <c r="A3522"/>
      <c r="B3522"/>
      <c r="C3522" t="s">
        <v>262</v>
      </c>
      <c r="D3522" t="s">
        <v>263</v>
      </c>
      <c r="E3522" t="s">
        <v>264</v>
      </c>
      <c r="F3522" t="s">
        <v>265</v>
      </c>
    </row>
    <row r="3523" spans="1:6" x14ac:dyDescent="0.2">
      <c r="A3523">
        <v>10</v>
      </c>
      <c r="B3523" t="s">
        <v>499</v>
      </c>
      <c r="C3523" s="631">
        <v>4.5209999999999998E-3</v>
      </c>
      <c r="D3523">
        <v>0</v>
      </c>
      <c r="E3523">
        <v>0</v>
      </c>
      <c r="F3523">
        <v>0</v>
      </c>
    </row>
    <row r="3524" spans="1:6" x14ac:dyDescent="0.2">
      <c r="A3524">
        <v>11</v>
      </c>
      <c r="B3524" t="s">
        <v>237</v>
      </c>
      <c r="C3524" s="555">
        <v>219316</v>
      </c>
      <c r="D3524">
        <v>0</v>
      </c>
      <c r="E3524">
        <v>0</v>
      </c>
      <c r="F3524">
        <v>0</v>
      </c>
    </row>
    <row r="3525" spans="1:6" x14ac:dyDescent="0.2">
      <c r="A3525">
        <v>12</v>
      </c>
      <c r="B3525" t="s">
        <v>238</v>
      </c>
      <c r="C3525">
        <v>1.8300000000000001E-5</v>
      </c>
      <c r="D3525">
        <v>0</v>
      </c>
      <c r="E3525">
        <v>0</v>
      </c>
      <c r="F3525">
        <v>0</v>
      </c>
    </row>
    <row r="3526" spans="1:6" x14ac:dyDescent="0.2">
      <c r="A3526">
        <v>13</v>
      </c>
      <c r="B3526" t="s">
        <v>239</v>
      </c>
      <c r="C3526" s="555">
        <v>36668.404199999997</v>
      </c>
      <c r="D3526">
        <v>0</v>
      </c>
      <c r="E3526">
        <v>0</v>
      </c>
      <c r="F3526">
        <v>0</v>
      </c>
    </row>
    <row r="3527" spans="1:6" x14ac:dyDescent="0.2">
      <c r="A3527">
        <v>14</v>
      </c>
      <c r="B3527" t="s">
        <v>240</v>
      </c>
      <c r="C3527" s="555">
        <v>181712.51689999999</v>
      </c>
      <c r="D3527">
        <v>0</v>
      </c>
      <c r="E3527">
        <v>0</v>
      </c>
      <c r="F3527">
        <v>0</v>
      </c>
    </row>
    <row r="3528" spans="1:6" x14ac:dyDescent="0.2">
      <c r="A3528">
        <v>15</v>
      </c>
      <c r="B3528" t="s">
        <v>241</v>
      </c>
      <c r="C3528">
        <v>0</v>
      </c>
      <c r="D3528">
        <v>0</v>
      </c>
      <c r="E3528">
        <v>0</v>
      </c>
      <c r="F3528">
        <v>0</v>
      </c>
    </row>
    <row r="3529" spans="1:6" x14ac:dyDescent="0.2">
      <c r="A3529">
        <v>16</v>
      </c>
      <c r="B3529" t="s">
        <v>242</v>
      </c>
      <c r="C3529" s="555">
        <v>218380.92120000001</v>
      </c>
      <c r="D3529">
        <v>0</v>
      </c>
      <c r="E3529">
        <v>0</v>
      </c>
      <c r="F3529">
        <v>0</v>
      </c>
    </row>
    <row r="3530" spans="1:6" x14ac:dyDescent="0.2">
      <c r="A3530">
        <v>17</v>
      </c>
      <c r="B3530" t="s">
        <v>500</v>
      </c>
      <c r="C3530" s="555">
        <v>-935.07640000000004</v>
      </c>
      <c r="D3530">
        <v>0</v>
      </c>
      <c r="E3530">
        <v>0</v>
      </c>
      <c r="F3530">
        <v>0</v>
      </c>
    </row>
    <row r="3531" spans="1:6" x14ac:dyDescent="0.2">
      <c r="A3531">
        <v>18</v>
      </c>
      <c r="B3531" t="s">
        <v>243</v>
      </c>
      <c r="C3531">
        <v>36668.629999999997</v>
      </c>
      <c r="D3531">
        <v>0</v>
      </c>
      <c r="E3531">
        <v>0</v>
      </c>
      <c r="F3531">
        <v>0</v>
      </c>
    </row>
    <row r="3532" spans="1:6" x14ac:dyDescent="0.2">
      <c r="A3532">
        <v>19</v>
      </c>
      <c r="B3532" t="s">
        <v>244</v>
      </c>
      <c r="C3532"/>
      <c r="D3532"/>
      <c r="E3532"/>
      <c r="F3532"/>
    </row>
    <row r="3533" spans="1:6" x14ac:dyDescent="0.2">
      <c r="A3533">
        <v>20</v>
      </c>
      <c r="B3533" t="s">
        <v>245</v>
      </c>
      <c r="C3533"/>
      <c r="D3533"/>
      <c r="E3533"/>
      <c r="F3533"/>
    </row>
    <row r="3534" spans="1:6" x14ac:dyDescent="0.2">
      <c r="A3534">
        <v>21</v>
      </c>
      <c r="B3534" t="s">
        <v>246</v>
      </c>
      <c r="C3534">
        <v>36668.629999999997</v>
      </c>
      <c r="D3534">
        <v>0</v>
      </c>
      <c r="E3534">
        <v>0</v>
      </c>
      <c r="F3534">
        <v>0</v>
      </c>
    </row>
    <row r="3535" spans="1:6" x14ac:dyDescent="0.2">
      <c r="A3535">
        <v>22</v>
      </c>
      <c r="B3535" t="s">
        <v>247</v>
      </c>
      <c r="C3535" s="555">
        <v>0.2258</v>
      </c>
      <c r="D3535">
        <v>0</v>
      </c>
      <c r="E3535">
        <v>0</v>
      </c>
      <c r="F3535">
        <v>0</v>
      </c>
    </row>
    <row r="3536" spans="1:6" x14ac:dyDescent="0.2">
      <c r="A3536">
        <v>23</v>
      </c>
      <c r="B3536" t="s">
        <v>248</v>
      </c>
      <c r="C3536" s="555">
        <v>0</v>
      </c>
      <c r="D3536">
        <v>0</v>
      </c>
      <c r="E3536">
        <v>0</v>
      </c>
      <c r="F3536">
        <v>0</v>
      </c>
    </row>
    <row r="3537" spans="1:6" x14ac:dyDescent="0.2">
      <c r="A3537">
        <v>24</v>
      </c>
      <c r="B3537" t="s">
        <v>249</v>
      </c>
      <c r="C3537" s="555">
        <v>0</v>
      </c>
      <c r="D3537">
        <v>0</v>
      </c>
      <c r="E3537">
        <v>0</v>
      </c>
      <c r="F3537">
        <v>0</v>
      </c>
    </row>
    <row r="3538" spans="1:6" x14ac:dyDescent="0.2">
      <c r="A3538">
        <v>25</v>
      </c>
      <c r="B3538" t="s">
        <v>250</v>
      </c>
      <c r="C3538" s="555">
        <v>0.2258</v>
      </c>
      <c r="D3538">
        <v>0</v>
      </c>
      <c r="E3538">
        <v>0</v>
      </c>
      <c r="F3538">
        <v>0</v>
      </c>
    </row>
    <row r="3539" spans="1:6" x14ac:dyDescent="0.2">
      <c r="A3539">
        <v>26</v>
      </c>
      <c r="B3539" t="s">
        <v>266</v>
      </c>
      <c r="C3539" s="555">
        <v>0</v>
      </c>
      <c r="D3539">
        <v>0</v>
      </c>
      <c r="E3539">
        <v>0</v>
      </c>
      <c r="F3539">
        <v>0</v>
      </c>
    </row>
    <row r="3540" spans="1:6" x14ac:dyDescent="0.2">
      <c r="A3540">
        <v>27</v>
      </c>
      <c r="B3540" t="s">
        <v>267</v>
      </c>
      <c r="C3540"/>
      <c r="D3540"/>
      <c r="E3540"/>
      <c r="F3540"/>
    </row>
    <row r="3541" spans="1:6" x14ac:dyDescent="0.2">
      <c r="A3541">
        <v>28</v>
      </c>
      <c r="B3541" t="s">
        <v>268</v>
      </c>
      <c r="C3541"/>
      <c r="D3541"/>
      <c r="E3541"/>
      <c r="F3541"/>
    </row>
    <row r="3542" spans="1:6" x14ac:dyDescent="0.2">
      <c r="A3542">
        <v>29</v>
      </c>
      <c r="B3542" t="s">
        <v>501</v>
      </c>
      <c r="C3542">
        <v>0</v>
      </c>
      <c r="D3542">
        <v>0</v>
      </c>
      <c r="E3542">
        <v>0</v>
      </c>
      <c r="F3542">
        <v>0</v>
      </c>
    </row>
    <row r="3543" spans="1:6" x14ac:dyDescent="0.2">
      <c r="A3543">
        <v>30</v>
      </c>
      <c r="B3543" t="s">
        <v>251</v>
      </c>
      <c r="C3543">
        <v>36668.629999999997</v>
      </c>
      <c r="D3543">
        <v>0</v>
      </c>
      <c r="E3543">
        <v>0</v>
      </c>
      <c r="F3543">
        <v>0</v>
      </c>
    </row>
    <row r="3544" spans="1:6" x14ac:dyDescent="0.2">
      <c r="A3544">
        <v>31</v>
      </c>
      <c r="B3544" t="s">
        <v>252</v>
      </c>
      <c r="C3544"/>
      <c r="D3544"/>
      <c r="E3544"/>
      <c r="F3544"/>
    </row>
    <row r="3545" spans="1:6" x14ac:dyDescent="0.2">
      <c r="A3545">
        <v>32</v>
      </c>
      <c r="B3545" t="s">
        <v>253</v>
      </c>
      <c r="C3545"/>
      <c r="D3545"/>
      <c r="E3545"/>
      <c r="F3545"/>
    </row>
    <row r="3546" spans="1:6" x14ac:dyDescent="0.2">
      <c r="A3546">
        <v>33</v>
      </c>
      <c r="B3546" t="s">
        <v>254</v>
      </c>
      <c r="C3546">
        <v>36668.629999999997</v>
      </c>
      <c r="D3546">
        <v>0</v>
      </c>
      <c r="E3546">
        <v>0</v>
      </c>
      <c r="F3546">
        <v>0</v>
      </c>
    </row>
    <row r="3547" spans="1:6" x14ac:dyDescent="0.2">
      <c r="A3547"/>
      <c r="B3547"/>
      <c r="C3547"/>
      <c r="D3547"/>
      <c r="E3547"/>
      <c r="F3547"/>
    </row>
    <row r="3548" spans="1:6" x14ac:dyDescent="0.2">
      <c r="A3548" t="s">
        <v>502</v>
      </c>
      <c r="B3548"/>
      <c r="C3548"/>
      <c r="D3548"/>
      <c r="E3548"/>
      <c r="F3548"/>
    </row>
    <row r="3549" spans="1:6" x14ac:dyDescent="0.2">
      <c r="A3549" t="s">
        <v>503</v>
      </c>
      <c r="B3549"/>
      <c r="C3549"/>
      <c r="D3549"/>
      <c r="E3549"/>
      <c r="F3549"/>
    </row>
    <row r="3550" spans="1:6" x14ac:dyDescent="0.2">
      <c r="A3550"/>
      <c r="B3550"/>
      <c r="C3550"/>
      <c r="D3550"/>
      <c r="E3550"/>
      <c r="F3550"/>
    </row>
    <row r="3551" spans="1:6" x14ac:dyDescent="0.2">
      <c r="A3551"/>
      <c r="B3551"/>
      <c r="C3551"/>
      <c r="D3551"/>
      <c r="E3551"/>
      <c r="F3551"/>
    </row>
    <row r="3552" spans="1:6" x14ac:dyDescent="0.2">
      <c r="A3552" t="s">
        <v>491</v>
      </c>
      <c r="B3552"/>
      <c r="C3552"/>
      <c r="D3552"/>
      <c r="E3552"/>
      <c r="F3552"/>
    </row>
    <row r="3553" spans="1:6" x14ac:dyDescent="0.2">
      <c r="A3553" t="s">
        <v>652</v>
      </c>
      <c r="B3553"/>
      <c r="C3553"/>
      <c r="D3553"/>
      <c r="E3553"/>
      <c r="F3553"/>
    </row>
    <row r="3554" spans="1:6" x14ac:dyDescent="0.2">
      <c r="A3554"/>
      <c r="B3554"/>
      <c r="C3554"/>
      <c r="D3554"/>
      <c r="E3554"/>
      <c r="F3554"/>
    </row>
    <row r="3555" spans="1:6" x14ac:dyDescent="0.2">
      <c r="A3555"/>
      <c r="B3555" t="s">
        <v>1</v>
      </c>
      <c r="C3555" t="s">
        <v>492</v>
      </c>
      <c r="D3555"/>
      <c r="E3555"/>
      <c r="F3555"/>
    </row>
    <row r="3556" spans="1:6" x14ac:dyDescent="0.2">
      <c r="A3556"/>
      <c r="B3556"/>
      <c r="C3556"/>
      <c r="D3556"/>
      <c r="E3556"/>
      <c r="F3556"/>
    </row>
    <row r="3557" spans="1:6" x14ac:dyDescent="0.2">
      <c r="A3557"/>
      <c r="B3557" t="s">
        <v>234</v>
      </c>
      <c r="C3557" t="s">
        <v>490</v>
      </c>
      <c r="D3557"/>
      <c r="E3557"/>
      <c r="F3557"/>
    </row>
    <row r="3558" spans="1:6" x14ac:dyDescent="0.2">
      <c r="A3558"/>
      <c r="B3558"/>
      <c r="C3558"/>
      <c r="D3558"/>
      <c r="E3558"/>
      <c r="F3558"/>
    </row>
    <row r="3559" spans="1:6" x14ac:dyDescent="0.2">
      <c r="A3559"/>
      <c r="B3559"/>
      <c r="C3559"/>
      <c r="D3559"/>
      <c r="E3559"/>
      <c r="F3559" t="s">
        <v>493</v>
      </c>
    </row>
    <row r="3560" spans="1:6" x14ac:dyDescent="0.2">
      <c r="A3560">
        <v>1</v>
      </c>
      <c r="B3560" t="s">
        <v>361</v>
      </c>
      <c r="C3560" t="s">
        <v>436</v>
      </c>
      <c r="D3560"/>
      <c r="E3560"/>
      <c r="F3560">
        <v>240008815</v>
      </c>
    </row>
    <row r="3561" spans="1:6" x14ac:dyDescent="0.2">
      <c r="A3561">
        <v>2</v>
      </c>
      <c r="B3561" t="s">
        <v>175</v>
      </c>
      <c r="C3561" t="s">
        <v>533</v>
      </c>
      <c r="D3561"/>
      <c r="E3561"/>
      <c r="F3561"/>
    </row>
    <row r="3562" spans="1:6" x14ac:dyDescent="0.2">
      <c r="A3562">
        <v>3</v>
      </c>
      <c r="B3562" t="s">
        <v>256</v>
      </c>
      <c r="C3562">
        <v>270318001</v>
      </c>
      <c r="D3562"/>
      <c r="E3562"/>
      <c r="F3562"/>
    </row>
    <row r="3563" spans="1:6" x14ac:dyDescent="0.2">
      <c r="A3563">
        <v>4</v>
      </c>
      <c r="B3563" t="s">
        <v>235</v>
      </c>
      <c r="C3563" t="s">
        <v>492</v>
      </c>
      <c r="D3563" t="s">
        <v>504</v>
      </c>
      <c r="E3563"/>
      <c r="F3563"/>
    </row>
    <row r="3564" spans="1:6" x14ac:dyDescent="0.2">
      <c r="A3564"/>
      <c r="B3564"/>
      <c r="C3564" t="s">
        <v>257</v>
      </c>
      <c r="D3564" t="s">
        <v>257</v>
      </c>
      <c r="E3564" t="s">
        <v>257</v>
      </c>
      <c r="F3564" t="s">
        <v>257</v>
      </c>
    </row>
    <row r="3565" spans="1:6" x14ac:dyDescent="0.2">
      <c r="A3565"/>
      <c r="B3565"/>
      <c r="C3565" t="s">
        <v>494</v>
      </c>
      <c r="D3565" t="s">
        <v>505</v>
      </c>
      <c r="E3565" t="s">
        <v>495</v>
      </c>
      <c r="F3565" t="s">
        <v>185</v>
      </c>
    </row>
    <row r="3566" spans="1:6" x14ac:dyDescent="0.2">
      <c r="A3566">
        <v>5</v>
      </c>
      <c r="B3566" t="s">
        <v>257</v>
      </c>
      <c r="C3566" s="412">
        <v>2003737937</v>
      </c>
      <c r="D3566" s="412">
        <v>9929645734</v>
      </c>
      <c r="E3566" s="412">
        <v>0</v>
      </c>
      <c r="F3566" s="412">
        <v>11933383671</v>
      </c>
    </row>
    <row r="3567" spans="1:6" x14ac:dyDescent="0.2">
      <c r="A3567">
        <v>6</v>
      </c>
      <c r="B3567" t="s">
        <v>236</v>
      </c>
      <c r="C3567">
        <v>0.16791029199999999</v>
      </c>
      <c r="D3567">
        <v>0.83208970800000004</v>
      </c>
      <c r="E3567">
        <v>0</v>
      </c>
      <c r="F3567" s="555">
        <v>1</v>
      </c>
    </row>
    <row r="3568" spans="1:6" x14ac:dyDescent="0.2">
      <c r="A3568"/>
      <c r="B3568"/>
      <c r="C3568"/>
      <c r="D3568"/>
      <c r="E3568"/>
      <c r="F3568"/>
    </row>
    <row r="3569" spans="1:6" x14ac:dyDescent="0.2">
      <c r="A3569"/>
      <c r="B3569" t="s">
        <v>496</v>
      </c>
      <c r="C3569"/>
      <c r="D3569"/>
      <c r="E3569"/>
      <c r="F3569"/>
    </row>
    <row r="3570" spans="1:6" x14ac:dyDescent="0.2">
      <c r="A3570">
        <v>7</v>
      </c>
      <c r="B3570" t="s">
        <v>497</v>
      </c>
      <c r="C3570" s="412">
        <v>2003737937</v>
      </c>
      <c r="D3570"/>
      <c r="E3570"/>
      <c r="F3570"/>
    </row>
    <row r="3571" spans="1:6" x14ac:dyDescent="0.2">
      <c r="A3571">
        <v>8</v>
      </c>
      <c r="B3571" t="s">
        <v>258</v>
      </c>
      <c r="C3571" s="412">
        <v>1012524</v>
      </c>
      <c r="D3571"/>
      <c r="E3571"/>
      <c r="F3571"/>
    </row>
    <row r="3572" spans="1:6" x14ac:dyDescent="0.2">
      <c r="A3572">
        <v>9</v>
      </c>
      <c r="B3572" t="s">
        <v>259</v>
      </c>
      <c r="C3572" s="412">
        <v>48510506</v>
      </c>
      <c r="D3572"/>
      <c r="E3572"/>
      <c r="F3572"/>
    </row>
    <row r="3573" spans="1:6" x14ac:dyDescent="0.2">
      <c r="A3573"/>
      <c r="B3573"/>
      <c r="C3573"/>
      <c r="D3573"/>
      <c r="E3573"/>
      <c r="F3573"/>
    </row>
    <row r="3574" spans="1:6" x14ac:dyDescent="0.2">
      <c r="A3574"/>
      <c r="B3574"/>
      <c r="C3574" t="s">
        <v>167</v>
      </c>
      <c r="D3574" t="s">
        <v>260</v>
      </c>
      <c r="E3574" t="s">
        <v>498</v>
      </c>
      <c r="F3574" t="s">
        <v>261</v>
      </c>
    </row>
    <row r="3575" spans="1:6" x14ac:dyDescent="0.2">
      <c r="A3575"/>
      <c r="B3575"/>
      <c r="C3575" t="s">
        <v>262</v>
      </c>
      <c r="D3575" t="s">
        <v>263</v>
      </c>
      <c r="E3575" t="s">
        <v>264</v>
      </c>
      <c r="F3575" t="s">
        <v>265</v>
      </c>
    </row>
    <row r="3576" spans="1:6" x14ac:dyDescent="0.2">
      <c r="A3576">
        <v>10</v>
      </c>
      <c r="B3576" t="s">
        <v>499</v>
      </c>
      <c r="C3576">
        <v>0</v>
      </c>
      <c r="D3576">
        <v>0</v>
      </c>
      <c r="E3576">
        <v>0</v>
      </c>
      <c r="F3576" s="631">
        <v>4.8349999999999999E-4</v>
      </c>
    </row>
    <row r="3577" spans="1:6" x14ac:dyDescent="0.2">
      <c r="A3577">
        <v>11</v>
      </c>
      <c r="B3577" t="s">
        <v>237</v>
      </c>
      <c r="C3577">
        <v>0</v>
      </c>
      <c r="D3577">
        <v>0</v>
      </c>
      <c r="E3577">
        <v>0</v>
      </c>
      <c r="F3577" s="555">
        <v>23454.83</v>
      </c>
    </row>
    <row r="3578" spans="1:6" x14ac:dyDescent="0.2">
      <c r="A3578">
        <v>12</v>
      </c>
      <c r="B3578" t="s">
        <v>238</v>
      </c>
      <c r="C3578">
        <v>0</v>
      </c>
      <c r="D3578">
        <v>0</v>
      </c>
      <c r="E3578">
        <v>0</v>
      </c>
      <c r="F3578">
        <v>1.9E-6</v>
      </c>
    </row>
    <row r="3579" spans="1:6" x14ac:dyDescent="0.2">
      <c r="A3579">
        <v>13</v>
      </c>
      <c r="B3579" t="s">
        <v>239</v>
      </c>
      <c r="C3579">
        <v>0</v>
      </c>
      <c r="D3579">
        <v>0</v>
      </c>
      <c r="E3579">
        <v>0</v>
      </c>
      <c r="F3579" s="555">
        <v>3807.1021000000001</v>
      </c>
    </row>
    <row r="3580" spans="1:6" x14ac:dyDescent="0.2">
      <c r="A3580">
        <v>14</v>
      </c>
      <c r="B3580" t="s">
        <v>240</v>
      </c>
      <c r="C3580">
        <v>0</v>
      </c>
      <c r="D3580">
        <v>0</v>
      </c>
      <c r="E3580">
        <v>0</v>
      </c>
      <c r="F3580" s="555">
        <v>18866.3269</v>
      </c>
    </row>
    <row r="3581" spans="1:6" x14ac:dyDescent="0.2">
      <c r="A3581">
        <v>15</v>
      </c>
      <c r="B3581" t="s">
        <v>241</v>
      </c>
      <c r="C3581">
        <v>0</v>
      </c>
      <c r="D3581">
        <v>0</v>
      </c>
      <c r="E3581">
        <v>0</v>
      </c>
      <c r="F3581">
        <v>0</v>
      </c>
    </row>
    <row r="3582" spans="1:6" x14ac:dyDescent="0.2">
      <c r="A3582">
        <v>16</v>
      </c>
      <c r="B3582" t="s">
        <v>242</v>
      </c>
      <c r="C3582">
        <v>0</v>
      </c>
      <c r="D3582">
        <v>0</v>
      </c>
      <c r="E3582">
        <v>0</v>
      </c>
      <c r="F3582" s="555">
        <v>22673.429</v>
      </c>
    </row>
    <row r="3583" spans="1:6" x14ac:dyDescent="0.2">
      <c r="A3583">
        <v>17</v>
      </c>
      <c r="B3583" t="s">
        <v>500</v>
      </c>
      <c r="C3583">
        <v>0</v>
      </c>
      <c r="D3583">
        <v>0</v>
      </c>
      <c r="E3583">
        <v>0</v>
      </c>
      <c r="F3583" s="555">
        <v>-781.40070000000003</v>
      </c>
    </row>
    <row r="3584" spans="1:6" x14ac:dyDescent="0.2">
      <c r="A3584">
        <v>18</v>
      </c>
      <c r="B3584" t="s">
        <v>243</v>
      </c>
      <c r="C3584">
        <v>0</v>
      </c>
      <c r="D3584">
        <v>0</v>
      </c>
      <c r="E3584">
        <v>0</v>
      </c>
      <c r="F3584">
        <v>3807.12</v>
      </c>
    </row>
    <row r="3585" spans="1:6" x14ac:dyDescent="0.2">
      <c r="A3585">
        <v>19</v>
      </c>
      <c r="B3585" t="s">
        <v>244</v>
      </c>
      <c r="C3585"/>
      <c r="D3585"/>
      <c r="E3585"/>
      <c r="F3585"/>
    </row>
    <row r="3586" spans="1:6" x14ac:dyDescent="0.2">
      <c r="A3586">
        <v>20</v>
      </c>
      <c r="B3586" t="s">
        <v>245</v>
      </c>
      <c r="C3586"/>
      <c r="D3586"/>
      <c r="E3586"/>
      <c r="F3586"/>
    </row>
    <row r="3587" spans="1:6" x14ac:dyDescent="0.2">
      <c r="A3587">
        <v>21</v>
      </c>
      <c r="B3587" t="s">
        <v>246</v>
      </c>
      <c r="C3587">
        <v>0</v>
      </c>
      <c r="D3587">
        <v>0</v>
      </c>
      <c r="E3587">
        <v>0</v>
      </c>
      <c r="F3587">
        <v>3807.12</v>
      </c>
    </row>
    <row r="3588" spans="1:6" x14ac:dyDescent="0.2">
      <c r="A3588">
        <v>22</v>
      </c>
      <c r="B3588" t="s">
        <v>247</v>
      </c>
      <c r="C3588">
        <v>0</v>
      </c>
      <c r="D3588">
        <v>0</v>
      </c>
      <c r="E3588">
        <v>0</v>
      </c>
      <c r="F3588" s="555">
        <v>1.7899999999999999E-2</v>
      </c>
    </row>
    <row r="3589" spans="1:6" x14ac:dyDescent="0.2">
      <c r="A3589">
        <v>23</v>
      </c>
      <c r="B3589" t="s">
        <v>248</v>
      </c>
      <c r="C3589">
        <v>0</v>
      </c>
      <c r="D3589">
        <v>0</v>
      </c>
      <c r="E3589">
        <v>0</v>
      </c>
      <c r="F3589" s="555">
        <v>0</v>
      </c>
    </row>
    <row r="3590" spans="1:6" x14ac:dyDescent="0.2">
      <c r="A3590">
        <v>24</v>
      </c>
      <c r="B3590" t="s">
        <v>249</v>
      </c>
      <c r="C3590">
        <v>0</v>
      </c>
      <c r="D3590">
        <v>0</v>
      </c>
      <c r="E3590">
        <v>0</v>
      </c>
      <c r="F3590" s="555">
        <v>0</v>
      </c>
    </row>
    <row r="3591" spans="1:6" x14ac:dyDescent="0.2">
      <c r="A3591">
        <v>25</v>
      </c>
      <c r="B3591" t="s">
        <v>250</v>
      </c>
      <c r="C3591">
        <v>0</v>
      </c>
      <c r="D3591">
        <v>0</v>
      </c>
      <c r="E3591">
        <v>0</v>
      </c>
      <c r="F3591" s="555">
        <v>1.7899999999999999E-2</v>
      </c>
    </row>
    <row r="3592" spans="1:6" x14ac:dyDescent="0.2">
      <c r="A3592">
        <v>26</v>
      </c>
      <c r="B3592" t="s">
        <v>266</v>
      </c>
      <c r="C3592">
        <v>0</v>
      </c>
      <c r="D3592">
        <v>0</v>
      </c>
      <c r="E3592">
        <v>0</v>
      </c>
      <c r="F3592" s="555">
        <v>0</v>
      </c>
    </row>
    <row r="3593" spans="1:6" x14ac:dyDescent="0.2">
      <c r="A3593">
        <v>27</v>
      </c>
      <c r="B3593" t="s">
        <v>267</v>
      </c>
      <c r="C3593"/>
      <c r="D3593"/>
      <c r="E3593"/>
      <c r="F3593"/>
    </row>
    <row r="3594" spans="1:6" x14ac:dyDescent="0.2">
      <c r="A3594">
        <v>28</v>
      </c>
      <c r="B3594" t="s">
        <v>268</v>
      </c>
      <c r="C3594"/>
      <c r="D3594"/>
      <c r="E3594"/>
      <c r="F3594"/>
    </row>
    <row r="3595" spans="1:6" x14ac:dyDescent="0.2">
      <c r="A3595">
        <v>29</v>
      </c>
      <c r="B3595" t="s">
        <v>501</v>
      </c>
      <c r="C3595">
        <v>0</v>
      </c>
      <c r="D3595">
        <v>0</v>
      </c>
      <c r="E3595">
        <v>0</v>
      </c>
      <c r="F3595">
        <v>0</v>
      </c>
    </row>
    <row r="3596" spans="1:6" x14ac:dyDescent="0.2">
      <c r="A3596">
        <v>30</v>
      </c>
      <c r="B3596" t="s">
        <v>251</v>
      </c>
      <c r="C3596">
        <v>0</v>
      </c>
      <c r="D3596">
        <v>0</v>
      </c>
      <c r="E3596">
        <v>0</v>
      </c>
      <c r="F3596">
        <v>3807.12</v>
      </c>
    </row>
    <row r="3597" spans="1:6" x14ac:dyDescent="0.2">
      <c r="A3597">
        <v>31</v>
      </c>
      <c r="B3597" t="s">
        <v>252</v>
      </c>
      <c r="C3597"/>
      <c r="D3597"/>
      <c r="E3597"/>
      <c r="F3597"/>
    </row>
    <row r="3598" spans="1:6" x14ac:dyDescent="0.2">
      <c r="A3598">
        <v>32</v>
      </c>
      <c r="B3598" t="s">
        <v>253</v>
      </c>
      <c r="C3598"/>
      <c r="D3598"/>
      <c r="E3598"/>
      <c r="F3598"/>
    </row>
    <row r="3599" spans="1:6" x14ac:dyDescent="0.2">
      <c r="A3599">
        <v>33</v>
      </c>
      <c r="B3599" t="s">
        <v>254</v>
      </c>
      <c r="C3599">
        <v>0</v>
      </c>
      <c r="D3599">
        <v>0</v>
      </c>
      <c r="E3599">
        <v>0</v>
      </c>
      <c r="F3599">
        <v>3807.12</v>
      </c>
    </row>
    <row r="3600" spans="1:6" x14ac:dyDescent="0.2">
      <c r="A3600"/>
      <c r="B3600"/>
      <c r="C3600"/>
      <c r="D3600"/>
      <c r="E3600"/>
      <c r="F3600"/>
    </row>
    <row r="3601" spans="1:6" x14ac:dyDescent="0.2">
      <c r="A3601" t="s">
        <v>502</v>
      </c>
      <c r="B3601"/>
      <c r="C3601"/>
      <c r="D3601"/>
      <c r="E3601"/>
      <c r="F3601"/>
    </row>
    <row r="3602" spans="1:6" x14ac:dyDescent="0.2">
      <c r="A3602" t="s">
        <v>503</v>
      </c>
      <c r="B3602"/>
      <c r="C3602"/>
      <c r="D3602"/>
      <c r="E3602"/>
      <c r="F3602"/>
    </row>
    <row r="3603" spans="1:6" x14ac:dyDescent="0.2">
      <c r="A3603"/>
      <c r="B3603"/>
      <c r="C3603"/>
      <c r="D3603"/>
      <c r="E3603"/>
      <c r="F3603"/>
    </row>
    <row r="3604" spans="1:6" x14ac:dyDescent="0.2">
      <c r="A3604"/>
      <c r="B3604"/>
      <c r="C3604"/>
      <c r="D3604"/>
      <c r="E3604"/>
      <c r="F3604"/>
    </row>
    <row r="3605" spans="1:6" x14ac:dyDescent="0.2">
      <c r="A3605" t="s">
        <v>491</v>
      </c>
      <c r="B3605"/>
      <c r="C3605"/>
      <c r="D3605"/>
      <c r="E3605"/>
      <c r="F3605"/>
    </row>
    <row r="3606" spans="1:6" x14ac:dyDescent="0.2">
      <c r="A3606" t="s">
        <v>652</v>
      </c>
      <c r="B3606"/>
      <c r="C3606"/>
      <c r="D3606"/>
      <c r="E3606"/>
      <c r="F3606"/>
    </row>
    <row r="3607" spans="1:6" x14ac:dyDescent="0.2">
      <c r="A3607"/>
      <c r="B3607"/>
      <c r="C3607"/>
      <c r="D3607"/>
      <c r="E3607"/>
      <c r="F3607"/>
    </row>
    <row r="3608" spans="1:6" x14ac:dyDescent="0.2">
      <c r="A3608"/>
      <c r="B3608" t="s">
        <v>1</v>
      </c>
      <c r="C3608" t="s">
        <v>492</v>
      </c>
      <c r="D3608"/>
      <c r="E3608"/>
      <c r="F3608"/>
    </row>
    <row r="3609" spans="1:6" x14ac:dyDescent="0.2">
      <c r="A3609"/>
      <c r="B3609"/>
      <c r="C3609"/>
      <c r="D3609"/>
      <c r="E3609"/>
      <c r="F3609"/>
    </row>
    <row r="3610" spans="1:6" x14ac:dyDescent="0.2">
      <c r="A3610"/>
      <c r="B3610" t="s">
        <v>234</v>
      </c>
      <c r="C3610" t="s">
        <v>490</v>
      </c>
      <c r="D3610"/>
      <c r="E3610"/>
      <c r="F3610"/>
    </row>
    <row r="3611" spans="1:6" x14ac:dyDescent="0.2">
      <c r="A3611"/>
      <c r="B3611"/>
      <c r="C3611"/>
      <c r="D3611"/>
      <c r="E3611"/>
      <c r="F3611"/>
    </row>
    <row r="3612" spans="1:6" x14ac:dyDescent="0.2">
      <c r="A3612"/>
      <c r="B3612"/>
      <c r="C3612"/>
      <c r="D3612"/>
      <c r="E3612"/>
      <c r="F3612" t="s">
        <v>493</v>
      </c>
    </row>
    <row r="3613" spans="1:6" x14ac:dyDescent="0.2">
      <c r="A3613">
        <v>1</v>
      </c>
      <c r="B3613" t="s">
        <v>361</v>
      </c>
      <c r="C3613" t="s">
        <v>436</v>
      </c>
      <c r="D3613"/>
      <c r="E3613"/>
      <c r="F3613">
        <v>240008815</v>
      </c>
    </row>
    <row r="3614" spans="1:6" x14ac:dyDescent="0.2">
      <c r="A3614">
        <v>2</v>
      </c>
      <c r="B3614" t="s">
        <v>175</v>
      </c>
      <c r="C3614" t="s">
        <v>454</v>
      </c>
      <c r="D3614"/>
      <c r="E3614"/>
      <c r="F3614"/>
    </row>
    <row r="3615" spans="1:6" x14ac:dyDescent="0.2">
      <c r="A3615">
        <v>3</v>
      </c>
      <c r="B3615" t="s">
        <v>256</v>
      </c>
      <c r="C3615">
        <v>270009110</v>
      </c>
      <c r="D3615"/>
      <c r="E3615"/>
      <c r="F3615"/>
    </row>
    <row r="3616" spans="1:6" x14ac:dyDescent="0.2">
      <c r="A3616">
        <v>4</v>
      </c>
      <c r="B3616" t="s">
        <v>235</v>
      </c>
      <c r="C3616" t="s">
        <v>492</v>
      </c>
      <c r="D3616" t="s">
        <v>504</v>
      </c>
      <c r="E3616"/>
      <c r="F3616"/>
    </row>
    <row r="3617" spans="1:6" x14ac:dyDescent="0.2">
      <c r="A3617"/>
      <c r="B3617"/>
      <c r="C3617" t="s">
        <v>257</v>
      </c>
      <c r="D3617" t="s">
        <v>257</v>
      </c>
      <c r="E3617" t="s">
        <v>257</v>
      </c>
      <c r="F3617" t="s">
        <v>257</v>
      </c>
    </row>
    <row r="3618" spans="1:6" x14ac:dyDescent="0.2">
      <c r="A3618"/>
      <c r="B3618"/>
      <c r="C3618" t="s">
        <v>494</v>
      </c>
      <c r="D3618" t="s">
        <v>505</v>
      </c>
      <c r="E3618" t="s">
        <v>495</v>
      </c>
      <c r="F3618" t="s">
        <v>185</v>
      </c>
    </row>
    <row r="3619" spans="1:6" x14ac:dyDescent="0.2">
      <c r="A3619">
        <v>5</v>
      </c>
      <c r="B3619" t="s">
        <v>257</v>
      </c>
      <c r="C3619" s="412">
        <v>2003347371</v>
      </c>
      <c r="D3619" s="412">
        <v>9930071244</v>
      </c>
      <c r="E3619" s="412">
        <v>0</v>
      </c>
      <c r="F3619" s="412">
        <v>11933418615</v>
      </c>
    </row>
    <row r="3620" spans="1:6" x14ac:dyDescent="0.2">
      <c r="A3620">
        <v>6</v>
      </c>
      <c r="B3620" t="s">
        <v>236</v>
      </c>
      <c r="C3620">
        <v>0.16787707160000001</v>
      </c>
      <c r="D3620">
        <v>0.83212292840000002</v>
      </c>
      <c r="E3620">
        <v>0</v>
      </c>
      <c r="F3620" s="555">
        <v>1</v>
      </c>
    </row>
    <row r="3621" spans="1:6" x14ac:dyDescent="0.2">
      <c r="A3621"/>
      <c r="B3621"/>
      <c r="C3621"/>
      <c r="D3621"/>
      <c r="E3621"/>
      <c r="F3621"/>
    </row>
    <row r="3622" spans="1:6" x14ac:dyDescent="0.2">
      <c r="A3622"/>
      <c r="B3622" t="s">
        <v>496</v>
      </c>
      <c r="C3622"/>
      <c r="D3622"/>
      <c r="E3622"/>
      <c r="F3622"/>
    </row>
    <row r="3623" spans="1:6" x14ac:dyDescent="0.2">
      <c r="A3623">
        <v>7</v>
      </c>
      <c r="B3623" t="s">
        <v>497</v>
      </c>
      <c r="C3623" s="412">
        <v>2003347371</v>
      </c>
      <c r="D3623"/>
      <c r="E3623"/>
      <c r="F3623"/>
    </row>
    <row r="3624" spans="1:6" x14ac:dyDescent="0.2">
      <c r="A3624">
        <v>8</v>
      </c>
      <c r="B3624" t="s">
        <v>258</v>
      </c>
      <c r="C3624" s="412">
        <v>1012524</v>
      </c>
      <c r="D3624"/>
      <c r="E3624"/>
      <c r="F3624"/>
    </row>
    <row r="3625" spans="1:6" x14ac:dyDescent="0.2">
      <c r="A3625">
        <v>9</v>
      </c>
      <c r="B3625" t="s">
        <v>259</v>
      </c>
      <c r="C3625" s="412">
        <v>48510506</v>
      </c>
      <c r="D3625"/>
      <c r="E3625"/>
      <c r="F3625"/>
    </row>
    <row r="3626" spans="1:6" x14ac:dyDescent="0.2">
      <c r="A3626"/>
      <c r="B3626"/>
      <c r="C3626"/>
      <c r="D3626"/>
      <c r="E3626"/>
      <c r="F3626"/>
    </row>
    <row r="3627" spans="1:6" x14ac:dyDescent="0.2">
      <c r="A3627"/>
      <c r="B3627"/>
      <c r="C3627" t="s">
        <v>167</v>
      </c>
      <c r="D3627" t="s">
        <v>260</v>
      </c>
      <c r="E3627" t="s">
        <v>498</v>
      </c>
      <c r="F3627" t="s">
        <v>261</v>
      </c>
    </row>
    <row r="3628" spans="1:6" x14ac:dyDescent="0.2">
      <c r="A3628"/>
      <c r="B3628"/>
      <c r="C3628" t="s">
        <v>262</v>
      </c>
      <c r="D3628" t="s">
        <v>263</v>
      </c>
      <c r="E3628" t="s">
        <v>264</v>
      </c>
      <c r="F3628" t="s">
        <v>265</v>
      </c>
    </row>
    <row r="3629" spans="1:6" x14ac:dyDescent="0.2">
      <c r="A3629">
        <v>10</v>
      </c>
      <c r="B3629" t="s">
        <v>499</v>
      </c>
      <c r="C3629">
        <v>7.6090000000000001E-4</v>
      </c>
      <c r="D3629">
        <v>0</v>
      </c>
      <c r="E3629">
        <v>0</v>
      </c>
      <c r="F3629">
        <v>0</v>
      </c>
    </row>
    <row r="3630" spans="1:6" x14ac:dyDescent="0.2">
      <c r="A3630">
        <v>11</v>
      </c>
      <c r="B3630" t="s">
        <v>237</v>
      </c>
      <c r="C3630" s="555">
        <v>36911.64</v>
      </c>
      <c r="D3630">
        <v>0</v>
      </c>
      <c r="E3630">
        <v>0</v>
      </c>
      <c r="F3630">
        <v>0</v>
      </c>
    </row>
    <row r="3631" spans="1:6" x14ac:dyDescent="0.2">
      <c r="A3631">
        <v>12</v>
      </c>
      <c r="B3631" t="s">
        <v>238</v>
      </c>
      <c r="C3631" s="631">
        <v>3.0000000000000001E-6</v>
      </c>
      <c r="D3631">
        <v>0</v>
      </c>
      <c r="E3631">
        <v>0</v>
      </c>
      <c r="F3631">
        <v>0</v>
      </c>
    </row>
    <row r="3632" spans="1:6" x14ac:dyDescent="0.2">
      <c r="A3632">
        <v>13</v>
      </c>
      <c r="B3632" t="s">
        <v>239</v>
      </c>
      <c r="C3632" s="555">
        <v>6010.0420999999997</v>
      </c>
      <c r="D3632">
        <v>0</v>
      </c>
      <c r="E3632">
        <v>0</v>
      </c>
      <c r="F3632">
        <v>0</v>
      </c>
    </row>
    <row r="3633" spans="1:6" x14ac:dyDescent="0.2">
      <c r="A3633">
        <v>14</v>
      </c>
      <c r="B3633" t="s">
        <v>240</v>
      </c>
      <c r="C3633" s="555">
        <v>29790.2137</v>
      </c>
      <c r="D3633">
        <v>0</v>
      </c>
      <c r="E3633">
        <v>0</v>
      </c>
      <c r="F3633">
        <v>0</v>
      </c>
    </row>
    <row r="3634" spans="1:6" x14ac:dyDescent="0.2">
      <c r="A3634">
        <v>15</v>
      </c>
      <c r="B3634" t="s">
        <v>241</v>
      </c>
      <c r="C3634">
        <v>0</v>
      </c>
      <c r="D3634">
        <v>0</v>
      </c>
      <c r="E3634">
        <v>0</v>
      </c>
      <c r="F3634">
        <v>0</v>
      </c>
    </row>
    <row r="3635" spans="1:6" x14ac:dyDescent="0.2">
      <c r="A3635">
        <v>16</v>
      </c>
      <c r="B3635" t="s">
        <v>242</v>
      </c>
      <c r="C3635" s="555">
        <v>35800.25</v>
      </c>
      <c r="D3635">
        <v>0</v>
      </c>
      <c r="E3635">
        <v>0</v>
      </c>
      <c r="F3635">
        <v>0</v>
      </c>
    </row>
    <row r="3636" spans="1:6" x14ac:dyDescent="0.2">
      <c r="A3636">
        <v>17</v>
      </c>
      <c r="B3636" t="s">
        <v>500</v>
      </c>
      <c r="C3636" s="555">
        <v>-1111.3882000000001</v>
      </c>
      <c r="D3636">
        <v>0</v>
      </c>
      <c r="E3636">
        <v>0</v>
      </c>
      <c r="F3636">
        <v>0</v>
      </c>
    </row>
    <row r="3637" spans="1:6" x14ac:dyDescent="0.2">
      <c r="A3637">
        <v>18</v>
      </c>
      <c r="B3637" t="s">
        <v>243</v>
      </c>
      <c r="C3637">
        <v>6010.08</v>
      </c>
      <c r="D3637">
        <v>0</v>
      </c>
      <c r="E3637">
        <v>0</v>
      </c>
      <c r="F3637">
        <v>0</v>
      </c>
    </row>
    <row r="3638" spans="1:6" x14ac:dyDescent="0.2">
      <c r="A3638">
        <v>19</v>
      </c>
      <c r="B3638" t="s">
        <v>244</v>
      </c>
      <c r="C3638"/>
      <c r="D3638"/>
      <c r="E3638"/>
      <c r="F3638"/>
    </row>
    <row r="3639" spans="1:6" x14ac:dyDescent="0.2">
      <c r="A3639">
        <v>20</v>
      </c>
      <c r="B3639" t="s">
        <v>245</v>
      </c>
      <c r="C3639"/>
      <c r="D3639"/>
      <c r="E3639"/>
      <c r="F3639"/>
    </row>
    <row r="3640" spans="1:6" x14ac:dyDescent="0.2">
      <c r="A3640">
        <v>21</v>
      </c>
      <c r="B3640" t="s">
        <v>246</v>
      </c>
      <c r="C3640">
        <v>6010.08</v>
      </c>
      <c r="D3640">
        <v>0</v>
      </c>
      <c r="E3640">
        <v>0</v>
      </c>
      <c r="F3640">
        <v>0</v>
      </c>
    </row>
    <row r="3641" spans="1:6" x14ac:dyDescent="0.2">
      <c r="A3641">
        <v>22</v>
      </c>
      <c r="B3641" t="s">
        <v>247</v>
      </c>
      <c r="C3641" s="555">
        <v>3.7900000000000003E-2</v>
      </c>
      <c r="D3641">
        <v>0</v>
      </c>
      <c r="E3641">
        <v>0</v>
      </c>
      <c r="F3641">
        <v>0</v>
      </c>
    </row>
    <row r="3642" spans="1:6" x14ac:dyDescent="0.2">
      <c r="A3642">
        <v>23</v>
      </c>
      <c r="B3642" t="s">
        <v>248</v>
      </c>
      <c r="C3642" s="555">
        <v>0</v>
      </c>
      <c r="D3642">
        <v>0</v>
      </c>
      <c r="E3642">
        <v>0</v>
      </c>
      <c r="F3642">
        <v>0</v>
      </c>
    </row>
    <row r="3643" spans="1:6" x14ac:dyDescent="0.2">
      <c r="A3643">
        <v>24</v>
      </c>
      <c r="B3643" t="s">
        <v>249</v>
      </c>
      <c r="C3643" s="555">
        <v>0</v>
      </c>
      <c r="D3643">
        <v>0</v>
      </c>
      <c r="E3643">
        <v>0</v>
      </c>
      <c r="F3643">
        <v>0</v>
      </c>
    </row>
    <row r="3644" spans="1:6" x14ac:dyDescent="0.2">
      <c r="A3644">
        <v>25</v>
      </c>
      <c r="B3644" t="s">
        <v>250</v>
      </c>
      <c r="C3644" s="555">
        <v>3.7900000000000003E-2</v>
      </c>
      <c r="D3644">
        <v>0</v>
      </c>
      <c r="E3644">
        <v>0</v>
      </c>
      <c r="F3644">
        <v>0</v>
      </c>
    </row>
    <row r="3645" spans="1:6" x14ac:dyDescent="0.2">
      <c r="A3645">
        <v>26</v>
      </c>
      <c r="B3645" t="s">
        <v>266</v>
      </c>
      <c r="C3645" s="555">
        <v>0</v>
      </c>
      <c r="D3645">
        <v>0</v>
      </c>
      <c r="E3645">
        <v>0</v>
      </c>
      <c r="F3645">
        <v>0</v>
      </c>
    </row>
    <row r="3646" spans="1:6" x14ac:dyDescent="0.2">
      <c r="A3646">
        <v>27</v>
      </c>
      <c r="B3646" t="s">
        <v>267</v>
      </c>
      <c r="C3646"/>
      <c r="D3646"/>
      <c r="E3646"/>
      <c r="F3646"/>
    </row>
    <row r="3647" spans="1:6" x14ac:dyDescent="0.2">
      <c r="A3647">
        <v>28</v>
      </c>
      <c r="B3647" t="s">
        <v>268</v>
      </c>
      <c r="C3647"/>
      <c r="D3647"/>
      <c r="E3647"/>
      <c r="F3647"/>
    </row>
    <row r="3648" spans="1:6" x14ac:dyDescent="0.2">
      <c r="A3648">
        <v>29</v>
      </c>
      <c r="B3648" t="s">
        <v>501</v>
      </c>
      <c r="C3648">
        <v>0</v>
      </c>
      <c r="D3648">
        <v>0</v>
      </c>
      <c r="E3648">
        <v>0</v>
      </c>
      <c r="F3648">
        <v>0</v>
      </c>
    </row>
    <row r="3649" spans="1:6" x14ac:dyDescent="0.2">
      <c r="A3649">
        <v>30</v>
      </c>
      <c r="B3649" t="s">
        <v>251</v>
      </c>
      <c r="C3649">
        <v>6010.08</v>
      </c>
      <c r="D3649">
        <v>0</v>
      </c>
      <c r="E3649">
        <v>0</v>
      </c>
      <c r="F3649">
        <v>0</v>
      </c>
    </row>
    <row r="3650" spans="1:6" x14ac:dyDescent="0.2">
      <c r="A3650">
        <v>31</v>
      </c>
      <c r="B3650" t="s">
        <v>252</v>
      </c>
      <c r="C3650"/>
      <c r="D3650"/>
      <c r="E3650"/>
      <c r="F3650"/>
    </row>
    <row r="3651" spans="1:6" x14ac:dyDescent="0.2">
      <c r="A3651">
        <v>32</v>
      </c>
      <c r="B3651" t="s">
        <v>253</v>
      </c>
      <c r="C3651"/>
      <c r="D3651"/>
      <c r="E3651"/>
      <c r="F3651"/>
    </row>
    <row r="3652" spans="1:6" x14ac:dyDescent="0.2">
      <c r="A3652">
        <v>33</v>
      </c>
      <c r="B3652" t="s">
        <v>254</v>
      </c>
      <c r="C3652">
        <v>6010.08</v>
      </c>
      <c r="D3652">
        <v>0</v>
      </c>
      <c r="E3652">
        <v>0</v>
      </c>
      <c r="F3652">
        <v>0</v>
      </c>
    </row>
    <row r="3653" spans="1:6" x14ac:dyDescent="0.2">
      <c r="A3653"/>
      <c r="B3653"/>
      <c r="C3653"/>
      <c r="D3653"/>
      <c r="E3653"/>
      <c r="F3653"/>
    </row>
    <row r="3654" spans="1:6" x14ac:dyDescent="0.2">
      <c r="A3654" t="s">
        <v>502</v>
      </c>
      <c r="B3654"/>
      <c r="C3654"/>
      <c r="D3654"/>
      <c r="E3654"/>
      <c r="F3654"/>
    </row>
    <row r="3655" spans="1:6" x14ac:dyDescent="0.2">
      <c r="A3655" t="s">
        <v>503</v>
      </c>
      <c r="B3655"/>
      <c r="C3655"/>
      <c r="D3655"/>
      <c r="E3655"/>
      <c r="F3655"/>
    </row>
    <row r="3656" spans="1:6" x14ac:dyDescent="0.2">
      <c r="A3656"/>
      <c r="B3656"/>
      <c r="C3656"/>
      <c r="D3656"/>
      <c r="E3656"/>
      <c r="F3656"/>
    </row>
    <row r="3657" spans="1:6" x14ac:dyDescent="0.2">
      <c r="A3657"/>
      <c r="B3657"/>
      <c r="C3657"/>
      <c r="D3657"/>
      <c r="E3657"/>
      <c r="F3657"/>
    </row>
    <row r="3658" spans="1:6" x14ac:dyDescent="0.2">
      <c r="A3658" t="s">
        <v>491</v>
      </c>
      <c r="B3658"/>
      <c r="C3658"/>
      <c r="D3658"/>
      <c r="E3658"/>
      <c r="F3658"/>
    </row>
    <row r="3659" spans="1:6" x14ac:dyDescent="0.2">
      <c r="A3659" t="s">
        <v>652</v>
      </c>
      <c r="B3659"/>
      <c r="C3659"/>
      <c r="D3659"/>
      <c r="E3659"/>
      <c r="F3659"/>
    </row>
    <row r="3660" spans="1:6" x14ac:dyDescent="0.2">
      <c r="A3660"/>
      <c r="B3660"/>
      <c r="C3660"/>
      <c r="D3660"/>
      <c r="E3660"/>
      <c r="F3660"/>
    </row>
    <row r="3661" spans="1:6" x14ac:dyDescent="0.2">
      <c r="A3661"/>
      <c r="B3661" t="s">
        <v>1</v>
      </c>
      <c r="C3661" t="s">
        <v>492</v>
      </c>
      <c r="D3661"/>
      <c r="E3661"/>
      <c r="F3661"/>
    </row>
    <row r="3662" spans="1:6" x14ac:dyDescent="0.2">
      <c r="A3662"/>
      <c r="B3662"/>
      <c r="C3662"/>
      <c r="D3662"/>
      <c r="E3662"/>
      <c r="F3662"/>
    </row>
    <row r="3663" spans="1:6" x14ac:dyDescent="0.2">
      <c r="A3663"/>
      <c r="B3663" t="s">
        <v>234</v>
      </c>
      <c r="C3663" t="s">
        <v>490</v>
      </c>
      <c r="D3663"/>
      <c r="E3663"/>
      <c r="F3663"/>
    </row>
    <row r="3664" spans="1:6" x14ac:dyDescent="0.2">
      <c r="A3664"/>
      <c r="B3664"/>
      <c r="C3664"/>
      <c r="D3664"/>
      <c r="E3664"/>
      <c r="F3664"/>
    </row>
    <row r="3665" spans="1:6" x14ac:dyDescent="0.2">
      <c r="A3665"/>
      <c r="B3665"/>
      <c r="C3665"/>
      <c r="D3665"/>
      <c r="E3665"/>
      <c r="F3665" t="s">
        <v>493</v>
      </c>
    </row>
    <row r="3666" spans="1:6" x14ac:dyDescent="0.2">
      <c r="A3666">
        <v>1</v>
      </c>
      <c r="B3666" t="s">
        <v>361</v>
      </c>
      <c r="C3666" t="s">
        <v>481</v>
      </c>
      <c r="D3666"/>
      <c r="E3666"/>
      <c r="F3666">
        <v>240008805</v>
      </c>
    </row>
    <row r="3667" spans="1:6" x14ac:dyDescent="0.2">
      <c r="A3667">
        <v>2</v>
      </c>
      <c r="B3667" t="s">
        <v>175</v>
      </c>
      <c r="C3667" t="s">
        <v>417</v>
      </c>
      <c r="D3667"/>
      <c r="E3667"/>
      <c r="F3667"/>
    </row>
    <row r="3668" spans="1:6" x14ac:dyDescent="0.2">
      <c r="A3668">
        <v>3</v>
      </c>
      <c r="B3668" t="s">
        <v>256</v>
      </c>
      <c r="C3668">
        <v>270603000</v>
      </c>
      <c r="D3668"/>
      <c r="E3668"/>
      <c r="F3668"/>
    </row>
    <row r="3669" spans="1:6" x14ac:dyDescent="0.2">
      <c r="A3669">
        <v>4</v>
      </c>
      <c r="B3669" t="s">
        <v>235</v>
      </c>
      <c r="C3669" t="s">
        <v>492</v>
      </c>
      <c r="D3669" t="s">
        <v>504</v>
      </c>
      <c r="E3669"/>
      <c r="F3669"/>
    </row>
    <row r="3670" spans="1:6" x14ac:dyDescent="0.2">
      <c r="A3670"/>
      <c r="B3670"/>
      <c r="C3670" t="s">
        <v>257</v>
      </c>
      <c r="D3670" t="s">
        <v>257</v>
      </c>
      <c r="E3670" t="s">
        <v>257</v>
      </c>
      <c r="F3670" t="s">
        <v>257</v>
      </c>
    </row>
    <row r="3671" spans="1:6" x14ac:dyDescent="0.2">
      <c r="A3671"/>
      <c r="B3671"/>
      <c r="C3671" t="s">
        <v>494</v>
      </c>
      <c r="D3671" t="s">
        <v>505</v>
      </c>
      <c r="E3671" t="s">
        <v>495</v>
      </c>
      <c r="F3671" t="s">
        <v>185</v>
      </c>
    </row>
    <row r="3672" spans="1:6" x14ac:dyDescent="0.2">
      <c r="A3672">
        <v>5</v>
      </c>
      <c r="B3672" t="s">
        <v>257</v>
      </c>
      <c r="C3672" s="412">
        <v>2003737937</v>
      </c>
      <c r="D3672" s="412">
        <v>9930071244</v>
      </c>
      <c r="E3672" s="412">
        <v>0</v>
      </c>
      <c r="F3672" s="412">
        <v>11933809181</v>
      </c>
    </row>
    <row r="3673" spans="1:6" x14ac:dyDescent="0.2">
      <c r="A3673">
        <v>6</v>
      </c>
      <c r="B3673" t="s">
        <v>236</v>
      </c>
      <c r="C3673">
        <v>0.167904305</v>
      </c>
      <c r="D3673">
        <v>0.83209569500000002</v>
      </c>
      <c r="E3673">
        <v>0</v>
      </c>
      <c r="F3673" s="555">
        <v>1</v>
      </c>
    </row>
    <row r="3674" spans="1:6" x14ac:dyDescent="0.2">
      <c r="A3674"/>
      <c r="B3674"/>
      <c r="C3674"/>
      <c r="D3674"/>
      <c r="E3674"/>
      <c r="F3674"/>
    </row>
    <row r="3675" spans="1:6" x14ac:dyDescent="0.2">
      <c r="A3675"/>
      <c r="B3675" t="s">
        <v>496</v>
      </c>
      <c r="C3675"/>
      <c r="D3675"/>
      <c r="E3675"/>
      <c r="F3675"/>
    </row>
    <row r="3676" spans="1:6" x14ac:dyDescent="0.2">
      <c r="A3676">
        <v>7</v>
      </c>
      <c r="B3676" t="s">
        <v>497</v>
      </c>
      <c r="C3676" s="412">
        <v>2003737937</v>
      </c>
      <c r="D3676"/>
      <c r="E3676"/>
      <c r="F3676"/>
    </row>
    <row r="3677" spans="1:6" x14ac:dyDescent="0.2">
      <c r="A3677">
        <v>8</v>
      </c>
      <c r="B3677" t="s">
        <v>258</v>
      </c>
      <c r="C3677" s="412">
        <v>103001366</v>
      </c>
      <c r="D3677"/>
      <c r="E3677"/>
      <c r="F3677"/>
    </row>
    <row r="3678" spans="1:6" x14ac:dyDescent="0.2">
      <c r="A3678">
        <v>9</v>
      </c>
      <c r="B3678" t="s">
        <v>259</v>
      </c>
      <c r="C3678" s="412">
        <v>42888913</v>
      </c>
      <c r="D3678"/>
      <c r="E3678"/>
      <c r="F3678"/>
    </row>
    <row r="3679" spans="1:6" x14ac:dyDescent="0.2">
      <c r="A3679"/>
      <c r="B3679"/>
      <c r="C3679"/>
      <c r="D3679"/>
      <c r="E3679"/>
      <c r="F3679"/>
    </row>
    <row r="3680" spans="1:6" x14ac:dyDescent="0.2">
      <c r="A3680"/>
      <c r="B3680"/>
      <c r="C3680" t="s">
        <v>167</v>
      </c>
      <c r="D3680" t="s">
        <v>260</v>
      </c>
      <c r="E3680" t="s">
        <v>498</v>
      </c>
      <c r="F3680" t="s">
        <v>261</v>
      </c>
    </row>
    <row r="3681" spans="1:6" x14ac:dyDescent="0.2">
      <c r="A3681"/>
      <c r="B3681"/>
      <c r="C3681" t="s">
        <v>262</v>
      </c>
      <c r="D3681" t="s">
        <v>263</v>
      </c>
      <c r="E3681" t="s">
        <v>264</v>
      </c>
      <c r="F3681" t="s">
        <v>265</v>
      </c>
    </row>
    <row r="3682" spans="1:6" x14ac:dyDescent="0.2">
      <c r="A3682">
        <v>10</v>
      </c>
      <c r="B3682" t="s">
        <v>499</v>
      </c>
      <c r="C3682">
        <v>6.2589999999999998E-4</v>
      </c>
      <c r="D3682">
        <v>0</v>
      </c>
      <c r="E3682">
        <v>0</v>
      </c>
      <c r="F3682">
        <v>0</v>
      </c>
    </row>
    <row r="3683" spans="1:6" x14ac:dyDescent="0.2">
      <c r="A3683">
        <v>11</v>
      </c>
      <c r="B3683" t="s">
        <v>237</v>
      </c>
      <c r="C3683" s="555">
        <v>26844.17</v>
      </c>
      <c r="D3683">
        <v>0</v>
      </c>
      <c r="E3683">
        <v>0</v>
      </c>
      <c r="F3683">
        <v>0</v>
      </c>
    </row>
    <row r="3684" spans="1:6" x14ac:dyDescent="0.2">
      <c r="A3684">
        <v>12</v>
      </c>
      <c r="B3684" t="s">
        <v>238</v>
      </c>
      <c r="C3684">
        <v>2.2000000000000001E-6</v>
      </c>
      <c r="D3684">
        <v>0</v>
      </c>
      <c r="E3684">
        <v>0</v>
      </c>
      <c r="F3684">
        <v>0</v>
      </c>
    </row>
    <row r="3685" spans="1:6" x14ac:dyDescent="0.2">
      <c r="A3685">
        <v>13</v>
      </c>
      <c r="B3685" t="s">
        <v>239</v>
      </c>
      <c r="C3685" s="555">
        <v>4408.2235000000001</v>
      </c>
      <c r="D3685">
        <v>0</v>
      </c>
      <c r="E3685">
        <v>0</v>
      </c>
      <c r="F3685">
        <v>0</v>
      </c>
    </row>
    <row r="3686" spans="1:6" x14ac:dyDescent="0.2">
      <c r="A3686">
        <v>14</v>
      </c>
      <c r="B3686" t="s">
        <v>240</v>
      </c>
      <c r="C3686" s="555">
        <v>21846.1567</v>
      </c>
      <c r="D3686">
        <v>0</v>
      </c>
      <c r="E3686">
        <v>0</v>
      </c>
      <c r="F3686">
        <v>0</v>
      </c>
    </row>
    <row r="3687" spans="1:6" x14ac:dyDescent="0.2">
      <c r="A3687">
        <v>15</v>
      </c>
      <c r="B3687" t="s">
        <v>241</v>
      </c>
      <c r="C3687">
        <v>0</v>
      </c>
      <c r="D3687">
        <v>0</v>
      </c>
      <c r="E3687">
        <v>0</v>
      </c>
      <c r="F3687">
        <v>0</v>
      </c>
    </row>
    <row r="3688" spans="1:6" x14ac:dyDescent="0.2">
      <c r="A3688">
        <v>16</v>
      </c>
      <c r="B3688" t="s">
        <v>242</v>
      </c>
      <c r="C3688" s="555">
        <v>26254.3802</v>
      </c>
      <c r="D3688">
        <v>0</v>
      </c>
      <c r="E3688">
        <v>0</v>
      </c>
      <c r="F3688">
        <v>0</v>
      </c>
    </row>
    <row r="3689" spans="1:6" x14ac:dyDescent="0.2">
      <c r="A3689">
        <v>17</v>
      </c>
      <c r="B3689" t="s">
        <v>500</v>
      </c>
      <c r="C3689" s="555">
        <v>-589.79039999999998</v>
      </c>
      <c r="D3689">
        <v>0</v>
      </c>
      <c r="E3689">
        <v>0</v>
      </c>
      <c r="F3689">
        <v>0</v>
      </c>
    </row>
    <row r="3690" spans="1:6" x14ac:dyDescent="0.2">
      <c r="A3690">
        <v>18</v>
      </c>
      <c r="B3690" t="s">
        <v>243</v>
      </c>
      <c r="C3690" s="555">
        <v>4408.24</v>
      </c>
      <c r="D3690">
        <v>0</v>
      </c>
      <c r="E3690">
        <v>0</v>
      </c>
      <c r="F3690">
        <v>0</v>
      </c>
    </row>
    <row r="3691" spans="1:6" x14ac:dyDescent="0.2">
      <c r="A3691">
        <v>19</v>
      </c>
      <c r="B3691" t="s">
        <v>244</v>
      </c>
      <c r="C3691"/>
      <c r="D3691"/>
      <c r="E3691"/>
      <c r="F3691"/>
    </row>
    <row r="3692" spans="1:6" x14ac:dyDescent="0.2">
      <c r="A3692">
        <v>20</v>
      </c>
      <c r="B3692" t="s">
        <v>245</v>
      </c>
      <c r="C3692"/>
      <c r="D3692"/>
      <c r="E3692"/>
      <c r="F3692"/>
    </row>
    <row r="3693" spans="1:6" x14ac:dyDescent="0.2">
      <c r="A3693">
        <v>21</v>
      </c>
      <c r="B3693" t="s">
        <v>246</v>
      </c>
      <c r="C3693" s="555">
        <v>4408.24</v>
      </c>
      <c r="D3693">
        <v>0</v>
      </c>
      <c r="E3693">
        <v>0</v>
      </c>
      <c r="F3693">
        <v>0</v>
      </c>
    </row>
    <row r="3694" spans="1:6" x14ac:dyDescent="0.2">
      <c r="A3694">
        <v>22</v>
      </c>
      <c r="B3694" t="s">
        <v>247</v>
      </c>
      <c r="C3694" s="555">
        <v>1.6500000000000001E-2</v>
      </c>
      <c r="D3694">
        <v>0</v>
      </c>
      <c r="E3694">
        <v>0</v>
      </c>
      <c r="F3694">
        <v>0</v>
      </c>
    </row>
    <row r="3695" spans="1:6" x14ac:dyDescent="0.2">
      <c r="A3695">
        <v>23</v>
      </c>
      <c r="B3695" t="s">
        <v>248</v>
      </c>
      <c r="C3695" s="555">
        <v>0</v>
      </c>
      <c r="D3695">
        <v>0</v>
      </c>
      <c r="E3695">
        <v>0</v>
      </c>
      <c r="F3695">
        <v>0</v>
      </c>
    </row>
    <row r="3696" spans="1:6" x14ac:dyDescent="0.2">
      <c r="A3696">
        <v>24</v>
      </c>
      <c r="B3696" t="s">
        <v>249</v>
      </c>
      <c r="C3696" s="555">
        <v>0</v>
      </c>
      <c r="D3696">
        <v>0</v>
      </c>
      <c r="E3696">
        <v>0</v>
      </c>
      <c r="F3696">
        <v>0</v>
      </c>
    </row>
    <row r="3697" spans="1:6" x14ac:dyDescent="0.2">
      <c r="A3697">
        <v>25</v>
      </c>
      <c r="B3697" t="s">
        <v>250</v>
      </c>
      <c r="C3697" s="555">
        <v>1.6500000000000001E-2</v>
      </c>
      <c r="D3697">
        <v>0</v>
      </c>
      <c r="E3697">
        <v>0</v>
      </c>
      <c r="F3697">
        <v>0</v>
      </c>
    </row>
    <row r="3698" spans="1:6" x14ac:dyDescent="0.2">
      <c r="A3698">
        <v>26</v>
      </c>
      <c r="B3698" t="s">
        <v>266</v>
      </c>
      <c r="C3698" s="555">
        <v>0</v>
      </c>
      <c r="D3698">
        <v>0</v>
      </c>
      <c r="E3698">
        <v>0</v>
      </c>
      <c r="F3698">
        <v>0</v>
      </c>
    </row>
    <row r="3699" spans="1:6" x14ac:dyDescent="0.2">
      <c r="A3699">
        <v>27</v>
      </c>
      <c r="B3699" t="s">
        <v>267</v>
      </c>
      <c r="C3699"/>
      <c r="D3699"/>
      <c r="E3699"/>
      <c r="F3699"/>
    </row>
    <row r="3700" spans="1:6" x14ac:dyDescent="0.2">
      <c r="A3700">
        <v>28</v>
      </c>
      <c r="B3700" t="s">
        <v>268</v>
      </c>
      <c r="C3700"/>
      <c r="D3700"/>
      <c r="E3700"/>
      <c r="F3700"/>
    </row>
    <row r="3701" spans="1:6" x14ac:dyDescent="0.2">
      <c r="A3701">
        <v>29</v>
      </c>
      <c r="B3701" t="s">
        <v>501</v>
      </c>
      <c r="C3701">
        <v>0</v>
      </c>
      <c r="D3701">
        <v>0</v>
      </c>
      <c r="E3701">
        <v>0</v>
      </c>
      <c r="F3701">
        <v>0</v>
      </c>
    </row>
    <row r="3702" spans="1:6" x14ac:dyDescent="0.2">
      <c r="A3702">
        <v>30</v>
      </c>
      <c r="B3702" t="s">
        <v>251</v>
      </c>
      <c r="C3702" s="555">
        <v>4408.24</v>
      </c>
      <c r="D3702">
        <v>0</v>
      </c>
      <c r="E3702">
        <v>0</v>
      </c>
      <c r="F3702">
        <v>0</v>
      </c>
    </row>
    <row r="3703" spans="1:6" x14ac:dyDescent="0.2">
      <c r="A3703">
        <v>31</v>
      </c>
      <c r="B3703" t="s">
        <v>252</v>
      </c>
      <c r="C3703" s="555"/>
      <c r="D3703"/>
      <c r="E3703"/>
      <c r="F3703"/>
    </row>
    <row r="3704" spans="1:6" x14ac:dyDescent="0.2">
      <c r="A3704">
        <v>32</v>
      </c>
      <c r="B3704" t="s">
        <v>253</v>
      </c>
      <c r="C3704" s="555"/>
      <c r="D3704"/>
      <c r="E3704"/>
      <c r="F3704"/>
    </row>
    <row r="3705" spans="1:6" x14ac:dyDescent="0.2">
      <c r="A3705">
        <v>33</v>
      </c>
      <c r="B3705" t="s">
        <v>254</v>
      </c>
      <c r="C3705" s="555">
        <v>4408.24</v>
      </c>
      <c r="D3705">
        <v>0</v>
      </c>
      <c r="E3705">
        <v>0</v>
      </c>
      <c r="F3705">
        <v>0</v>
      </c>
    </row>
    <row r="3706" spans="1:6" x14ac:dyDescent="0.2">
      <c r="A3706"/>
      <c r="B3706"/>
      <c r="C3706"/>
      <c r="D3706"/>
      <c r="E3706"/>
      <c r="F3706"/>
    </row>
    <row r="3707" spans="1:6" x14ac:dyDescent="0.2">
      <c r="A3707" t="s">
        <v>502</v>
      </c>
      <c r="B3707"/>
      <c r="C3707"/>
      <c r="D3707"/>
      <c r="E3707"/>
      <c r="F3707"/>
    </row>
    <row r="3708" spans="1:6" x14ac:dyDescent="0.2">
      <c r="A3708" t="s">
        <v>503</v>
      </c>
      <c r="B3708"/>
      <c r="C3708"/>
      <c r="D3708"/>
      <c r="E3708"/>
      <c r="F3708"/>
    </row>
    <row r="3709" spans="1:6" x14ac:dyDescent="0.2">
      <c r="A3709"/>
      <c r="B3709"/>
      <c r="C3709"/>
      <c r="D3709"/>
      <c r="E3709"/>
      <c r="F3709"/>
    </row>
    <row r="3710" spans="1:6" x14ac:dyDescent="0.2">
      <c r="A3710"/>
      <c r="B3710"/>
      <c r="C3710"/>
      <c r="D3710"/>
      <c r="E3710"/>
      <c r="F3710"/>
    </row>
    <row r="3711" spans="1:6" x14ac:dyDescent="0.2">
      <c r="A3711" t="s">
        <v>491</v>
      </c>
      <c r="B3711"/>
      <c r="C3711"/>
      <c r="D3711"/>
      <c r="E3711"/>
      <c r="F3711"/>
    </row>
    <row r="3712" spans="1:6" x14ac:dyDescent="0.2">
      <c r="A3712" t="s">
        <v>652</v>
      </c>
      <c r="B3712"/>
      <c r="C3712"/>
      <c r="D3712"/>
      <c r="E3712"/>
      <c r="F3712"/>
    </row>
    <row r="3713" spans="1:6" x14ac:dyDescent="0.2">
      <c r="A3713"/>
      <c r="B3713"/>
      <c r="C3713"/>
      <c r="D3713"/>
      <c r="E3713"/>
      <c r="F3713"/>
    </row>
    <row r="3714" spans="1:6" x14ac:dyDescent="0.2">
      <c r="A3714"/>
      <c r="B3714" t="s">
        <v>1</v>
      </c>
      <c r="C3714" t="s">
        <v>492</v>
      </c>
      <c r="D3714"/>
      <c r="E3714"/>
      <c r="F3714"/>
    </row>
    <row r="3715" spans="1:6" x14ac:dyDescent="0.2">
      <c r="A3715"/>
      <c r="B3715"/>
      <c r="C3715"/>
      <c r="D3715"/>
      <c r="E3715"/>
      <c r="F3715"/>
    </row>
    <row r="3716" spans="1:6" x14ac:dyDescent="0.2">
      <c r="A3716"/>
      <c r="B3716" t="s">
        <v>234</v>
      </c>
      <c r="C3716" t="s">
        <v>490</v>
      </c>
      <c r="D3716"/>
      <c r="E3716"/>
      <c r="F3716"/>
    </row>
    <row r="3717" spans="1:6" x14ac:dyDescent="0.2">
      <c r="A3717"/>
      <c r="B3717"/>
      <c r="C3717"/>
      <c r="D3717"/>
      <c r="E3717"/>
      <c r="F3717"/>
    </row>
    <row r="3718" spans="1:6" x14ac:dyDescent="0.2">
      <c r="A3718"/>
      <c r="B3718"/>
      <c r="C3718"/>
      <c r="D3718"/>
      <c r="E3718"/>
      <c r="F3718" t="s">
        <v>493</v>
      </c>
    </row>
    <row r="3719" spans="1:6" x14ac:dyDescent="0.2">
      <c r="A3719">
        <v>1</v>
      </c>
      <c r="B3719" t="s">
        <v>361</v>
      </c>
      <c r="C3719" t="s">
        <v>481</v>
      </c>
      <c r="D3719"/>
      <c r="E3719"/>
      <c r="F3719">
        <v>240008805</v>
      </c>
    </row>
    <row r="3720" spans="1:6" x14ac:dyDescent="0.2">
      <c r="A3720">
        <v>2</v>
      </c>
      <c r="B3720" t="s">
        <v>175</v>
      </c>
      <c r="C3720" t="s">
        <v>418</v>
      </c>
      <c r="D3720"/>
      <c r="E3720"/>
      <c r="F3720"/>
    </row>
    <row r="3721" spans="1:6" x14ac:dyDescent="0.2">
      <c r="A3721">
        <v>3</v>
      </c>
      <c r="B3721" t="s">
        <v>256</v>
      </c>
      <c r="C3721">
        <v>270009235</v>
      </c>
      <c r="D3721"/>
      <c r="E3721"/>
      <c r="F3721"/>
    </row>
    <row r="3722" spans="1:6" x14ac:dyDescent="0.2">
      <c r="A3722">
        <v>4</v>
      </c>
      <c r="B3722" t="s">
        <v>235</v>
      </c>
      <c r="C3722" t="s">
        <v>492</v>
      </c>
      <c r="D3722" t="s">
        <v>504</v>
      </c>
      <c r="E3722"/>
      <c r="F3722"/>
    </row>
    <row r="3723" spans="1:6" x14ac:dyDescent="0.2">
      <c r="A3723"/>
      <c r="B3723"/>
      <c r="C3723" t="s">
        <v>257</v>
      </c>
      <c r="D3723" t="s">
        <v>257</v>
      </c>
      <c r="E3723" t="s">
        <v>257</v>
      </c>
      <c r="F3723" t="s">
        <v>257</v>
      </c>
    </row>
    <row r="3724" spans="1:6" x14ac:dyDescent="0.2">
      <c r="A3724"/>
      <c r="B3724"/>
      <c r="C3724" s="412" t="s">
        <v>494</v>
      </c>
      <c r="D3724" s="412" t="s">
        <v>505</v>
      </c>
      <c r="E3724" s="412" t="s">
        <v>495</v>
      </c>
      <c r="F3724" s="412" t="s">
        <v>185</v>
      </c>
    </row>
    <row r="3725" spans="1:6" x14ac:dyDescent="0.2">
      <c r="A3725">
        <v>5</v>
      </c>
      <c r="B3725" t="s">
        <v>257</v>
      </c>
      <c r="C3725" s="412">
        <v>2003737937</v>
      </c>
      <c r="D3725" s="412">
        <v>9930071244</v>
      </c>
      <c r="E3725" s="412">
        <v>0</v>
      </c>
      <c r="F3725" s="412">
        <v>11933809181</v>
      </c>
    </row>
    <row r="3726" spans="1:6" x14ac:dyDescent="0.2">
      <c r="A3726">
        <v>6</v>
      </c>
      <c r="B3726" t="s">
        <v>236</v>
      </c>
      <c r="C3726">
        <v>0.167904305</v>
      </c>
      <c r="D3726">
        <v>0.83209569500000002</v>
      </c>
      <c r="E3726">
        <v>0</v>
      </c>
      <c r="F3726" s="555">
        <v>1</v>
      </c>
    </row>
    <row r="3727" spans="1:6" x14ac:dyDescent="0.2">
      <c r="A3727"/>
      <c r="B3727"/>
      <c r="C3727"/>
      <c r="D3727"/>
      <c r="E3727"/>
      <c r="F3727"/>
    </row>
    <row r="3728" spans="1:6" x14ac:dyDescent="0.2">
      <c r="A3728"/>
      <c r="B3728" t="s">
        <v>496</v>
      </c>
      <c r="C3728" s="412"/>
      <c r="D3728"/>
      <c r="E3728"/>
      <c r="F3728"/>
    </row>
    <row r="3729" spans="1:6" x14ac:dyDescent="0.2">
      <c r="A3729">
        <v>7</v>
      </c>
      <c r="B3729" t="s">
        <v>497</v>
      </c>
      <c r="C3729" s="412">
        <v>2003737937</v>
      </c>
      <c r="D3729"/>
      <c r="E3729"/>
      <c r="F3729"/>
    </row>
    <row r="3730" spans="1:6" x14ac:dyDescent="0.2">
      <c r="A3730">
        <v>8</v>
      </c>
      <c r="B3730" t="s">
        <v>258</v>
      </c>
      <c r="C3730" s="412">
        <v>103001366</v>
      </c>
      <c r="D3730"/>
      <c r="E3730"/>
      <c r="F3730"/>
    </row>
    <row r="3731" spans="1:6" x14ac:dyDescent="0.2">
      <c r="A3731">
        <v>9</v>
      </c>
      <c r="B3731" t="s">
        <v>259</v>
      </c>
      <c r="C3731" s="412">
        <v>42888913</v>
      </c>
      <c r="D3731"/>
      <c r="E3731"/>
      <c r="F3731"/>
    </row>
    <row r="3732" spans="1:6" x14ac:dyDescent="0.2">
      <c r="A3732"/>
      <c r="B3732"/>
      <c r="C3732"/>
      <c r="D3732"/>
      <c r="E3732"/>
      <c r="F3732"/>
    </row>
    <row r="3733" spans="1:6" x14ac:dyDescent="0.2">
      <c r="A3733"/>
      <c r="B3733"/>
      <c r="C3733" t="s">
        <v>167</v>
      </c>
      <c r="D3733" t="s">
        <v>260</v>
      </c>
      <c r="E3733" t="s">
        <v>498</v>
      </c>
      <c r="F3733" t="s">
        <v>261</v>
      </c>
    </row>
    <row r="3734" spans="1:6" x14ac:dyDescent="0.2">
      <c r="A3734"/>
      <c r="B3734"/>
      <c r="C3734" t="s">
        <v>262</v>
      </c>
      <c r="D3734" t="s">
        <v>263</v>
      </c>
      <c r="E3734" t="s">
        <v>264</v>
      </c>
      <c r="F3734" t="s">
        <v>265</v>
      </c>
    </row>
    <row r="3735" spans="1:6" x14ac:dyDescent="0.2">
      <c r="A3735">
        <v>10</v>
      </c>
      <c r="B3735" t="s">
        <v>499</v>
      </c>
      <c r="C3735">
        <v>8.1799999999999996E-5</v>
      </c>
      <c r="D3735">
        <v>0</v>
      </c>
      <c r="E3735">
        <v>0</v>
      </c>
      <c r="F3735">
        <v>0</v>
      </c>
    </row>
    <row r="3736" spans="1:6" x14ac:dyDescent="0.2">
      <c r="A3736">
        <v>11</v>
      </c>
      <c r="B3736" t="s">
        <v>237</v>
      </c>
      <c r="C3736">
        <v>3508.31</v>
      </c>
      <c r="D3736">
        <v>0</v>
      </c>
      <c r="E3736">
        <v>0</v>
      </c>
      <c r="F3736">
        <v>0</v>
      </c>
    </row>
    <row r="3737" spans="1:6" x14ac:dyDescent="0.2">
      <c r="A3737">
        <v>12</v>
      </c>
      <c r="B3737" t="s">
        <v>238</v>
      </c>
      <c r="C3737" s="631">
        <v>1.9999999999999999E-7</v>
      </c>
      <c r="D3737">
        <v>0</v>
      </c>
      <c r="E3737">
        <v>0</v>
      </c>
      <c r="F3737">
        <v>0</v>
      </c>
    </row>
    <row r="3738" spans="1:6" x14ac:dyDescent="0.2">
      <c r="A3738">
        <v>13</v>
      </c>
      <c r="B3738" t="s">
        <v>239</v>
      </c>
      <c r="C3738" s="555">
        <v>400.74759999999998</v>
      </c>
      <c r="D3738">
        <v>0</v>
      </c>
      <c r="E3738">
        <v>0</v>
      </c>
      <c r="F3738">
        <v>0</v>
      </c>
    </row>
    <row r="3739" spans="1:6" x14ac:dyDescent="0.2">
      <c r="A3739">
        <v>14</v>
      </c>
      <c r="B3739" t="s">
        <v>240</v>
      </c>
      <c r="C3739" s="555">
        <v>1986.0142000000001</v>
      </c>
      <c r="D3739">
        <v>0</v>
      </c>
      <c r="E3739">
        <v>0</v>
      </c>
      <c r="F3739">
        <v>0</v>
      </c>
    </row>
    <row r="3740" spans="1:6" x14ac:dyDescent="0.2">
      <c r="A3740">
        <v>15</v>
      </c>
      <c r="B3740" t="s">
        <v>241</v>
      </c>
      <c r="C3740" s="555">
        <v>0</v>
      </c>
      <c r="D3740">
        <v>0</v>
      </c>
      <c r="E3740">
        <v>0</v>
      </c>
      <c r="F3740">
        <v>0</v>
      </c>
    </row>
    <row r="3741" spans="1:6" x14ac:dyDescent="0.2">
      <c r="A3741">
        <v>16</v>
      </c>
      <c r="B3741" t="s">
        <v>242</v>
      </c>
      <c r="C3741" s="555">
        <v>2386.7618000000002</v>
      </c>
      <c r="D3741">
        <v>0</v>
      </c>
      <c r="E3741">
        <v>0</v>
      </c>
      <c r="F3741">
        <v>0</v>
      </c>
    </row>
    <row r="3742" spans="1:6" x14ac:dyDescent="0.2">
      <c r="A3742">
        <v>17</v>
      </c>
      <c r="B3742" t="s">
        <v>500</v>
      </c>
      <c r="C3742" s="555">
        <v>-1121.5512000000001</v>
      </c>
      <c r="D3742">
        <v>0</v>
      </c>
      <c r="E3742">
        <v>0</v>
      </c>
      <c r="F3742">
        <v>0</v>
      </c>
    </row>
    <row r="3743" spans="1:6" x14ac:dyDescent="0.2">
      <c r="A3743">
        <v>18</v>
      </c>
      <c r="B3743" t="s">
        <v>243</v>
      </c>
      <c r="C3743">
        <v>400.75</v>
      </c>
      <c r="D3743">
        <v>0</v>
      </c>
      <c r="E3743">
        <v>0</v>
      </c>
      <c r="F3743">
        <v>0</v>
      </c>
    </row>
    <row r="3744" spans="1:6" x14ac:dyDescent="0.2">
      <c r="A3744">
        <v>19</v>
      </c>
      <c r="B3744" t="s">
        <v>244</v>
      </c>
      <c r="C3744"/>
      <c r="D3744"/>
      <c r="E3744"/>
      <c r="F3744"/>
    </row>
    <row r="3745" spans="1:6" x14ac:dyDescent="0.2">
      <c r="A3745">
        <v>20</v>
      </c>
      <c r="B3745" t="s">
        <v>245</v>
      </c>
      <c r="C3745"/>
      <c r="D3745"/>
      <c r="E3745"/>
      <c r="F3745"/>
    </row>
    <row r="3746" spans="1:6" x14ac:dyDescent="0.2">
      <c r="A3746">
        <v>21</v>
      </c>
      <c r="B3746" t="s">
        <v>246</v>
      </c>
      <c r="C3746" s="555">
        <v>400.75</v>
      </c>
      <c r="D3746">
        <v>0</v>
      </c>
      <c r="E3746">
        <v>0</v>
      </c>
      <c r="F3746">
        <v>0</v>
      </c>
    </row>
    <row r="3747" spans="1:6" x14ac:dyDescent="0.2">
      <c r="A3747">
        <v>22</v>
      </c>
      <c r="B3747" t="s">
        <v>247</v>
      </c>
      <c r="C3747" s="555">
        <v>2.3999999999999998E-3</v>
      </c>
      <c r="D3747">
        <v>0</v>
      </c>
      <c r="E3747">
        <v>0</v>
      </c>
      <c r="F3747">
        <v>0</v>
      </c>
    </row>
    <row r="3748" spans="1:6" x14ac:dyDescent="0.2">
      <c r="A3748">
        <v>23</v>
      </c>
      <c r="B3748" t="s">
        <v>248</v>
      </c>
      <c r="C3748" s="555">
        <v>0</v>
      </c>
      <c r="D3748">
        <v>0</v>
      </c>
      <c r="E3748">
        <v>0</v>
      </c>
      <c r="F3748">
        <v>0</v>
      </c>
    </row>
    <row r="3749" spans="1:6" x14ac:dyDescent="0.2">
      <c r="A3749">
        <v>24</v>
      </c>
      <c r="B3749" t="s">
        <v>249</v>
      </c>
      <c r="C3749" s="555">
        <v>0</v>
      </c>
      <c r="D3749">
        <v>0</v>
      </c>
      <c r="E3749">
        <v>0</v>
      </c>
      <c r="F3749">
        <v>0</v>
      </c>
    </row>
    <row r="3750" spans="1:6" x14ac:dyDescent="0.2">
      <c r="A3750">
        <v>25</v>
      </c>
      <c r="B3750" t="s">
        <v>250</v>
      </c>
      <c r="C3750" s="555">
        <v>2.3999999999999998E-3</v>
      </c>
      <c r="D3750">
        <v>0</v>
      </c>
      <c r="E3750">
        <v>0</v>
      </c>
      <c r="F3750">
        <v>0</v>
      </c>
    </row>
    <row r="3751" spans="1:6" x14ac:dyDescent="0.2">
      <c r="A3751">
        <v>26</v>
      </c>
      <c r="B3751" t="s">
        <v>266</v>
      </c>
      <c r="C3751">
        <v>0</v>
      </c>
      <c r="D3751">
        <v>0</v>
      </c>
      <c r="E3751">
        <v>0</v>
      </c>
      <c r="F3751">
        <v>0</v>
      </c>
    </row>
    <row r="3752" spans="1:6" x14ac:dyDescent="0.2">
      <c r="A3752">
        <v>27</v>
      </c>
      <c r="B3752" t="s">
        <v>267</v>
      </c>
      <c r="C3752"/>
      <c r="D3752"/>
      <c r="E3752"/>
      <c r="F3752"/>
    </row>
    <row r="3753" spans="1:6" x14ac:dyDescent="0.2">
      <c r="A3753">
        <v>28</v>
      </c>
      <c r="B3753" t="s">
        <v>268</v>
      </c>
      <c r="C3753"/>
      <c r="D3753"/>
      <c r="E3753"/>
      <c r="F3753"/>
    </row>
    <row r="3754" spans="1:6" x14ac:dyDescent="0.2">
      <c r="A3754">
        <v>29</v>
      </c>
      <c r="B3754" t="s">
        <v>501</v>
      </c>
      <c r="C3754">
        <v>0</v>
      </c>
      <c r="D3754">
        <v>0</v>
      </c>
      <c r="E3754">
        <v>0</v>
      </c>
      <c r="F3754">
        <v>0</v>
      </c>
    </row>
    <row r="3755" spans="1:6" x14ac:dyDescent="0.2">
      <c r="A3755">
        <v>30</v>
      </c>
      <c r="B3755" t="s">
        <v>251</v>
      </c>
      <c r="C3755">
        <v>400.75</v>
      </c>
      <c r="D3755">
        <v>0</v>
      </c>
      <c r="E3755">
        <v>0</v>
      </c>
      <c r="F3755">
        <v>0</v>
      </c>
    </row>
    <row r="3756" spans="1:6" x14ac:dyDescent="0.2">
      <c r="A3756">
        <v>31</v>
      </c>
      <c r="B3756" t="s">
        <v>252</v>
      </c>
      <c r="C3756"/>
      <c r="D3756"/>
      <c r="E3756"/>
      <c r="F3756"/>
    </row>
    <row r="3757" spans="1:6" x14ac:dyDescent="0.2">
      <c r="A3757">
        <v>32</v>
      </c>
      <c r="B3757" t="s">
        <v>253</v>
      </c>
      <c r="C3757"/>
      <c r="D3757"/>
      <c r="E3757"/>
      <c r="F3757"/>
    </row>
    <row r="3758" spans="1:6" x14ac:dyDescent="0.2">
      <c r="A3758">
        <v>33</v>
      </c>
      <c r="B3758" t="s">
        <v>254</v>
      </c>
      <c r="C3758">
        <v>400.75</v>
      </c>
      <c r="D3758">
        <v>0</v>
      </c>
      <c r="E3758">
        <v>0</v>
      </c>
      <c r="F3758">
        <v>0</v>
      </c>
    </row>
    <row r="3759" spans="1:6" x14ac:dyDescent="0.2">
      <c r="A3759"/>
      <c r="B3759"/>
      <c r="C3759"/>
      <c r="D3759"/>
      <c r="E3759"/>
      <c r="F3759"/>
    </row>
    <row r="3760" spans="1:6" x14ac:dyDescent="0.2">
      <c r="A3760" t="s">
        <v>502</v>
      </c>
      <c r="B3760"/>
      <c r="C3760"/>
      <c r="D3760"/>
      <c r="E3760"/>
      <c r="F3760"/>
    </row>
    <row r="3761" spans="1:6" x14ac:dyDescent="0.2">
      <c r="A3761" t="s">
        <v>503</v>
      </c>
      <c r="B3761"/>
      <c r="C3761"/>
      <c r="D3761"/>
      <c r="E3761"/>
      <c r="F3761"/>
    </row>
    <row r="3762" spans="1:6" x14ac:dyDescent="0.2">
      <c r="A3762"/>
      <c r="B3762"/>
      <c r="C3762"/>
      <c r="D3762"/>
      <c r="E3762"/>
      <c r="F3762"/>
    </row>
    <row r="3763" spans="1:6" x14ac:dyDescent="0.2">
      <c r="A3763"/>
      <c r="B3763"/>
      <c r="C3763"/>
      <c r="D3763"/>
      <c r="E3763"/>
      <c r="F3763"/>
    </row>
    <row r="3764" spans="1:6" x14ac:dyDescent="0.2">
      <c r="A3764" t="s">
        <v>491</v>
      </c>
      <c r="B3764"/>
      <c r="C3764"/>
      <c r="D3764"/>
      <c r="E3764"/>
      <c r="F3764"/>
    </row>
    <row r="3765" spans="1:6" x14ac:dyDescent="0.2">
      <c r="A3765" t="s">
        <v>652</v>
      </c>
      <c r="B3765"/>
      <c r="C3765"/>
      <c r="D3765"/>
      <c r="E3765"/>
      <c r="F3765"/>
    </row>
    <row r="3766" spans="1:6" x14ac:dyDescent="0.2">
      <c r="A3766"/>
      <c r="B3766"/>
      <c r="C3766"/>
      <c r="D3766"/>
      <c r="E3766"/>
      <c r="F3766"/>
    </row>
    <row r="3767" spans="1:6" x14ac:dyDescent="0.2">
      <c r="A3767"/>
      <c r="B3767" t="s">
        <v>1</v>
      </c>
      <c r="C3767" t="s">
        <v>492</v>
      </c>
      <c r="D3767"/>
      <c r="E3767"/>
      <c r="F3767"/>
    </row>
    <row r="3768" spans="1:6" x14ac:dyDescent="0.2">
      <c r="A3768"/>
      <c r="B3768"/>
      <c r="C3768"/>
      <c r="D3768"/>
      <c r="E3768"/>
      <c r="F3768"/>
    </row>
    <row r="3769" spans="1:6" x14ac:dyDescent="0.2">
      <c r="A3769"/>
      <c r="B3769" t="s">
        <v>234</v>
      </c>
      <c r="C3769" t="s">
        <v>490</v>
      </c>
      <c r="D3769"/>
      <c r="E3769"/>
      <c r="F3769"/>
    </row>
    <row r="3770" spans="1:6" x14ac:dyDescent="0.2">
      <c r="A3770"/>
      <c r="B3770"/>
      <c r="C3770"/>
      <c r="D3770"/>
      <c r="E3770"/>
      <c r="F3770"/>
    </row>
    <row r="3771" spans="1:6" x14ac:dyDescent="0.2">
      <c r="A3771"/>
      <c r="B3771"/>
      <c r="C3771"/>
      <c r="D3771"/>
      <c r="E3771"/>
      <c r="F3771" t="s">
        <v>493</v>
      </c>
    </row>
    <row r="3772" spans="1:6" x14ac:dyDescent="0.2">
      <c r="A3772">
        <v>1</v>
      </c>
      <c r="B3772" t="s">
        <v>361</v>
      </c>
      <c r="C3772" t="s">
        <v>481</v>
      </c>
      <c r="D3772"/>
      <c r="E3772"/>
      <c r="F3772">
        <v>240008805</v>
      </c>
    </row>
    <row r="3773" spans="1:6" x14ac:dyDescent="0.2">
      <c r="A3773">
        <v>2</v>
      </c>
      <c r="B3773" t="s">
        <v>175</v>
      </c>
      <c r="C3773" t="s">
        <v>465</v>
      </c>
      <c r="D3773"/>
      <c r="E3773"/>
      <c r="F3773"/>
    </row>
    <row r="3774" spans="1:6" x14ac:dyDescent="0.2">
      <c r="A3774">
        <v>3</v>
      </c>
      <c r="B3774" t="s">
        <v>256</v>
      </c>
      <c r="C3774">
        <v>270527000</v>
      </c>
      <c r="D3774"/>
      <c r="E3774"/>
      <c r="F3774"/>
    </row>
    <row r="3775" spans="1:6" x14ac:dyDescent="0.2">
      <c r="A3775">
        <v>4</v>
      </c>
      <c r="B3775" t="s">
        <v>235</v>
      </c>
      <c r="C3775" s="412" t="s">
        <v>492</v>
      </c>
      <c r="D3775" s="412" t="s">
        <v>504</v>
      </c>
      <c r="E3775" s="412"/>
      <c r="F3775" s="412"/>
    </row>
    <row r="3776" spans="1:6" x14ac:dyDescent="0.2">
      <c r="A3776"/>
      <c r="B3776"/>
      <c r="C3776" t="s">
        <v>257</v>
      </c>
      <c r="D3776" t="s">
        <v>257</v>
      </c>
      <c r="E3776" t="s">
        <v>257</v>
      </c>
      <c r="F3776" t="s">
        <v>257</v>
      </c>
    </row>
    <row r="3777" spans="1:6" x14ac:dyDescent="0.2">
      <c r="A3777"/>
      <c r="B3777"/>
      <c r="C3777" t="s">
        <v>494</v>
      </c>
      <c r="D3777" t="s">
        <v>505</v>
      </c>
      <c r="E3777" t="s">
        <v>495</v>
      </c>
      <c r="F3777" t="s">
        <v>185</v>
      </c>
    </row>
    <row r="3778" spans="1:6" x14ac:dyDescent="0.2">
      <c r="A3778">
        <v>5</v>
      </c>
      <c r="B3778" t="s">
        <v>257</v>
      </c>
      <c r="C3778" s="412">
        <v>2003737937</v>
      </c>
      <c r="D3778" s="412">
        <v>9930071244</v>
      </c>
      <c r="E3778" s="412">
        <v>0</v>
      </c>
      <c r="F3778" s="412">
        <v>11933809181</v>
      </c>
    </row>
    <row r="3779" spans="1:6" x14ac:dyDescent="0.2">
      <c r="A3779">
        <v>6</v>
      </c>
      <c r="B3779" t="s">
        <v>236</v>
      </c>
      <c r="C3779">
        <v>0.167904305</v>
      </c>
      <c r="D3779">
        <v>0.83209569500000002</v>
      </c>
      <c r="E3779">
        <v>0</v>
      </c>
      <c r="F3779" s="555">
        <v>1</v>
      </c>
    </row>
    <row r="3780" spans="1:6" x14ac:dyDescent="0.2">
      <c r="A3780"/>
      <c r="B3780"/>
      <c r="C3780" s="412"/>
      <c r="D3780"/>
      <c r="E3780"/>
      <c r="F3780"/>
    </row>
    <row r="3781" spans="1:6" x14ac:dyDescent="0.2">
      <c r="A3781"/>
      <c r="B3781" t="s">
        <v>496</v>
      </c>
      <c r="C3781" s="412"/>
      <c r="D3781"/>
      <c r="E3781"/>
      <c r="F3781"/>
    </row>
    <row r="3782" spans="1:6" x14ac:dyDescent="0.2">
      <c r="A3782">
        <v>7</v>
      </c>
      <c r="B3782" t="s">
        <v>497</v>
      </c>
      <c r="C3782" s="412">
        <v>2003737937</v>
      </c>
      <c r="D3782"/>
      <c r="E3782"/>
      <c r="F3782"/>
    </row>
    <row r="3783" spans="1:6" x14ac:dyDescent="0.2">
      <c r="A3783">
        <v>8</v>
      </c>
      <c r="B3783" t="s">
        <v>258</v>
      </c>
      <c r="C3783" s="412">
        <v>103001366</v>
      </c>
      <c r="D3783"/>
      <c r="E3783"/>
      <c r="F3783"/>
    </row>
    <row r="3784" spans="1:6" x14ac:dyDescent="0.2">
      <c r="A3784">
        <v>9</v>
      </c>
      <c r="B3784" t="s">
        <v>259</v>
      </c>
      <c r="C3784" s="412">
        <v>42888913</v>
      </c>
      <c r="D3784"/>
      <c r="E3784"/>
      <c r="F3784"/>
    </row>
    <row r="3785" spans="1:6" x14ac:dyDescent="0.2">
      <c r="A3785"/>
      <c r="B3785"/>
      <c r="C3785"/>
      <c r="D3785"/>
      <c r="E3785"/>
      <c r="F3785"/>
    </row>
    <row r="3786" spans="1:6" x14ac:dyDescent="0.2">
      <c r="A3786"/>
      <c r="B3786"/>
      <c r="C3786" t="s">
        <v>167</v>
      </c>
      <c r="D3786" t="s">
        <v>260</v>
      </c>
      <c r="E3786" t="s">
        <v>498</v>
      </c>
      <c r="F3786" t="s">
        <v>261</v>
      </c>
    </row>
    <row r="3787" spans="1:6" x14ac:dyDescent="0.2">
      <c r="A3787"/>
      <c r="B3787"/>
      <c r="C3787" t="s">
        <v>262</v>
      </c>
      <c r="D3787" t="s">
        <v>263</v>
      </c>
      <c r="E3787" t="s">
        <v>264</v>
      </c>
      <c r="F3787" t="s">
        <v>265</v>
      </c>
    </row>
    <row r="3788" spans="1:6" x14ac:dyDescent="0.2">
      <c r="A3788">
        <v>10</v>
      </c>
      <c r="B3788" t="s">
        <v>499</v>
      </c>
      <c r="C3788" s="631">
        <v>2.967E-4</v>
      </c>
      <c r="D3788">
        <v>0</v>
      </c>
      <c r="E3788">
        <v>0</v>
      </c>
      <c r="F3788">
        <v>0</v>
      </c>
    </row>
    <row r="3789" spans="1:6" x14ac:dyDescent="0.2">
      <c r="A3789">
        <v>11</v>
      </c>
      <c r="B3789" t="s">
        <v>237</v>
      </c>
      <c r="C3789" s="555">
        <v>12725.14</v>
      </c>
      <c r="D3789">
        <v>0</v>
      </c>
      <c r="E3789">
        <v>0</v>
      </c>
      <c r="F3789">
        <v>0</v>
      </c>
    </row>
    <row r="3790" spans="1:6" x14ac:dyDescent="0.2">
      <c r="A3790">
        <v>12</v>
      </c>
      <c r="B3790" t="s">
        <v>238</v>
      </c>
      <c r="C3790" s="631">
        <v>9.9999999999999995E-7</v>
      </c>
      <c r="D3790">
        <v>0</v>
      </c>
      <c r="E3790">
        <v>0</v>
      </c>
      <c r="F3790">
        <v>0</v>
      </c>
    </row>
    <row r="3791" spans="1:6" x14ac:dyDescent="0.2">
      <c r="A3791">
        <v>13</v>
      </c>
      <c r="B3791" t="s">
        <v>239</v>
      </c>
      <c r="C3791" s="555">
        <v>2003.7379000000001</v>
      </c>
      <c r="D3791">
        <v>0</v>
      </c>
      <c r="E3791">
        <v>0</v>
      </c>
      <c r="F3791">
        <v>0</v>
      </c>
    </row>
    <row r="3792" spans="1:6" x14ac:dyDescent="0.2">
      <c r="A3792">
        <v>14</v>
      </c>
      <c r="B3792" t="s">
        <v>240</v>
      </c>
      <c r="C3792" s="555">
        <v>9930.0712000000003</v>
      </c>
      <c r="D3792">
        <v>0</v>
      </c>
      <c r="E3792">
        <v>0</v>
      </c>
      <c r="F3792">
        <v>0</v>
      </c>
    </row>
    <row r="3793" spans="1:6" x14ac:dyDescent="0.2">
      <c r="A3793">
        <v>15</v>
      </c>
      <c r="B3793" t="s">
        <v>241</v>
      </c>
      <c r="C3793">
        <v>0</v>
      </c>
      <c r="D3793">
        <v>0</v>
      </c>
      <c r="E3793">
        <v>0</v>
      </c>
      <c r="F3793">
        <v>0</v>
      </c>
    </row>
    <row r="3794" spans="1:6" x14ac:dyDescent="0.2">
      <c r="A3794">
        <v>16</v>
      </c>
      <c r="B3794" t="s">
        <v>242</v>
      </c>
      <c r="C3794" s="555">
        <v>11933.8092</v>
      </c>
      <c r="D3794">
        <v>0</v>
      </c>
      <c r="E3794">
        <v>0</v>
      </c>
      <c r="F3794">
        <v>0</v>
      </c>
    </row>
    <row r="3795" spans="1:6" x14ac:dyDescent="0.2">
      <c r="A3795">
        <v>17</v>
      </c>
      <c r="B3795" t="s">
        <v>500</v>
      </c>
      <c r="C3795" s="555">
        <v>-791.33130000000006</v>
      </c>
      <c r="D3795">
        <v>0</v>
      </c>
      <c r="E3795">
        <v>0</v>
      </c>
      <c r="F3795">
        <v>0</v>
      </c>
    </row>
    <row r="3796" spans="1:6" x14ac:dyDescent="0.2">
      <c r="A3796">
        <v>18</v>
      </c>
      <c r="B3796" t="s">
        <v>243</v>
      </c>
      <c r="C3796">
        <v>2003.75</v>
      </c>
      <c r="D3796">
        <v>0</v>
      </c>
      <c r="E3796">
        <v>0</v>
      </c>
      <c r="F3796">
        <v>0</v>
      </c>
    </row>
    <row r="3797" spans="1:6" x14ac:dyDescent="0.2">
      <c r="A3797">
        <v>19</v>
      </c>
      <c r="B3797" t="s">
        <v>244</v>
      </c>
      <c r="C3797" s="555"/>
      <c r="D3797"/>
      <c r="E3797"/>
      <c r="F3797"/>
    </row>
    <row r="3798" spans="1:6" x14ac:dyDescent="0.2">
      <c r="A3798">
        <v>20</v>
      </c>
      <c r="B3798" t="s">
        <v>245</v>
      </c>
      <c r="C3798" s="555"/>
      <c r="D3798"/>
      <c r="E3798"/>
      <c r="F3798"/>
    </row>
    <row r="3799" spans="1:6" x14ac:dyDescent="0.2">
      <c r="A3799">
        <v>21</v>
      </c>
      <c r="B3799" t="s">
        <v>246</v>
      </c>
      <c r="C3799" s="555">
        <v>2003.75</v>
      </c>
      <c r="D3799">
        <v>0</v>
      </c>
      <c r="E3799">
        <v>0</v>
      </c>
      <c r="F3799">
        <v>0</v>
      </c>
    </row>
    <row r="3800" spans="1:6" x14ac:dyDescent="0.2">
      <c r="A3800">
        <v>22</v>
      </c>
      <c r="B3800" t="s">
        <v>247</v>
      </c>
      <c r="C3800" s="555">
        <v>1.21E-2</v>
      </c>
      <c r="D3800">
        <v>0</v>
      </c>
      <c r="E3800">
        <v>0</v>
      </c>
      <c r="F3800">
        <v>0</v>
      </c>
    </row>
    <row r="3801" spans="1:6" x14ac:dyDescent="0.2">
      <c r="A3801">
        <v>23</v>
      </c>
      <c r="B3801" t="s">
        <v>248</v>
      </c>
      <c r="C3801" s="555">
        <v>0</v>
      </c>
      <c r="D3801">
        <v>0</v>
      </c>
      <c r="E3801">
        <v>0</v>
      </c>
      <c r="F3801">
        <v>0</v>
      </c>
    </row>
    <row r="3802" spans="1:6" x14ac:dyDescent="0.2">
      <c r="A3802">
        <v>24</v>
      </c>
      <c r="B3802" t="s">
        <v>249</v>
      </c>
      <c r="C3802">
        <v>0</v>
      </c>
      <c r="D3802">
        <v>0</v>
      </c>
      <c r="E3802">
        <v>0</v>
      </c>
      <c r="F3802">
        <v>0</v>
      </c>
    </row>
    <row r="3803" spans="1:6" x14ac:dyDescent="0.2">
      <c r="A3803">
        <v>25</v>
      </c>
      <c r="B3803" t="s">
        <v>250</v>
      </c>
      <c r="C3803" s="555">
        <v>1.21E-2</v>
      </c>
      <c r="D3803">
        <v>0</v>
      </c>
      <c r="E3803">
        <v>0</v>
      </c>
      <c r="F3803">
        <v>0</v>
      </c>
    </row>
    <row r="3804" spans="1:6" x14ac:dyDescent="0.2">
      <c r="A3804">
        <v>26</v>
      </c>
      <c r="B3804" t="s">
        <v>266</v>
      </c>
      <c r="C3804">
        <v>0</v>
      </c>
      <c r="D3804">
        <v>0</v>
      </c>
      <c r="E3804">
        <v>0</v>
      </c>
      <c r="F3804">
        <v>0</v>
      </c>
    </row>
    <row r="3805" spans="1:6" x14ac:dyDescent="0.2">
      <c r="A3805">
        <v>27</v>
      </c>
      <c r="B3805" t="s">
        <v>267</v>
      </c>
      <c r="C3805"/>
      <c r="D3805"/>
      <c r="E3805"/>
      <c r="F3805"/>
    </row>
    <row r="3806" spans="1:6" x14ac:dyDescent="0.2">
      <c r="A3806">
        <v>28</v>
      </c>
      <c r="B3806" t="s">
        <v>268</v>
      </c>
      <c r="C3806"/>
      <c r="D3806"/>
      <c r="E3806"/>
      <c r="F3806"/>
    </row>
    <row r="3807" spans="1:6" x14ac:dyDescent="0.2">
      <c r="A3807">
        <v>29</v>
      </c>
      <c r="B3807" t="s">
        <v>501</v>
      </c>
      <c r="C3807">
        <v>0</v>
      </c>
      <c r="D3807">
        <v>0</v>
      </c>
      <c r="E3807">
        <v>0</v>
      </c>
      <c r="F3807">
        <v>0</v>
      </c>
    </row>
    <row r="3808" spans="1:6" x14ac:dyDescent="0.2">
      <c r="A3808">
        <v>30</v>
      </c>
      <c r="B3808" t="s">
        <v>251</v>
      </c>
      <c r="C3808">
        <v>2003.75</v>
      </c>
      <c r="D3808">
        <v>0</v>
      </c>
      <c r="E3808">
        <v>0</v>
      </c>
      <c r="F3808">
        <v>0</v>
      </c>
    </row>
    <row r="3809" spans="1:6" x14ac:dyDescent="0.2">
      <c r="A3809">
        <v>31</v>
      </c>
      <c r="B3809" t="s">
        <v>252</v>
      </c>
      <c r="C3809"/>
      <c r="D3809"/>
      <c r="E3809"/>
      <c r="F3809"/>
    </row>
    <row r="3810" spans="1:6" x14ac:dyDescent="0.2">
      <c r="A3810">
        <v>32</v>
      </c>
      <c r="B3810" t="s">
        <v>253</v>
      </c>
      <c r="C3810"/>
      <c r="D3810"/>
      <c r="E3810"/>
      <c r="F3810"/>
    </row>
    <row r="3811" spans="1:6" x14ac:dyDescent="0.2">
      <c r="A3811">
        <v>33</v>
      </c>
      <c r="B3811" t="s">
        <v>254</v>
      </c>
      <c r="C3811">
        <v>2003.75</v>
      </c>
      <c r="D3811">
        <v>0</v>
      </c>
      <c r="E3811">
        <v>0</v>
      </c>
      <c r="F3811">
        <v>0</v>
      </c>
    </row>
    <row r="3812" spans="1:6" x14ac:dyDescent="0.2">
      <c r="A3812"/>
      <c r="B3812"/>
      <c r="C3812"/>
      <c r="D3812"/>
      <c r="E3812"/>
      <c r="F3812"/>
    </row>
    <row r="3813" spans="1:6" x14ac:dyDescent="0.2">
      <c r="A3813" t="s">
        <v>502</v>
      </c>
      <c r="B3813"/>
      <c r="C3813"/>
      <c r="D3813"/>
      <c r="E3813"/>
      <c r="F3813"/>
    </row>
    <row r="3814" spans="1:6" x14ac:dyDescent="0.2">
      <c r="A3814" t="s">
        <v>503</v>
      </c>
      <c r="B3814"/>
      <c r="C3814"/>
      <c r="D3814"/>
      <c r="E3814"/>
      <c r="F3814"/>
    </row>
    <row r="3815" spans="1:6" x14ac:dyDescent="0.2">
      <c r="A3815"/>
      <c r="B3815"/>
      <c r="C3815"/>
      <c r="D3815"/>
      <c r="E3815"/>
      <c r="F3815"/>
    </row>
    <row r="3816" spans="1:6" x14ac:dyDescent="0.2">
      <c r="A3816"/>
      <c r="B3816"/>
      <c r="C3816"/>
      <c r="D3816"/>
      <c r="E3816"/>
      <c r="F3816"/>
    </row>
    <row r="3817" spans="1:6" x14ac:dyDescent="0.2">
      <c r="A3817" t="s">
        <v>491</v>
      </c>
      <c r="B3817"/>
      <c r="C3817"/>
      <c r="D3817"/>
      <c r="E3817"/>
      <c r="F3817"/>
    </row>
    <row r="3818" spans="1:6" x14ac:dyDescent="0.2">
      <c r="A3818" t="s">
        <v>652</v>
      </c>
      <c r="B3818"/>
      <c r="C3818"/>
      <c r="D3818"/>
      <c r="E3818"/>
      <c r="F3818"/>
    </row>
    <row r="3819" spans="1:6" x14ac:dyDescent="0.2">
      <c r="A3819"/>
      <c r="B3819"/>
      <c r="C3819"/>
      <c r="D3819"/>
      <c r="E3819"/>
      <c r="F3819"/>
    </row>
    <row r="3820" spans="1:6" x14ac:dyDescent="0.2">
      <c r="A3820"/>
      <c r="B3820" t="s">
        <v>1</v>
      </c>
      <c r="C3820" t="s">
        <v>492</v>
      </c>
      <c r="D3820"/>
      <c r="E3820"/>
      <c r="F3820"/>
    </row>
    <row r="3821" spans="1:6" x14ac:dyDescent="0.2">
      <c r="A3821"/>
      <c r="B3821"/>
      <c r="C3821"/>
      <c r="D3821"/>
      <c r="E3821"/>
      <c r="F3821"/>
    </row>
    <row r="3822" spans="1:6" x14ac:dyDescent="0.2">
      <c r="A3822"/>
      <c r="B3822" t="s">
        <v>234</v>
      </c>
      <c r="C3822" t="s">
        <v>490</v>
      </c>
      <c r="D3822"/>
      <c r="E3822"/>
      <c r="F3822"/>
    </row>
    <row r="3823" spans="1:6" x14ac:dyDescent="0.2">
      <c r="A3823"/>
      <c r="B3823"/>
      <c r="C3823"/>
      <c r="D3823"/>
      <c r="E3823"/>
      <c r="F3823"/>
    </row>
    <row r="3824" spans="1:6" x14ac:dyDescent="0.2">
      <c r="A3824"/>
      <c r="B3824"/>
      <c r="C3824"/>
      <c r="D3824"/>
      <c r="E3824"/>
      <c r="F3824" t="s">
        <v>493</v>
      </c>
    </row>
    <row r="3825" spans="1:6" x14ac:dyDescent="0.2">
      <c r="A3825">
        <v>1</v>
      </c>
      <c r="B3825" t="s">
        <v>361</v>
      </c>
      <c r="C3825" t="s">
        <v>481</v>
      </c>
      <c r="D3825"/>
      <c r="E3825"/>
      <c r="F3825">
        <v>240008805</v>
      </c>
    </row>
    <row r="3826" spans="1:6" x14ac:dyDescent="0.2">
      <c r="A3826">
        <v>2</v>
      </c>
      <c r="B3826" t="s">
        <v>175</v>
      </c>
      <c r="C3826" t="s">
        <v>453</v>
      </c>
      <c r="D3826"/>
      <c r="E3826"/>
      <c r="F3826"/>
    </row>
    <row r="3827" spans="1:6" x14ac:dyDescent="0.2">
      <c r="A3827">
        <v>3</v>
      </c>
      <c r="B3827" t="s">
        <v>256</v>
      </c>
      <c r="C3827" s="436">
        <v>272850000</v>
      </c>
      <c r="D3827" s="412"/>
      <c r="E3827" s="412"/>
      <c r="F3827" s="412"/>
    </row>
    <row r="3828" spans="1:6" x14ac:dyDescent="0.2">
      <c r="A3828">
        <v>4</v>
      </c>
      <c r="B3828" t="s">
        <v>235</v>
      </c>
      <c r="C3828" t="s">
        <v>492</v>
      </c>
      <c r="D3828" t="s">
        <v>504</v>
      </c>
      <c r="E3828"/>
      <c r="F3828"/>
    </row>
    <row r="3829" spans="1:6" x14ac:dyDescent="0.2">
      <c r="A3829"/>
      <c r="B3829"/>
      <c r="C3829" t="s">
        <v>257</v>
      </c>
      <c r="D3829" t="s">
        <v>257</v>
      </c>
      <c r="E3829" t="s">
        <v>257</v>
      </c>
      <c r="F3829" t="s">
        <v>257</v>
      </c>
    </row>
    <row r="3830" spans="1:6" x14ac:dyDescent="0.2">
      <c r="A3830"/>
      <c r="B3830"/>
      <c r="C3830" t="s">
        <v>494</v>
      </c>
      <c r="D3830" t="s">
        <v>505</v>
      </c>
      <c r="E3830" t="s">
        <v>495</v>
      </c>
      <c r="F3830" t="s">
        <v>185</v>
      </c>
    </row>
    <row r="3831" spans="1:6" x14ac:dyDescent="0.2">
      <c r="A3831">
        <v>5</v>
      </c>
      <c r="B3831" t="s">
        <v>257</v>
      </c>
      <c r="C3831" s="412">
        <v>2003737937</v>
      </c>
      <c r="D3831" s="412">
        <v>9930071244</v>
      </c>
      <c r="E3831" s="412">
        <v>0</v>
      </c>
      <c r="F3831" s="412">
        <v>11933809181</v>
      </c>
    </row>
    <row r="3832" spans="1:6" x14ac:dyDescent="0.2">
      <c r="A3832">
        <v>6</v>
      </c>
      <c r="B3832" t="s">
        <v>236</v>
      </c>
      <c r="C3832">
        <v>0.167904305</v>
      </c>
      <c r="D3832">
        <v>0.83209569500000002</v>
      </c>
      <c r="E3832">
        <v>0</v>
      </c>
      <c r="F3832" s="555">
        <v>1</v>
      </c>
    </row>
    <row r="3833" spans="1:6" x14ac:dyDescent="0.2">
      <c r="A3833"/>
      <c r="B3833"/>
      <c r="C3833" s="412"/>
      <c r="D3833"/>
      <c r="E3833"/>
      <c r="F3833"/>
    </row>
    <row r="3834" spans="1:6" x14ac:dyDescent="0.2">
      <c r="A3834"/>
      <c r="B3834" t="s">
        <v>496</v>
      </c>
      <c r="C3834"/>
      <c r="D3834"/>
      <c r="E3834"/>
      <c r="F3834"/>
    </row>
    <row r="3835" spans="1:6" x14ac:dyDescent="0.2">
      <c r="A3835">
        <v>7</v>
      </c>
      <c r="B3835" t="s">
        <v>497</v>
      </c>
      <c r="C3835" s="412">
        <v>2003737937</v>
      </c>
      <c r="D3835"/>
      <c r="E3835"/>
      <c r="F3835"/>
    </row>
    <row r="3836" spans="1:6" x14ac:dyDescent="0.2">
      <c r="A3836">
        <v>8</v>
      </c>
      <c r="B3836" t="s">
        <v>258</v>
      </c>
      <c r="C3836" s="412">
        <v>103001366</v>
      </c>
      <c r="D3836"/>
      <c r="E3836"/>
      <c r="F3836"/>
    </row>
    <row r="3837" spans="1:6" x14ac:dyDescent="0.2">
      <c r="A3837">
        <v>9</v>
      </c>
      <c r="B3837" t="s">
        <v>259</v>
      </c>
      <c r="C3837" s="412">
        <v>42888913</v>
      </c>
      <c r="D3837"/>
      <c r="E3837"/>
      <c r="F3837"/>
    </row>
    <row r="3838" spans="1:6" x14ac:dyDescent="0.2">
      <c r="A3838"/>
      <c r="B3838"/>
      <c r="C3838"/>
      <c r="D3838"/>
      <c r="E3838"/>
      <c r="F3838"/>
    </row>
    <row r="3839" spans="1:6" x14ac:dyDescent="0.2">
      <c r="A3839"/>
      <c r="B3839"/>
      <c r="C3839" t="s">
        <v>167</v>
      </c>
      <c r="D3839" t="s">
        <v>260</v>
      </c>
      <c r="E3839" t="s">
        <v>498</v>
      </c>
      <c r="F3839" t="s">
        <v>261</v>
      </c>
    </row>
    <row r="3840" spans="1:6" x14ac:dyDescent="0.2">
      <c r="A3840"/>
      <c r="B3840"/>
      <c r="C3840" s="555" t="s">
        <v>262</v>
      </c>
      <c r="D3840" t="s">
        <v>263</v>
      </c>
      <c r="E3840" t="s">
        <v>264</v>
      </c>
      <c r="F3840" t="s">
        <v>265</v>
      </c>
    </row>
    <row r="3841" spans="1:6" x14ac:dyDescent="0.2">
      <c r="A3841">
        <v>10</v>
      </c>
      <c r="B3841" t="s">
        <v>499</v>
      </c>
      <c r="C3841" s="631">
        <v>5.8314999999999999E-3</v>
      </c>
      <c r="D3841">
        <v>0</v>
      </c>
      <c r="E3841">
        <v>0</v>
      </c>
      <c r="F3841">
        <v>0</v>
      </c>
    </row>
    <row r="3842" spans="1:6" x14ac:dyDescent="0.2">
      <c r="A3842">
        <v>11</v>
      </c>
      <c r="B3842" t="s">
        <v>237</v>
      </c>
      <c r="C3842" s="555">
        <v>250106.7</v>
      </c>
      <c r="D3842">
        <v>0</v>
      </c>
      <c r="E3842">
        <v>0</v>
      </c>
      <c r="F3842">
        <v>0</v>
      </c>
    </row>
    <row r="3843" spans="1:6" x14ac:dyDescent="0.2">
      <c r="A3843">
        <v>12</v>
      </c>
      <c r="B3843" t="s">
        <v>238</v>
      </c>
      <c r="C3843" s="631">
        <v>2.09E-5</v>
      </c>
      <c r="D3843">
        <v>0</v>
      </c>
      <c r="E3843">
        <v>0</v>
      </c>
      <c r="F3843">
        <v>0</v>
      </c>
    </row>
    <row r="3844" spans="1:6" x14ac:dyDescent="0.2">
      <c r="A3844">
        <v>13</v>
      </c>
      <c r="B3844" t="s">
        <v>239</v>
      </c>
      <c r="C3844" s="555">
        <v>41878.122900000002</v>
      </c>
      <c r="D3844">
        <v>0</v>
      </c>
      <c r="E3844">
        <v>0</v>
      </c>
      <c r="F3844">
        <v>0</v>
      </c>
    </row>
    <row r="3845" spans="1:6" x14ac:dyDescent="0.2">
      <c r="A3845">
        <v>14</v>
      </c>
      <c r="B3845" t="s">
        <v>240</v>
      </c>
      <c r="C3845" s="555">
        <v>207538.489</v>
      </c>
      <c r="D3845">
        <v>0</v>
      </c>
      <c r="E3845">
        <v>0</v>
      </c>
      <c r="F3845">
        <v>0</v>
      </c>
    </row>
    <row r="3846" spans="1:6" x14ac:dyDescent="0.2">
      <c r="A3846">
        <v>15</v>
      </c>
      <c r="B3846" t="s">
        <v>241</v>
      </c>
      <c r="C3846">
        <v>0</v>
      </c>
      <c r="D3846">
        <v>0</v>
      </c>
      <c r="E3846">
        <v>0</v>
      </c>
      <c r="F3846">
        <v>0</v>
      </c>
    </row>
    <row r="3847" spans="1:6" x14ac:dyDescent="0.2">
      <c r="A3847">
        <v>16</v>
      </c>
      <c r="B3847" t="s">
        <v>242</v>
      </c>
      <c r="C3847" s="555">
        <v>249416.61189999999</v>
      </c>
      <c r="D3847">
        <v>0</v>
      </c>
      <c r="E3847">
        <v>0</v>
      </c>
      <c r="F3847">
        <v>0</v>
      </c>
    </row>
    <row r="3848" spans="1:6" x14ac:dyDescent="0.2">
      <c r="A3848">
        <v>17</v>
      </c>
      <c r="B3848" t="s">
        <v>500</v>
      </c>
      <c r="C3848" s="555">
        <v>-690.09</v>
      </c>
      <c r="D3848">
        <v>0</v>
      </c>
      <c r="E3848">
        <v>0</v>
      </c>
      <c r="F3848">
        <v>0</v>
      </c>
    </row>
    <row r="3849" spans="1:6" x14ac:dyDescent="0.2">
      <c r="A3849">
        <v>18</v>
      </c>
      <c r="B3849" t="s">
        <v>243</v>
      </c>
      <c r="C3849" s="555">
        <v>41878.29</v>
      </c>
      <c r="D3849">
        <v>0</v>
      </c>
      <c r="E3849">
        <v>0</v>
      </c>
      <c r="F3849">
        <v>0</v>
      </c>
    </row>
    <row r="3850" spans="1:6" x14ac:dyDescent="0.2">
      <c r="A3850">
        <v>19</v>
      </c>
      <c r="B3850" t="s">
        <v>244</v>
      </c>
      <c r="C3850" s="555"/>
      <c r="D3850"/>
      <c r="E3850"/>
      <c r="F3850"/>
    </row>
    <row r="3851" spans="1:6" x14ac:dyDescent="0.2">
      <c r="A3851">
        <v>20</v>
      </c>
      <c r="B3851" t="s">
        <v>245</v>
      </c>
      <c r="C3851" s="555"/>
      <c r="D3851"/>
      <c r="E3851"/>
      <c r="F3851"/>
    </row>
    <row r="3852" spans="1:6" x14ac:dyDescent="0.2">
      <c r="A3852">
        <v>21</v>
      </c>
      <c r="B3852" t="s">
        <v>246</v>
      </c>
      <c r="C3852" s="555">
        <v>41878.29</v>
      </c>
      <c r="D3852">
        <v>0</v>
      </c>
      <c r="E3852">
        <v>0</v>
      </c>
      <c r="F3852">
        <v>0</v>
      </c>
    </row>
    <row r="3853" spans="1:6" x14ac:dyDescent="0.2">
      <c r="A3853">
        <v>22</v>
      </c>
      <c r="B3853" t="s">
        <v>247</v>
      </c>
      <c r="C3853" s="555">
        <v>0.1671</v>
      </c>
      <c r="D3853">
        <v>0</v>
      </c>
      <c r="E3853">
        <v>0</v>
      </c>
      <c r="F3853">
        <v>0</v>
      </c>
    </row>
    <row r="3854" spans="1:6" x14ac:dyDescent="0.2">
      <c r="A3854">
        <v>23</v>
      </c>
      <c r="B3854" t="s">
        <v>248</v>
      </c>
      <c r="C3854">
        <v>0</v>
      </c>
      <c r="D3854">
        <v>0</v>
      </c>
      <c r="E3854">
        <v>0</v>
      </c>
      <c r="F3854">
        <v>0</v>
      </c>
    </row>
    <row r="3855" spans="1:6" x14ac:dyDescent="0.2">
      <c r="A3855">
        <v>24</v>
      </c>
      <c r="B3855" t="s">
        <v>249</v>
      </c>
      <c r="C3855">
        <v>0</v>
      </c>
      <c r="D3855">
        <v>0</v>
      </c>
      <c r="E3855">
        <v>0</v>
      </c>
      <c r="F3855">
        <v>0</v>
      </c>
    </row>
    <row r="3856" spans="1:6" x14ac:dyDescent="0.2">
      <c r="A3856">
        <v>25</v>
      </c>
      <c r="B3856" t="s">
        <v>250</v>
      </c>
      <c r="C3856" s="555">
        <v>0.1671</v>
      </c>
      <c r="D3856">
        <v>0</v>
      </c>
      <c r="E3856">
        <v>0</v>
      </c>
      <c r="F3856">
        <v>0</v>
      </c>
    </row>
    <row r="3857" spans="1:6" x14ac:dyDescent="0.2">
      <c r="A3857">
        <v>26</v>
      </c>
      <c r="B3857" t="s">
        <v>266</v>
      </c>
      <c r="C3857">
        <v>0</v>
      </c>
      <c r="D3857">
        <v>0</v>
      </c>
      <c r="E3857">
        <v>0</v>
      </c>
      <c r="F3857">
        <v>0</v>
      </c>
    </row>
    <row r="3858" spans="1:6" x14ac:dyDescent="0.2">
      <c r="A3858">
        <v>27</v>
      </c>
      <c r="B3858" t="s">
        <v>267</v>
      </c>
      <c r="C3858"/>
      <c r="D3858"/>
      <c r="E3858"/>
      <c r="F3858"/>
    </row>
    <row r="3859" spans="1:6" x14ac:dyDescent="0.2">
      <c r="A3859">
        <v>28</v>
      </c>
      <c r="B3859" t="s">
        <v>268</v>
      </c>
      <c r="C3859"/>
      <c r="D3859"/>
      <c r="E3859"/>
      <c r="F3859"/>
    </row>
    <row r="3860" spans="1:6" x14ac:dyDescent="0.2">
      <c r="A3860">
        <v>29</v>
      </c>
      <c r="B3860" t="s">
        <v>501</v>
      </c>
      <c r="C3860">
        <v>0</v>
      </c>
      <c r="D3860">
        <v>0</v>
      </c>
      <c r="E3860">
        <v>0</v>
      </c>
      <c r="F3860">
        <v>0</v>
      </c>
    </row>
    <row r="3861" spans="1:6" x14ac:dyDescent="0.2">
      <c r="A3861">
        <v>30</v>
      </c>
      <c r="B3861" t="s">
        <v>251</v>
      </c>
      <c r="C3861">
        <v>41878.29</v>
      </c>
      <c r="D3861">
        <v>0</v>
      </c>
      <c r="E3861">
        <v>0</v>
      </c>
      <c r="F3861">
        <v>0</v>
      </c>
    </row>
    <row r="3862" spans="1:6" x14ac:dyDescent="0.2">
      <c r="A3862">
        <v>31</v>
      </c>
      <c r="B3862" t="s">
        <v>252</v>
      </c>
      <c r="C3862"/>
      <c r="D3862"/>
      <c r="E3862"/>
      <c r="F3862"/>
    </row>
    <row r="3863" spans="1:6" x14ac:dyDescent="0.2">
      <c r="A3863">
        <v>32</v>
      </c>
      <c r="B3863" t="s">
        <v>253</v>
      </c>
      <c r="C3863"/>
      <c r="D3863"/>
      <c r="E3863"/>
      <c r="F3863"/>
    </row>
    <row r="3864" spans="1:6" x14ac:dyDescent="0.2">
      <c r="A3864">
        <v>33</v>
      </c>
      <c r="B3864" t="s">
        <v>254</v>
      </c>
      <c r="C3864">
        <v>41878.29</v>
      </c>
      <c r="D3864">
        <v>0</v>
      </c>
      <c r="E3864">
        <v>0</v>
      </c>
      <c r="F3864">
        <v>0</v>
      </c>
    </row>
    <row r="3865" spans="1:6" x14ac:dyDescent="0.2">
      <c r="A3865"/>
      <c r="B3865"/>
      <c r="C3865"/>
      <c r="D3865"/>
      <c r="E3865"/>
      <c r="F3865"/>
    </row>
    <row r="3866" spans="1:6" x14ac:dyDescent="0.2">
      <c r="A3866" t="s">
        <v>502</v>
      </c>
      <c r="B3866"/>
      <c r="C3866"/>
      <c r="D3866"/>
      <c r="E3866"/>
      <c r="F3866"/>
    </row>
    <row r="3867" spans="1:6" x14ac:dyDescent="0.2">
      <c r="A3867" t="s">
        <v>503</v>
      </c>
      <c r="B3867"/>
      <c r="C3867"/>
      <c r="D3867"/>
      <c r="E3867"/>
      <c r="F3867"/>
    </row>
    <row r="3868" spans="1:6" x14ac:dyDescent="0.2">
      <c r="A3868"/>
      <c r="B3868"/>
      <c r="C3868"/>
      <c r="D3868"/>
      <c r="E3868"/>
      <c r="F3868"/>
    </row>
    <row r="3869" spans="1:6" x14ac:dyDescent="0.2">
      <c r="A3869"/>
      <c r="B3869"/>
      <c r="C3869"/>
      <c r="D3869"/>
      <c r="E3869"/>
      <c r="F3869"/>
    </row>
    <row r="3870" spans="1:6" x14ac:dyDescent="0.2">
      <c r="A3870" t="s">
        <v>491</v>
      </c>
      <c r="B3870"/>
      <c r="C3870"/>
      <c r="D3870"/>
      <c r="E3870"/>
      <c r="F3870"/>
    </row>
    <row r="3871" spans="1:6" x14ac:dyDescent="0.2">
      <c r="A3871" t="s">
        <v>652</v>
      </c>
      <c r="B3871"/>
      <c r="C3871"/>
      <c r="D3871"/>
      <c r="E3871"/>
      <c r="F3871"/>
    </row>
    <row r="3872" spans="1:6" x14ac:dyDescent="0.2">
      <c r="A3872"/>
      <c r="B3872"/>
      <c r="C3872"/>
      <c r="D3872"/>
      <c r="E3872"/>
      <c r="F3872"/>
    </row>
    <row r="3873" spans="1:6" x14ac:dyDescent="0.2">
      <c r="A3873"/>
      <c r="B3873" t="s">
        <v>1</v>
      </c>
      <c r="C3873" t="s">
        <v>492</v>
      </c>
      <c r="D3873"/>
      <c r="E3873"/>
      <c r="F3873"/>
    </row>
    <row r="3874" spans="1:6" x14ac:dyDescent="0.2">
      <c r="A3874"/>
      <c r="B3874"/>
      <c r="C3874"/>
      <c r="D3874"/>
      <c r="E3874"/>
      <c r="F3874"/>
    </row>
    <row r="3875" spans="1:6" x14ac:dyDescent="0.2">
      <c r="A3875"/>
      <c r="B3875" t="s">
        <v>234</v>
      </c>
      <c r="C3875" t="s">
        <v>490</v>
      </c>
      <c r="D3875"/>
      <c r="E3875"/>
      <c r="F3875"/>
    </row>
    <row r="3876" spans="1:6" x14ac:dyDescent="0.2">
      <c r="A3876"/>
      <c r="B3876"/>
      <c r="C3876"/>
      <c r="D3876"/>
      <c r="E3876"/>
      <c r="F3876"/>
    </row>
    <row r="3877" spans="1:6" x14ac:dyDescent="0.2">
      <c r="A3877"/>
      <c r="B3877"/>
      <c r="C3877"/>
      <c r="D3877"/>
      <c r="E3877"/>
      <c r="F3877" t="s">
        <v>493</v>
      </c>
    </row>
    <row r="3878" spans="1:6" x14ac:dyDescent="0.2">
      <c r="A3878">
        <v>1</v>
      </c>
      <c r="B3878" t="s">
        <v>361</v>
      </c>
      <c r="C3878" t="s">
        <v>481</v>
      </c>
      <c r="D3878"/>
      <c r="E3878"/>
      <c r="F3878">
        <v>240008805</v>
      </c>
    </row>
    <row r="3879" spans="1:6" x14ac:dyDescent="0.2">
      <c r="A3879">
        <v>2</v>
      </c>
      <c r="B3879" t="s">
        <v>175</v>
      </c>
      <c r="C3879" t="s">
        <v>455</v>
      </c>
      <c r="D3879"/>
      <c r="E3879"/>
      <c r="F3879"/>
    </row>
    <row r="3880" spans="1:6" x14ac:dyDescent="0.2">
      <c r="A3880">
        <v>3</v>
      </c>
      <c r="B3880" t="s">
        <v>256</v>
      </c>
      <c r="C3880" s="436">
        <v>270318000</v>
      </c>
      <c r="D3880" s="412"/>
      <c r="E3880" s="412"/>
      <c r="F3880" s="412"/>
    </row>
    <row r="3881" spans="1:6" x14ac:dyDescent="0.2">
      <c r="A3881">
        <v>4</v>
      </c>
      <c r="B3881" t="s">
        <v>235</v>
      </c>
      <c r="C3881" t="s">
        <v>492</v>
      </c>
      <c r="D3881" t="s">
        <v>504</v>
      </c>
      <c r="E3881"/>
      <c r="F3881"/>
    </row>
    <row r="3882" spans="1:6" x14ac:dyDescent="0.2">
      <c r="A3882"/>
      <c r="B3882"/>
      <c r="C3882" t="s">
        <v>257</v>
      </c>
      <c r="D3882" t="s">
        <v>257</v>
      </c>
      <c r="E3882" t="s">
        <v>257</v>
      </c>
      <c r="F3882" t="s">
        <v>257</v>
      </c>
    </row>
    <row r="3883" spans="1:6" x14ac:dyDescent="0.2">
      <c r="A3883"/>
      <c r="B3883"/>
      <c r="C3883" t="s">
        <v>494</v>
      </c>
      <c r="D3883" t="s">
        <v>505</v>
      </c>
      <c r="E3883" t="s">
        <v>495</v>
      </c>
      <c r="F3883" t="s">
        <v>185</v>
      </c>
    </row>
    <row r="3884" spans="1:6" x14ac:dyDescent="0.2">
      <c r="A3884">
        <v>5</v>
      </c>
      <c r="B3884" t="s">
        <v>257</v>
      </c>
      <c r="C3884" s="412">
        <v>2003737937</v>
      </c>
      <c r="D3884" s="412">
        <v>9929645734</v>
      </c>
      <c r="E3884" s="412">
        <v>0</v>
      </c>
      <c r="F3884" s="412">
        <v>11933383671</v>
      </c>
    </row>
    <row r="3885" spans="1:6" x14ac:dyDescent="0.2">
      <c r="A3885">
        <v>6</v>
      </c>
      <c r="B3885" t="s">
        <v>236</v>
      </c>
      <c r="C3885" s="706">
        <v>0.16791029199999999</v>
      </c>
      <c r="D3885">
        <v>0.83208970800000004</v>
      </c>
      <c r="E3885">
        <v>0</v>
      </c>
      <c r="F3885" s="555">
        <v>1</v>
      </c>
    </row>
    <row r="3886" spans="1:6" x14ac:dyDescent="0.2">
      <c r="A3886"/>
      <c r="B3886"/>
      <c r="C3886" s="412"/>
      <c r="D3886"/>
      <c r="E3886"/>
      <c r="F3886"/>
    </row>
    <row r="3887" spans="1:6" x14ac:dyDescent="0.2">
      <c r="A3887"/>
      <c r="B3887" t="s">
        <v>496</v>
      </c>
      <c r="C3887"/>
      <c r="D3887"/>
      <c r="E3887"/>
      <c r="F3887"/>
    </row>
    <row r="3888" spans="1:6" x14ac:dyDescent="0.2">
      <c r="A3888">
        <v>7</v>
      </c>
      <c r="B3888" t="s">
        <v>497</v>
      </c>
      <c r="C3888" s="412">
        <v>2003737937</v>
      </c>
      <c r="D3888"/>
      <c r="E3888"/>
      <c r="F3888"/>
    </row>
    <row r="3889" spans="1:6" x14ac:dyDescent="0.2">
      <c r="A3889">
        <v>8</v>
      </c>
      <c r="B3889" t="s">
        <v>258</v>
      </c>
      <c r="C3889" s="412">
        <v>103001366</v>
      </c>
      <c r="D3889"/>
      <c r="E3889"/>
      <c r="F3889"/>
    </row>
    <row r="3890" spans="1:6" x14ac:dyDescent="0.2">
      <c r="A3890">
        <v>9</v>
      </c>
      <c r="B3890" t="s">
        <v>259</v>
      </c>
      <c r="C3890" s="412">
        <v>42888913</v>
      </c>
      <c r="D3890"/>
      <c r="E3890"/>
      <c r="F3890"/>
    </row>
    <row r="3891" spans="1:6" x14ac:dyDescent="0.2">
      <c r="A3891"/>
      <c r="B3891"/>
      <c r="C3891"/>
      <c r="D3891"/>
      <c r="E3891"/>
      <c r="F3891"/>
    </row>
    <row r="3892" spans="1:6" x14ac:dyDescent="0.2">
      <c r="A3892"/>
      <c r="B3892"/>
      <c r="C3892" t="s">
        <v>167</v>
      </c>
      <c r="D3892" t="s">
        <v>260</v>
      </c>
      <c r="E3892" t="s">
        <v>498</v>
      </c>
      <c r="F3892" t="s">
        <v>261</v>
      </c>
    </row>
    <row r="3893" spans="1:6" x14ac:dyDescent="0.2">
      <c r="A3893"/>
      <c r="B3893"/>
      <c r="C3893" s="555" t="s">
        <v>262</v>
      </c>
      <c r="D3893" t="s">
        <v>263</v>
      </c>
      <c r="E3893" t="s">
        <v>264</v>
      </c>
      <c r="F3893" t="s">
        <v>265</v>
      </c>
    </row>
    <row r="3894" spans="1:6" x14ac:dyDescent="0.2">
      <c r="A3894">
        <v>10</v>
      </c>
      <c r="B3894" t="s">
        <v>499</v>
      </c>
      <c r="C3894" s="631">
        <v>4.5209999999999998E-3</v>
      </c>
      <c r="D3894">
        <v>0</v>
      </c>
      <c r="E3894">
        <v>0</v>
      </c>
      <c r="F3894">
        <v>0</v>
      </c>
    </row>
    <row r="3895" spans="1:6" x14ac:dyDescent="0.2">
      <c r="A3895">
        <v>11</v>
      </c>
      <c r="B3895" t="s">
        <v>237</v>
      </c>
      <c r="C3895">
        <v>193900.78</v>
      </c>
      <c r="D3895">
        <v>0</v>
      </c>
      <c r="E3895">
        <v>0</v>
      </c>
      <c r="F3895">
        <v>0</v>
      </c>
    </row>
    <row r="3896" spans="1:6" x14ac:dyDescent="0.2">
      <c r="A3896">
        <v>12</v>
      </c>
      <c r="B3896" t="s">
        <v>238</v>
      </c>
      <c r="C3896" s="631">
        <v>1.6200000000000001E-5</v>
      </c>
      <c r="D3896">
        <v>0</v>
      </c>
      <c r="E3896">
        <v>0</v>
      </c>
      <c r="F3896">
        <v>0</v>
      </c>
    </row>
    <row r="3897" spans="1:6" x14ac:dyDescent="0.2">
      <c r="A3897">
        <v>13</v>
      </c>
      <c r="B3897" t="s">
        <v>239</v>
      </c>
      <c r="C3897" s="555">
        <v>32460.554599999999</v>
      </c>
      <c r="D3897">
        <v>0</v>
      </c>
      <c r="E3897">
        <v>0</v>
      </c>
      <c r="F3897">
        <v>0</v>
      </c>
    </row>
    <row r="3898" spans="1:6" x14ac:dyDescent="0.2">
      <c r="A3898">
        <v>14</v>
      </c>
      <c r="B3898" t="s">
        <v>240</v>
      </c>
      <c r="C3898" s="555">
        <v>160860.26089999999</v>
      </c>
      <c r="D3898">
        <v>0</v>
      </c>
      <c r="E3898">
        <v>0</v>
      </c>
      <c r="F3898">
        <v>0</v>
      </c>
    </row>
    <row r="3899" spans="1:6" x14ac:dyDescent="0.2">
      <c r="A3899">
        <v>15</v>
      </c>
      <c r="B3899" t="s">
        <v>241</v>
      </c>
      <c r="C3899">
        <v>0</v>
      </c>
      <c r="D3899">
        <v>0</v>
      </c>
      <c r="E3899">
        <v>0</v>
      </c>
      <c r="F3899">
        <v>0</v>
      </c>
    </row>
    <row r="3900" spans="1:6" x14ac:dyDescent="0.2">
      <c r="A3900">
        <v>16</v>
      </c>
      <c r="B3900" t="s">
        <v>242</v>
      </c>
      <c r="C3900" s="555">
        <v>193320.81</v>
      </c>
      <c r="D3900">
        <v>0</v>
      </c>
      <c r="E3900">
        <v>0</v>
      </c>
      <c r="F3900">
        <v>0</v>
      </c>
    </row>
    <row r="3901" spans="1:6" x14ac:dyDescent="0.2">
      <c r="A3901">
        <v>17</v>
      </c>
      <c r="B3901" t="s">
        <v>500</v>
      </c>
      <c r="C3901" s="555">
        <v>-579.97</v>
      </c>
      <c r="D3901">
        <v>0</v>
      </c>
      <c r="E3901">
        <v>0</v>
      </c>
      <c r="F3901">
        <v>0</v>
      </c>
    </row>
    <row r="3902" spans="1:6" x14ac:dyDescent="0.2">
      <c r="A3902">
        <v>18</v>
      </c>
      <c r="B3902" t="s">
        <v>243</v>
      </c>
      <c r="C3902" s="555">
        <v>32460.68</v>
      </c>
      <c r="D3902">
        <v>0</v>
      </c>
      <c r="E3902">
        <v>0</v>
      </c>
      <c r="F3902">
        <v>0</v>
      </c>
    </row>
    <row r="3903" spans="1:6" x14ac:dyDescent="0.2">
      <c r="A3903">
        <v>19</v>
      </c>
      <c r="B3903" t="s">
        <v>244</v>
      </c>
      <c r="C3903" s="555"/>
      <c r="D3903"/>
      <c r="E3903"/>
      <c r="F3903"/>
    </row>
    <row r="3904" spans="1:6" x14ac:dyDescent="0.2">
      <c r="A3904">
        <v>20</v>
      </c>
      <c r="B3904" t="s">
        <v>245</v>
      </c>
      <c r="C3904" s="555"/>
      <c r="D3904"/>
      <c r="E3904"/>
      <c r="F3904"/>
    </row>
    <row r="3905" spans="1:6" x14ac:dyDescent="0.2">
      <c r="A3905">
        <v>21</v>
      </c>
      <c r="B3905" t="s">
        <v>246</v>
      </c>
      <c r="C3905" s="555">
        <v>32460.68</v>
      </c>
      <c r="D3905">
        <v>0</v>
      </c>
      <c r="E3905">
        <v>0</v>
      </c>
      <c r="F3905">
        <v>0</v>
      </c>
    </row>
    <row r="3906" spans="1:6" x14ac:dyDescent="0.2">
      <c r="A3906">
        <v>22</v>
      </c>
      <c r="B3906" t="s">
        <v>247</v>
      </c>
      <c r="C3906" s="555">
        <v>0.12540000000000001</v>
      </c>
      <c r="D3906">
        <v>0</v>
      </c>
      <c r="E3906">
        <v>0</v>
      </c>
      <c r="F3906">
        <v>0</v>
      </c>
    </row>
    <row r="3907" spans="1:6" x14ac:dyDescent="0.2">
      <c r="A3907">
        <v>23</v>
      </c>
      <c r="B3907" t="s">
        <v>248</v>
      </c>
      <c r="C3907" s="555">
        <v>0</v>
      </c>
      <c r="D3907">
        <v>0</v>
      </c>
      <c r="E3907">
        <v>0</v>
      </c>
      <c r="F3907">
        <v>0</v>
      </c>
    </row>
    <row r="3908" spans="1:6" x14ac:dyDescent="0.2">
      <c r="A3908">
        <v>24</v>
      </c>
      <c r="B3908" t="s">
        <v>249</v>
      </c>
      <c r="C3908" s="555">
        <v>0</v>
      </c>
      <c r="D3908">
        <v>0</v>
      </c>
      <c r="E3908">
        <v>0</v>
      </c>
      <c r="F3908">
        <v>0</v>
      </c>
    </row>
    <row r="3909" spans="1:6" x14ac:dyDescent="0.2">
      <c r="A3909">
        <v>25</v>
      </c>
      <c r="B3909" t="s">
        <v>250</v>
      </c>
      <c r="C3909" s="555">
        <v>0.12540000000000001</v>
      </c>
      <c r="D3909">
        <v>0</v>
      </c>
      <c r="E3909">
        <v>0</v>
      </c>
      <c r="F3909">
        <v>0</v>
      </c>
    </row>
    <row r="3910" spans="1:6" x14ac:dyDescent="0.2">
      <c r="A3910">
        <v>26</v>
      </c>
      <c r="B3910" t="s">
        <v>266</v>
      </c>
      <c r="C3910" s="555">
        <v>0</v>
      </c>
      <c r="D3910">
        <v>0</v>
      </c>
      <c r="E3910">
        <v>0</v>
      </c>
      <c r="F3910">
        <v>0</v>
      </c>
    </row>
    <row r="3911" spans="1:6" x14ac:dyDescent="0.2">
      <c r="A3911">
        <v>27</v>
      </c>
      <c r="B3911" t="s">
        <v>267</v>
      </c>
      <c r="C3911"/>
      <c r="D3911"/>
      <c r="E3911"/>
      <c r="F3911"/>
    </row>
    <row r="3912" spans="1:6" x14ac:dyDescent="0.2">
      <c r="A3912">
        <v>28</v>
      </c>
      <c r="B3912" t="s">
        <v>268</v>
      </c>
      <c r="C3912"/>
      <c r="D3912"/>
      <c r="E3912"/>
      <c r="F3912"/>
    </row>
    <row r="3913" spans="1:6" x14ac:dyDescent="0.2">
      <c r="A3913">
        <v>29</v>
      </c>
      <c r="B3913" t="s">
        <v>501</v>
      </c>
      <c r="C3913">
        <v>0</v>
      </c>
      <c r="D3913">
        <v>0</v>
      </c>
      <c r="E3913">
        <v>0</v>
      </c>
      <c r="F3913">
        <v>0</v>
      </c>
    </row>
    <row r="3914" spans="1:6" x14ac:dyDescent="0.2">
      <c r="A3914">
        <v>30</v>
      </c>
      <c r="B3914" t="s">
        <v>251</v>
      </c>
      <c r="C3914">
        <v>32460.68</v>
      </c>
      <c r="D3914">
        <v>0</v>
      </c>
      <c r="E3914">
        <v>0</v>
      </c>
      <c r="F3914">
        <v>0</v>
      </c>
    </row>
    <row r="3915" spans="1:6" x14ac:dyDescent="0.2">
      <c r="A3915">
        <v>31</v>
      </c>
      <c r="B3915" t="s">
        <v>252</v>
      </c>
      <c r="C3915"/>
      <c r="D3915"/>
      <c r="E3915"/>
      <c r="F3915"/>
    </row>
    <row r="3916" spans="1:6" x14ac:dyDescent="0.2">
      <c r="A3916">
        <v>32</v>
      </c>
      <c r="B3916" t="s">
        <v>253</v>
      </c>
      <c r="C3916"/>
      <c r="D3916"/>
      <c r="E3916"/>
      <c r="F3916"/>
    </row>
    <row r="3917" spans="1:6" x14ac:dyDescent="0.2">
      <c r="A3917">
        <v>33</v>
      </c>
      <c r="B3917" t="s">
        <v>254</v>
      </c>
      <c r="C3917">
        <v>32460.68</v>
      </c>
      <c r="D3917">
        <v>0</v>
      </c>
      <c r="E3917">
        <v>0</v>
      </c>
      <c r="F3917">
        <v>0</v>
      </c>
    </row>
    <row r="3918" spans="1:6" x14ac:dyDescent="0.2">
      <c r="A3918"/>
      <c r="B3918"/>
      <c r="C3918"/>
      <c r="D3918"/>
      <c r="E3918"/>
      <c r="F3918"/>
    </row>
    <row r="3919" spans="1:6" x14ac:dyDescent="0.2">
      <c r="A3919" t="s">
        <v>502</v>
      </c>
      <c r="B3919"/>
      <c r="C3919"/>
      <c r="D3919"/>
      <c r="E3919"/>
      <c r="F3919"/>
    </row>
    <row r="3920" spans="1:6" x14ac:dyDescent="0.2">
      <c r="A3920" t="s">
        <v>503</v>
      </c>
      <c r="B3920"/>
      <c r="C3920"/>
      <c r="D3920"/>
      <c r="E3920"/>
      <c r="F3920"/>
    </row>
    <row r="3921" spans="1:6" x14ac:dyDescent="0.2">
      <c r="A3921"/>
      <c r="B3921"/>
      <c r="C3921"/>
      <c r="D3921"/>
      <c r="E3921"/>
      <c r="F3921"/>
    </row>
    <row r="3922" spans="1:6" x14ac:dyDescent="0.2">
      <c r="A3922"/>
      <c r="B3922"/>
      <c r="C3922"/>
      <c r="D3922"/>
      <c r="E3922"/>
      <c r="F3922"/>
    </row>
    <row r="3923" spans="1:6" x14ac:dyDescent="0.2">
      <c r="A3923" t="s">
        <v>491</v>
      </c>
      <c r="B3923"/>
      <c r="C3923"/>
      <c r="D3923"/>
      <c r="E3923"/>
      <c r="F3923"/>
    </row>
    <row r="3924" spans="1:6" x14ac:dyDescent="0.2">
      <c r="A3924" t="s">
        <v>652</v>
      </c>
      <c r="B3924"/>
      <c r="C3924"/>
      <c r="D3924"/>
      <c r="E3924"/>
      <c r="F3924"/>
    </row>
    <row r="3925" spans="1:6" x14ac:dyDescent="0.2">
      <c r="A3925"/>
      <c r="B3925"/>
      <c r="C3925"/>
      <c r="D3925"/>
      <c r="E3925"/>
      <c r="F3925"/>
    </row>
    <row r="3926" spans="1:6" x14ac:dyDescent="0.2">
      <c r="A3926"/>
      <c r="B3926" t="s">
        <v>1</v>
      </c>
      <c r="C3926" t="s">
        <v>492</v>
      </c>
      <c r="D3926"/>
      <c r="E3926"/>
      <c r="F3926"/>
    </row>
    <row r="3927" spans="1:6" x14ac:dyDescent="0.2">
      <c r="A3927"/>
      <c r="B3927"/>
      <c r="C3927"/>
      <c r="D3927"/>
      <c r="E3927"/>
      <c r="F3927"/>
    </row>
    <row r="3928" spans="1:6" x14ac:dyDescent="0.2">
      <c r="A3928"/>
      <c r="B3928" t="s">
        <v>234</v>
      </c>
      <c r="C3928" t="s">
        <v>490</v>
      </c>
      <c r="D3928"/>
      <c r="E3928"/>
      <c r="F3928"/>
    </row>
    <row r="3929" spans="1:6" x14ac:dyDescent="0.2">
      <c r="A3929"/>
      <c r="B3929"/>
      <c r="C3929"/>
      <c r="D3929"/>
      <c r="E3929"/>
      <c r="F3929"/>
    </row>
    <row r="3930" spans="1:6" x14ac:dyDescent="0.2">
      <c r="A3930"/>
      <c r="B3930"/>
      <c r="C3930"/>
      <c r="D3930"/>
      <c r="E3930"/>
      <c r="F3930" t="s">
        <v>493</v>
      </c>
    </row>
    <row r="3931" spans="1:6" x14ac:dyDescent="0.2">
      <c r="A3931">
        <v>1</v>
      </c>
      <c r="B3931" t="s">
        <v>361</v>
      </c>
      <c r="C3931" t="s">
        <v>481</v>
      </c>
      <c r="D3931"/>
      <c r="E3931"/>
      <c r="F3931">
        <v>240008805</v>
      </c>
    </row>
    <row r="3932" spans="1:6" x14ac:dyDescent="0.2">
      <c r="A3932">
        <v>2</v>
      </c>
      <c r="B3932" t="s">
        <v>175</v>
      </c>
      <c r="C3932" s="412" t="s">
        <v>533</v>
      </c>
      <c r="D3932" s="412"/>
      <c r="E3932" s="412"/>
      <c r="F3932" s="412"/>
    </row>
    <row r="3933" spans="1:6" x14ac:dyDescent="0.2">
      <c r="A3933">
        <v>3</v>
      </c>
      <c r="B3933" t="s">
        <v>256</v>
      </c>
      <c r="C3933">
        <v>270318001</v>
      </c>
      <c r="D3933"/>
      <c r="E3933"/>
      <c r="F3933"/>
    </row>
    <row r="3934" spans="1:6" x14ac:dyDescent="0.2">
      <c r="A3934">
        <v>4</v>
      </c>
      <c r="B3934" t="s">
        <v>235</v>
      </c>
      <c r="C3934" t="s">
        <v>492</v>
      </c>
      <c r="D3934" t="s">
        <v>504</v>
      </c>
      <c r="E3934"/>
      <c r="F3934"/>
    </row>
    <row r="3935" spans="1:6" x14ac:dyDescent="0.2">
      <c r="A3935"/>
      <c r="B3935"/>
      <c r="C3935" t="s">
        <v>257</v>
      </c>
      <c r="D3935" t="s">
        <v>257</v>
      </c>
      <c r="E3935" t="s">
        <v>257</v>
      </c>
      <c r="F3935" t="s">
        <v>257</v>
      </c>
    </row>
    <row r="3936" spans="1:6" x14ac:dyDescent="0.2">
      <c r="A3936"/>
      <c r="B3936"/>
      <c r="C3936" s="412" t="s">
        <v>494</v>
      </c>
      <c r="D3936" t="s">
        <v>505</v>
      </c>
      <c r="E3936" t="s">
        <v>495</v>
      </c>
      <c r="F3936" t="s">
        <v>185</v>
      </c>
    </row>
    <row r="3937" spans="1:6" x14ac:dyDescent="0.2">
      <c r="A3937">
        <v>5</v>
      </c>
      <c r="B3937" t="s">
        <v>257</v>
      </c>
      <c r="C3937" s="412">
        <v>2003737937</v>
      </c>
      <c r="D3937" s="412">
        <v>9929645734</v>
      </c>
      <c r="E3937" s="412">
        <v>0</v>
      </c>
      <c r="F3937" s="412">
        <v>11933383671</v>
      </c>
    </row>
    <row r="3938" spans="1:6" x14ac:dyDescent="0.2">
      <c r="A3938">
        <v>6</v>
      </c>
      <c r="B3938" t="s">
        <v>236</v>
      </c>
      <c r="C3938" s="706">
        <v>0.16791029199999999</v>
      </c>
      <c r="D3938">
        <v>0.83208970800000004</v>
      </c>
      <c r="E3938">
        <v>0</v>
      </c>
      <c r="F3938" s="555">
        <v>1</v>
      </c>
    </row>
    <row r="3939" spans="1:6" x14ac:dyDescent="0.2">
      <c r="A3939"/>
      <c r="B3939"/>
      <c r="C3939"/>
      <c r="D3939"/>
      <c r="E3939"/>
      <c r="F3939"/>
    </row>
    <row r="3940" spans="1:6" x14ac:dyDescent="0.2">
      <c r="A3940"/>
      <c r="B3940" t="s">
        <v>496</v>
      </c>
      <c r="C3940"/>
      <c r="D3940"/>
      <c r="E3940"/>
      <c r="F3940"/>
    </row>
    <row r="3941" spans="1:6" x14ac:dyDescent="0.2">
      <c r="A3941">
        <v>7</v>
      </c>
      <c r="B3941" t="s">
        <v>497</v>
      </c>
      <c r="C3941" s="412">
        <v>2003737937</v>
      </c>
      <c r="D3941"/>
      <c r="E3941"/>
      <c r="F3941"/>
    </row>
    <row r="3942" spans="1:6" x14ac:dyDescent="0.2">
      <c r="A3942">
        <v>8</v>
      </c>
      <c r="B3942" t="s">
        <v>258</v>
      </c>
      <c r="C3942" s="412">
        <v>103001366</v>
      </c>
      <c r="D3942"/>
      <c r="E3942"/>
      <c r="F3942" s="631"/>
    </row>
    <row r="3943" spans="1:6" x14ac:dyDescent="0.2">
      <c r="A3943">
        <v>9</v>
      </c>
      <c r="B3943" t="s">
        <v>259</v>
      </c>
      <c r="C3943" s="412">
        <v>42888913</v>
      </c>
      <c r="D3943"/>
      <c r="E3943"/>
      <c r="F3943"/>
    </row>
    <row r="3944" spans="1:6" x14ac:dyDescent="0.2">
      <c r="A3944"/>
      <c r="B3944"/>
      <c r="C3944"/>
      <c r="D3944"/>
      <c r="E3944"/>
      <c r="F3944"/>
    </row>
    <row r="3945" spans="1:6" x14ac:dyDescent="0.2">
      <c r="A3945"/>
      <c r="B3945"/>
      <c r="C3945" t="s">
        <v>167</v>
      </c>
      <c r="D3945" t="s">
        <v>260</v>
      </c>
      <c r="E3945" t="s">
        <v>498</v>
      </c>
      <c r="F3945" s="555" t="s">
        <v>261</v>
      </c>
    </row>
    <row r="3946" spans="1:6" x14ac:dyDescent="0.2">
      <c r="A3946"/>
      <c r="B3946"/>
      <c r="C3946" t="s">
        <v>262</v>
      </c>
      <c r="D3946" t="s">
        <v>263</v>
      </c>
      <c r="E3946" t="s">
        <v>264</v>
      </c>
      <c r="F3946" s="555" t="s">
        <v>265</v>
      </c>
    </row>
    <row r="3947" spans="1:6" x14ac:dyDescent="0.2">
      <c r="A3947">
        <v>10</v>
      </c>
      <c r="B3947" t="s">
        <v>499</v>
      </c>
      <c r="C3947">
        <v>0</v>
      </c>
      <c r="D3947">
        <v>0</v>
      </c>
      <c r="E3947">
        <v>0</v>
      </c>
      <c r="F3947" s="631">
        <v>4.8349999999999999E-4</v>
      </c>
    </row>
    <row r="3948" spans="1:6" x14ac:dyDescent="0.2">
      <c r="A3948">
        <v>11</v>
      </c>
      <c r="B3948" t="s">
        <v>237</v>
      </c>
      <c r="C3948">
        <v>0</v>
      </c>
      <c r="D3948">
        <v>0</v>
      </c>
      <c r="E3948">
        <v>0</v>
      </c>
      <c r="F3948" s="555">
        <v>20736.79</v>
      </c>
    </row>
    <row r="3949" spans="1:6" x14ac:dyDescent="0.2">
      <c r="A3949">
        <v>12</v>
      </c>
      <c r="B3949" t="s">
        <v>238</v>
      </c>
      <c r="C3949">
        <v>0</v>
      </c>
      <c r="D3949">
        <v>0</v>
      </c>
      <c r="E3949">
        <v>0</v>
      </c>
      <c r="F3949" s="631">
        <v>1.7E-6</v>
      </c>
    </row>
    <row r="3950" spans="1:6" x14ac:dyDescent="0.2">
      <c r="A3950">
        <v>13</v>
      </c>
      <c r="B3950" t="s">
        <v>239</v>
      </c>
      <c r="C3950">
        <v>0</v>
      </c>
      <c r="D3950">
        <v>0</v>
      </c>
      <c r="E3950">
        <v>0</v>
      </c>
      <c r="F3950" s="555">
        <v>3406.3544999999999</v>
      </c>
    </row>
    <row r="3951" spans="1:6" x14ac:dyDescent="0.2">
      <c r="A3951">
        <v>14</v>
      </c>
      <c r="B3951" t="s">
        <v>240</v>
      </c>
      <c r="C3951">
        <v>0</v>
      </c>
      <c r="D3951">
        <v>0</v>
      </c>
      <c r="E3951">
        <v>0</v>
      </c>
      <c r="F3951" s="555">
        <v>16880.397700000001</v>
      </c>
    </row>
    <row r="3952" spans="1:6" x14ac:dyDescent="0.2">
      <c r="A3952">
        <v>15</v>
      </c>
      <c r="B3952" t="s">
        <v>241</v>
      </c>
      <c r="C3952">
        <v>0</v>
      </c>
      <c r="D3952">
        <v>0</v>
      </c>
      <c r="E3952">
        <v>0</v>
      </c>
      <c r="F3952">
        <v>0</v>
      </c>
    </row>
    <row r="3953" spans="1:6" x14ac:dyDescent="0.2">
      <c r="A3953">
        <v>16</v>
      </c>
      <c r="B3953" t="s">
        <v>242</v>
      </c>
      <c r="C3953">
        <v>0</v>
      </c>
      <c r="D3953">
        <v>0</v>
      </c>
      <c r="E3953">
        <v>0</v>
      </c>
      <c r="F3953" s="555">
        <v>20286.752199999999</v>
      </c>
    </row>
    <row r="3954" spans="1:6" x14ac:dyDescent="0.2">
      <c r="A3954">
        <v>17</v>
      </c>
      <c r="B3954" t="s">
        <v>500</v>
      </c>
      <c r="C3954">
        <v>0</v>
      </c>
      <c r="D3954">
        <v>0</v>
      </c>
      <c r="E3954">
        <v>0</v>
      </c>
      <c r="F3954" s="555">
        <v>-450.03719999999998</v>
      </c>
    </row>
    <row r="3955" spans="1:6" x14ac:dyDescent="0.2">
      <c r="A3955">
        <v>18</v>
      </c>
      <c r="B3955" t="s">
        <v>243</v>
      </c>
      <c r="C3955">
        <v>0</v>
      </c>
      <c r="D3955">
        <v>0</v>
      </c>
      <c r="E3955">
        <v>0</v>
      </c>
      <c r="F3955" s="555">
        <v>3406.36</v>
      </c>
    </row>
    <row r="3956" spans="1:6" x14ac:dyDescent="0.2">
      <c r="A3956">
        <v>19</v>
      </c>
      <c r="B3956" t="s">
        <v>244</v>
      </c>
      <c r="C3956"/>
      <c r="D3956"/>
      <c r="E3956"/>
      <c r="F3956" s="555"/>
    </row>
    <row r="3957" spans="1:6" x14ac:dyDescent="0.2">
      <c r="A3957">
        <v>20</v>
      </c>
      <c r="B3957" t="s">
        <v>245</v>
      </c>
      <c r="C3957"/>
      <c r="D3957"/>
      <c r="E3957"/>
      <c r="F3957" s="555"/>
    </row>
    <row r="3958" spans="1:6" x14ac:dyDescent="0.2">
      <c r="A3958">
        <v>21</v>
      </c>
      <c r="B3958" t="s">
        <v>246</v>
      </c>
      <c r="C3958">
        <v>0</v>
      </c>
      <c r="D3958">
        <v>0</v>
      </c>
      <c r="E3958">
        <v>0</v>
      </c>
      <c r="F3958" s="555">
        <v>3406.36</v>
      </c>
    </row>
    <row r="3959" spans="1:6" x14ac:dyDescent="0.2">
      <c r="A3959">
        <v>22</v>
      </c>
      <c r="B3959" t="s">
        <v>247</v>
      </c>
      <c r="C3959">
        <v>0</v>
      </c>
      <c r="D3959">
        <v>0</v>
      </c>
      <c r="E3959">
        <v>0</v>
      </c>
      <c r="F3959" s="555">
        <v>5.4999999999999997E-3</v>
      </c>
    </row>
    <row r="3960" spans="1:6" x14ac:dyDescent="0.2">
      <c r="A3960">
        <v>23</v>
      </c>
      <c r="B3960" t="s">
        <v>248</v>
      </c>
      <c r="C3960">
        <v>0</v>
      </c>
      <c r="D3960">
        <v>0</v>
      </c>
      <c r="E3960">
        <v>0</v>
      </c>
      <c r="F3960">
        <v>0</v>
      </c>
    </row>
    <row r="3961" spans="1:6" x14ac:dyDescent="0.2">
      <c r="A3961">
        <v>24</v>
      </c>
      <c r="B3961" t="s">
        <v>249</v>
      </c>
      <c r="C3961">
        <v>0</v>
      </c>
      <c r="D3961">
        <v>0</v>
      </c>
      <c r="E3961">
        <v>0</v>
      </c>
      <c r="F3961">
        <v>0</v>
      </c>
    </row>
    <row r="3962" spans="1:6" x14ac:dyDescent="0.2">
      <c r="A3962">
        <v>25</v>
      </c>
      <c r="B3962" t="s">
        <v>250</v>
      </c>
      <c r="C3962">
        <v>0</v>
      </c>
      <c r="D3962">
        <v>0</v>
      </c>
      <c r="E3962">
        <v>0</v>
      </c>
      <c r="F3962" s="555">
        <v>5.4999999999999997E-3</v>
      </c>
    </row>
    <row r="3963" spans="1:6" x14ac:dyDescent="0.2">
      <c r="A3963">
        <v>26</v>
      </c>
      <c r="B3963" t="s">
        <v>266</v>
      </c>
      <c r="C3963">
        <v>0</v>
      </c>
      <c r="D3963">
        <v>0</v>
      </c>
      <c r="E3963">
        <v>0</v>
      </c>
      <c r="F3963">
        <v>0</v>
      </c>
    </row>
    <row r="3964" spans="1:6" x14ac:dyDescent="0.2">
      <c r="A3964">
        <v>27</v>
      </c>
      <c r="B3964" t="s">
        <v>267</v>
      </c>
      <c r="C3964"/>
      <c r="D3964"/>
      <c r="E3964"/>
      <c r="F3964"/>
    </row>
    <row r="3965" spans="1:6" x14ac:dyDescent="0.2">
      <c r="A3965">
        <v>28</v>
      </c>
      <c r="B3965" t="s">
        <v>268</v>
      </c>
      <c r="C3965"/>
      <c r="D3965"/>
      <c r="E3965"/>
      <c r="F3965"/>
    </row>
    <row r="3966" spans="1:6" x14ac:dyDescent="0.2">
      <c r="A3966">
        <v>29</v>
      </c>
      <c r="B3966" t="s">
        <v>501</v>
      </c>
      <c r="C3966">
        <v>0</v>
      </c>
      <c r="D3966">
        <v>0</v>
      </c>
      <c r="E3966">
        <v>0</v>
      </c>
      <c r="F3966">
        <v>0</v>
      </c>
    </row>
    <row r="3967" spans="1:6" x14ac:dyDescent="0.2">
      <c r="A3967">
        <v>30</v>
      </c>
      <c r="B3967" t="s">
        <v>251</v>
      </c>
      <c r="C3967">
        <v>0</v>
      </c>
      <c r="D3967">
        <v>0</v>
      </c>
      <c r="E3967">
        <v>0</v>
      </c>
      <c r="F3967">
        <v>3406.36</v>
      </c>
    </row>
    <row r="3968" spans="1:6" x14ac:dyDescent="0.2">
      <c r="A3968">
        <v>31</v>
      </c>
      <c r="B3968" t="s">
        <v>252</v>
      </c>
      <c r="C3968"/>
      <c r="D3968"/>
      <c r="E3968"/>
      <c r="F3968"/>
    </row>
    <row r="3969" spans="1:6" x14ac:dyDescent="0.2">
      <c r="A3969">
        <v>32</v>
      </c>
      <c r="B3969" t="s">
        <v>253</v>
      </c>
      <c r="C3969"/>
      <c r="D3969"/>
      <c r="E3969"/>
      <c r="F3969"/>
    </row>
    <row r="3970" spans="1:6" x14ac:dyDescent="0.2">
      <c r="A3970">
        <v>33</v>
      </c>
      <c r="B3970" t="s">
        <v>254</v>
      </c>
      <c r="C3970">
        <v>0</v>
      </c>
      <c r="D3970">
        <v>0</v>
      </c>
      <c r="E3970">
        <v>0</v>
      </c>
      <c r="F3970">
        <v>3406.36</v>
      </c>
    </row>
    <row r="3971" spans="1:6" x14ac:dyDescent="0.2">
      <c r="A3971"/>
      <c r="B3971"/>
      <c r="C3971"/>
      <c r="D3971"/>
      <c r="E3971"/>
      <c r="F3971"/>
    </row>
    <row r="3972" spans="1:6" x14ac:dyDescent="0.2">
      <c r="A3972" t="s">
        <v>502</v>
      </c>
      <c r="B3972"/>
      <c r="C3972"/>
      <c r="D3972"/>
      <c r="E3972"/>
      <c r="F3972"/>
    </row>
    <row r="3973" spans="1:6" x14ac:dyDescent="0.2">
      <c r="A3973" t="s">
        <v>503</v>
      </c>
      <c r="B3973"/>
      <c r="C3973"/>
      <c r="D3973"/>
      <c r="E3973"/>
      <c r="F3973"/>
    </row>
    <row r="3974" spans="1:6" x14ac:dyDescent="0.2">
      <c r="A3974"/>
      <c r="B3974"/>
      <c r="C3974"/>
      <c r="D3974"/>
      <c r="E3974"/>
      <c r="F3974"/>
    </row>
    <row r="3975" spans="1:6" x14ac:dyDescent="0.2">
      <c r="A3975"/>
      <c r="B3975"/>
      <c r="C3975"/>
      <c r="D3975"/>
      <c r="E3975"/>
      <c r="F3975"/>
    </row>
    <row r="3976" spans="1:6" x14ac:dyDescent="0.2">
      <c r="A3976" t="s">
        <v>491</v>
      </c>
      <c r="B3976"/>
      <c r="C3976"/>
      <c r="D3976"/>
      <c r="E3976"/>
      <c r="F3976"/>
    </row>
    <row r="3977" spans="1:6" x14ac:dyDescent="0.2">
      <c r="A3977" t="s">
        <v>652</v>
      </c>
      <c r="B3977"/>
      <c r="C3977"/>
      <c r="D3977"/>
      <c r="E3977"/>
      <c r="F3977"/>
    </row>
    <row r="3978" spans="1:6" x14ac:dyDescent="0.2">
      <c r="A3978"/>
      <c r="B3978"/>
      <c r="C3978"/>
      <c r="D3978"/>
      <c r="E3978"/>
      <c r="F3978"/>
    </row>
    <row r="3979" spans="1:6" x14ac:dyDescent="0.2">
      <c r="A3979"/>
      <c r="B3979" t="s">
        <v>1</v>
      </c>
      <c r="C3979" t="s">
        <v>492</v>
      </c>
      <c r="D3979"/>
      <c r="E3979"/>
      <c r="F3979"/>
    </row>
    <row r="3980" spans="1:6" x14ac:dyDescent="0.2">
      <c r="A3980"/>
      <c r="B3980"/>
      <c r="C3980"/>
      <c r="D3980"/>
      <c r="E3980"/>
      <c r="F3980"/>
    </row>
    <row r="3981" spans="1:6" x14ac:dyDescent="0.2">
      <c r="A3981"/>
      <c r="B3981" t="s">
        <v>234</v>
      </c>
      <c r="C3981" t="s">
        <v>490</v>
      </c>
      <c r="D3981"/>
      <c r="E3981"/>
      <c r="F3981"/>
    </row>
    <row r="3982" spans="1:6" x14ac:dyDescent="0.2">
      <c r="A3982"/>
      <c r="B3982"/>
      <c r="C3982"/>
      <c r="D3982"/>
      <c r="E3982"/>
      <c r="F3982"/>
    </row>
    <row r="3983" spans="1:6" x14ac:dyDescent="0.2">
      <c r="A3983"/>
      <c r="B3983"/>
      <c r="C3983"/>
      <c r="D3983"/>
      <c r="E3983"/>
      <c r="F3983" t="s">
        <v>493</v>
      </c>
    </row>
    <row r="3984" spans="1:6" x14ac:dyDescent="0.2">
      <c r="A3984">
        <v>1</v>
      </c>
      <c r="B3984" t="s">
        <v>361</v>
      </c>
      <c r="C3984" s="412" t="s">
        <v>481</v>
      </c>
      <c r="D3984" s="412"/>
      <c r="E3984" s="412"/>
      <c r="F3984">
        <v>240008805</v>
      </c>
    </row>
    <row r="3985" spans="1:6" x14ac:dyDescent="0.2">
      <c r="A3985">
        <v>2</v>
      </c>
      <c r="B3985" t="s">
        <v>175</v>
      </c>
      <c r="C3985" t="s">
        <v>454</v>
      </c>
      <c r="D3985"/>
      <c r="E3985"/>
      <c r="F3985"/>
    </row>
    <row r="3986" spans="1:6" x14ac:dyDescent="0.2">
      <c r="A3986">
        <v>3</v>
      </c>
      <c r="B3986" t="s">
        <v>256</v>
      </c>
      <c r="C3986">
        <v>270009110</v>
      </c>
      <c r="D3986"/>
      <c r="E3986"/>
      <c r="F3986"/>
    </row>
    <row r="3987" spans="1:6" x14ac:dyDescent="0.2">
      <c r="A3987">
        <v>4</v>
      </c>
      <c r="B3987" t="s">
        <v>235</v>
      </c>
      <c r="C3987" t="s">
        <v>492</v>
      </c>
      <c r="D3987" t="s">
        <v>504</v>
      </c>
      <c r="E3987"/>
      <c r="F3987"/>
    </row>
    <row r="3988" spans="1:6" x14ac:dyDescent="0.2">
      <c r="A3988"/>
      <c r="B3988"/>
      <c r="C3988" s="412" t="s">
        <v>257</v>
      </c>
      <c r="D3988" t="s">
        <v>257</v>
      </c>
      <c r="E3988" t="s">
        <v>257</v>
      </c>
      <c r="F3988" t="s">
        <v>257</v>
      </c>
    </row>
    <row r="3989" spans="1:6" x14ac:dyDescent="0.2">
      <c r="A3989"/>
      <c r="B3989"/>
      <c r="C3989" s="412" t="s">
        <v>494</v>
      </c>
      <c r="D3989" t="s">
        <v>505</v>
      </c>
      <c r="E3989" t="s">
        <v>495</v>
      </c>
      <c r="F3989" t="s">
        <v>185</v>
      </c>
    </row>
    <row r="3990" spans="1:6" x14ac:dyDescent="0.2">
      <c r="A3990">
        <v>5</v>
      </c>
      <c r="B3990" t="s">
        <v>257</v>
      </c>
      <c r="C3990" s="412">
        <v>2003347371</v>
      </c>
      <c r="D3990" s="412">
        <v>9930071244</v>
      </c>
      <c r="E3990" s="412">
        <v>0</v>
      </c>
      <c r="F3990" s="412">
        <v>11933418615</v>
      </c>
    </row>
    <row r="3991" spans="1:6" x14ac:dyDescent="0.2">
      <c r="A3991">
        <v>6</v>
      </c>
      <c r="B3991" t="s">
        <v>236</v>
      </c>
      <c r="C3991" s="705">
        <v>0.16787707160000001</v>
      </c>
      <c r="D3991" s="705">
        <v>0.83212292840000002</v>
      </c>
      <c r="E3991">
        <v>0</v>
      </c>
      <c r="F3991" s="555">
        <v>1</v>
      </c>
    </row>
    <row r="3992" spans="1:6" x14ac:dyDescent="0.2">
      <c r="A3992"/>
      <c r="B3992"/>
      <c r="C3992"/>
      <c r="D3992"/>
      <c r="E3992"/>
      <c r="F3992"/>
    </row>
    <row r="3993" spans="1:6" x14ac:dyDescent="0.2">
      <c r="A3993"/>
      <c r="B3993" t="s">
        <v>496</v>
      </c>
      <c r="C3993"/>
      <c r="D3993"/>
      <c r="E3993"/>
      <c r="F3993"/>
    </row>
    <row r="3994" spans="1:6" x14ac:dyDescent="0.2">
      <c r="A3994">
        <v>7</v>
      </c>
      <c r="B3994" t="s">
        <v>497</v>
      </c>
      <c r="C3994" s="412">
        <v>2003347371</v>
      </c>
      <c r="D3994"/>
      <c r="E3994"/>
      <c r="F3994"/>
    </row>
    <row r="3995" spans="1:6" x14ac:dyDescent="0.2">
      <c r="A3995">
        <v>8</v>
      </c>
      <c r="B3995" t="s">
        <v>258</v>
      </c>
      <c r="C3995" s="412">
        <v>103001366</v>
      </c>
      <c r="D3995"/>
      <c r="E3995"/>
      <c r="F3995"/>
    </row>
    <row r="3996" spans="1:6" x14ac:dyDescent="0.2">
      <c r="A3996">
        <v>9</v>
      </c>
      <c r="B3996" t="s">
        <v>259</v>
      </c>
      <c r="C3996" s="412">
        <v>42888913</v>
      </c>
      <c r="D3996"/>
      <c r="E3996"/>
      <c r="F3996"/>
    </row>
    <row r="3997" spans="1:6" x14ac:dyDescent="0.2">
      <c r="A3997"/>
      <c r="B3997"/>
      <c r="C3997" s="555"/>
      <c r="D3997"/>
      <c r="E3997"/>
      <c r="F3997"/>
    </row>
    <row r="3998" spans="1:6" x14ac:dyDescent="0.2">
      <c r="A3998"/>
      <c r="B3998"/>
      <c r="C3998" s="555" t="s">
        <v>167</v>
      </c>
      <c r="D3998" t="s">
        <v>260</v>
      </c>
      <c r="E3998" t="s">
        <v>498</v>
      </c>
      <c r="F3998" t="s">
        <v>261</v>
      </c>
    </row>
    <row r="3999" spans="1:6" x14ac:dyDescent="0.2">
      <c r="A3999"/>
      <c r="B3999"/>
      <c r="C3999" t="s">
        <v>262</v>
      </c>
      <c r="D3999" t="s">
        <v>263</v>
      </c>
      <c r="E3999" t="s">
        <v>264</v>
      </c>
      <c r="F3999" t="s">
        <v>265</v>
      </c>
    </row>
    <row r="4000" spans="1:6" x14ac:dyDescent="0.2">
      <c r="A4000">
        <v>10</v>
      </c>
      <c r="B4000" t="s">
        <v>499</v>
      </c>
      <c r="C4000" s="631">
        <v>7.6090000000000001E-4</v>
      </c>
      <c r="D4000">
        <v>0</v>
      </c>
      <c r="E4000">
        <v>0</v>
      </c>
      <c r="F4000">
        <v>0</v>
      </c>
    </row>
    <row r="4001" spans="1:6" x14ac:dyDescent="0.2">
      <c r="A4001">
        <v>11</v>
      </c>
      <c r="B4001" t="s">
        <v>237</v>
      </c>
      <c r="C4001" s="555">
        <v>32634.17</v>
      </c>
      <c r="D4001">
        <v>0</v>
      </c>
      <c r="E4001">
        <v>0</v>
      </c>
      <c r="F4001">
        <v>0</v>
      </c>
    </row>
    <row r="4002" spans="1:6" x14ac:dyDescent="0.2">
      <c r="A4002">
        <v>12</v>
      </c>
      <c r="B4002" t="s">
        <v>238</v>
      </c>
      <c r="C4002" s="631">
        <v>2.7E-6</v>
      </c>
      <c r="D4002">
        <v>0</v>
      </c>
      <c r="E4002">
        <v>0</v>
      </c>
      <c r="F4002">
        <v>0</v>
      </c>
    </row>
    <row r="4003" spans="1:6" x14ac:dyDescent="0.2">
      <c r="A4003">
        <v>13</v>
      </c>
      <c r="B4003" t="s">
        <v>239</v>
      </c>
      <c r="C4003" s="555">
        <v>5409.0379000000003</v>
      </c>
      <c r="D4003">
        <v>0</v>
      </c>
      <c r="E4003">
        <v>0</v>
      </c>
      <c r="F4003">
        <v>0</v>
      </c>
    </row>
    <row r="4004" spans="1:6" x14ac:dyDescent="0.2">
      <c r="A4004">
        <v>14</v>
      </c>
      <c r="B4004" t="s">
        <v>240</v>
      </c>
      <c r="C4004" s="555">
        <v>26811.1924</v>
      </c>
      <c r="D4004">
        <v>0</v>
      </c>
      <c r="E4004">
        <v>0</v>
      </c>
      <c r="F4004">
        <v>0</v>
      </c>
    </row>
    <row r="4005" spans="1:6" x14ac:dyDescent="0.2">
      <c r="A4005">
        <v>15</v>
      </c>
      <c r="B4005" t="s">
        <v>241</v>
      </c>
      <c r="C4005" s="555">
        <v>0</v>
      </c>
      <c r="D4005">
        <v>0</v>
      </c>
      <c r="E4005">
        <v>0</v>
      </c>
      <c r="F4005">
        <v>0</v>
      </c>
    </row>
    <row r="4006" spans="1:6" x14ac:dyDescent="0.2">
      <c r="A4006">
        <v>16</v>
      </c>
      <c r="B4006" t="s">
        <v>242</v>
      </c>
      <c r="C4006" s="555">
        <v>32220.230299999999</v>
      </c>
      <c r="D4006">
        <v>0</v>
      </c>
      <c r="E4006">
        <v>0</v>
      </c>
      <c r="F4006">
        <v>0</v>
      </c>
    </row>
    <row r="4007" spans="1:6" x14ac:dyDescent="0.2">
      <c r="A4007">
        <v>17</v>
      </c>
      <c r="B4007" t="s">
        <v>500</v>
      </c>
      <c r="C4007" s="555">
        <v>-413.9436</v>
      </c>
      <c r="D4007">
        <v>0</v>
      </c>
      <c r="E4007">
        <v>0</v>
      </c>
      <c r="F4007">
        <v>0</v>
      </c>
    </row>
    <row r="4008" spans="1:6" x14ac:dyDescent="0.2">
      <c r="A4008">
        <v>18</v>
      </c>
      <c r="B4008" t="s">
        <v>243</v>
      </c>
      <c r="C4008" s="555">
        <v>5409.06</v>
      </c>
      <c r="D4008">
        <v>0</v>
      </c>
      <c r="E4008">
        <v>0</v>
      </c>
      <c r="F4008">
        <v>0</v>
      </c>
    </row>
    <row r="4009" spans="1:6" x14ac:dyDescent="0.2">
      <c r="A4009">
        <v>19</v>
      </c>
      <c r="B4009" t="s">
        <v>244</v>
      </c>
      <c r="C4009" s="555"/>
      <c r="D4009"/>
      <c r="E4009"/>
      <c r="F4009"/>
    </row>
    <row r="4010" spans="1:6" x14ac:dyDescent="0.2">
      <c r="A4010">
        <v>20</v>
      </c>
      <c r="B4010" t="s">
        <v>245</v>
      </c>
      <c r="C4010" s="555"/>
      <c r="D4010"/>
      <c r="E4010"/>
      <c r="F4010"/>
    </row>
    <row r="4011" spans="1:6" x14ac:dyDescent="0.2">
      <c r="A4011">
        <v>21</v>
      </c>
      <c r="B4011" t="s">
        <v>246</v>
      </c>
      <c r="C4011" s="555">
        <v>5409.06</v>
      </c>
      <c r="D4011">
        <v>0</v>
      </c>
      <c r="E4011">
        <v>0</v>
      </c>
      <c r="F4011">
        <v>0</v>
      </c>
    </row>
    <row r="4012" spans="1:6" x14ac:dyDescent="0.2">
      <c r="A4012">
        <v>22</v>
      </c>
      <c r="B4012" t="s">
        <v>247</v>
      </c>
      <c r="C4012" s="555">
        <v>2.2100000000000002E-2</v>
      </c>
      <c r="D4012">
        <v>0</v>
      </c>
      <c r="E4012">
        <v>0</v>
      </c>
      <c r="F4012">
        <v>0</v>
      </c>
    </row>
    <row r="4013" spans="1:6" x14ac:dyDescent="0.2">
      <c r="A4013">
        <v>23</v>
      </c>
      <c r="B4013" t="s">
        <v>248</v>
      </c>
      <c r="C4013">
        <v>0</v>
      </c>
      <c r="D4013">
        <v>0</v>
      </c>
      <c r="E4013">
        <v>0</v>
      </c>
      <c r="F4013">
        <v>0</v>
      </c>
    </row>
    <row r="4014" spans="1:6" x14ac:dyDescent="0.2">
      <c r="A4014">
        <v>24</v>
      </c>
      <c r="B4014" t="s">
        <v>249</v>
      </c>
      <c r="C4014" s="555">
        <v>0</v>
      </c>
      <c r="D4014">
        <v>0</v>
      </c>
      <c r="E4014">
        <v>0</v>
      </c>
      <c r="F4014">
        <v>0</v>
      </c>
    </row>
    <row r="4015" spans="1:6" x14ac:dyDescent="0.2">
      <c r="A4015">
        <v>25</v>
      </c>
      <c r="B4015" t="s">
        <v>250</v>
      </c>
      <c r="C4015" s="555">
        <v>2.2100000000000002E-2</v>
      </c>
      <c r="D4015">
        <v>0</v>
      </c>
      <c r="E4015">
        <v>0</v>
      </c>
      <c r="F4015">
        <v>0</v>
      </c>
    </row>
    <row r="4016" spans="1:6" x14ac:dyDescent="0.2">
      <c r="A4016">
        <v>26</v>
      </c>
      <c r="B4016" t="s">
        <v>266</v>
      </c>
      <c r="C4016" s="555">
        <v>0</v>
      </c>
      <c r="D4016">
        <v>0</v>
      </c>
      <c r="E4016">
        <v>0</v>
      </c>
      <c r="F4016">
        <v>0</v>
      </c>
    </row>
    <row r="4017" spans="1:6" x14ac:dyDescent="0.2">
      <c r="A4017">
        <v>27</v>
      </c>
      <c r="B4017" t="s">
        <v>267</v>
      </c>
      <c r="C4017" s="555"/>
      <c r="D4017"/>
      <c r="E4017"/>
      <c r="F4017"/>
    </row>
    <row r="4018" spans="1:6" x14ac:dyDescent="0.2">
      <c r="A4018">
        <v>28</v>
      </c>
      <c r="B4018" t="s">
        <v>268</v>
      </c>
      <c r="C4018"/>
      <c r="D4018"/>
      <c r="E4018"/>
      <c r="F4018"/>
    </row>
    <row r="4019" spans="1:6" x14ac:dyDescent="0.2">
      <c r="A4019">
        <v>29</v>
      </c>
      <c r="B4019" t="s">
        <v>501</v>
      </c>
      <c r="C4019">
        <v>0</v>
      </c>
      <c r="D4019">
        <v>0</v>
      </c>
      <c r="E4019">
        <v>0</v>
      </c>
      <c r="F4019">
        <v>0</v>
      </c>
    </row>
    <row r="4020" spans="1:6" x14ac:dyDescent="0.2">
      <c r="A4020">
        <v>30</v>
      </c>
      <c r="B4020" t="s">
        <v>251</v>
      </c>
      <c r="C4020" s="555">
        <v>5409.06</v>
      </c>
      <c r="D4020">
        <v>0</v>
      </c>
      <c r="E4020">
        <v>0</v>
      </c>
      <c r="F4020">
        <v>0</v>
      </c>
    </row>
    <row r="4021" spans="1:6" x14ac:dyDescent="0.2">
      <c r="A4021">
        <v>31</v>
      </c>
      <c r="B4021" t="s">
        <v>252</v>
      </c>
      <c r="C4021"/>
      <c r="D4021"/>
      <c r="E4021"/>
      <c r="F4021"/>
    </row>
    <row r="4022" spans="1:6" x14ac:dyDescent="0.2">
      <c r="A4022">
        <v>32</v>
      </c>
      <c r="B4022" t="s">
        <v>253</v>
      </c>
      <c r="C4022"/>
      <c r="D4022"/>
      <c r="E4022"/>
      <c r="F4022"/>
    </row>
    <row r="4023" spans="1:6" x14ac:dyDescent="0.2">
      <c r="A4023">
        <v>33</v>
      </c>
      <c r="B4023" t="s">
        <v>254</v>
      </c>
      <c r="C4023" s="555">
        <v>5409.06</v>
      </c>
      <c r="D4023">
        <v>0</v>
      </c>
      <c r="E4023">
        <v>0</v>
      </c>
      <c r="F4023">
        <v>0</v>
      </c>
    </row>
    <row r="4024" spans="1:6" x14ac:dyDescent="0.2">
      <c r="A4024"/>
      <c r="B4024"/>
      <c r="C4024"/>
      <c r="D4024"/>
      <c r="E4024"/>
      <c r="F4024"/>
    </row>
    <row r="4025" spans="1:6" x14ac:dyDescent="0.2">
      <c r="A4025" t="s">
        <v>502</v>
      </c>
      <c r="B4025"/>
      <c r="C4025"/>
      <c r="D4025"/>
      <c r="E4025"/>
      <c r="F4025"/>
    </row>
    <row r="4026" spans="1:6" x14ac:dyDescent="0.2">
      <c r="A4026" t="s">
        <v>503</v>
      </c>
      <c r="B4026"/>
      <c r="C4026"/>
      <c r="D4026"/>
      <c r="E4026"/>
      <c r="F4026"/>
    </row>
    <row r="4027" spans="1:6" x14ac:dyDescent="0.2">
      <c r="A4027"/>
      <c r="B4027"/>
      <c r="C4027"/>
      <c r="D4027"/>
      <c r="E4027"/>
      <c r="F4027"/>
    </row>
    <row r="4028" spans="1:6" x14ac:dyDescent="0.2">
      <c r="A4028"/>
      <c r="B4028"/>
      <c r="C4028"/>
      <c r="D4028"/>
      <c r="E4028"/>
      <c r="F4028"/>
    </row>
    <row r="4029" spans="1:6" x14ac:dyDescent="0.2">
      <c r="A4029" t="s">
        <v>491</v>
      </c>
      <c r="B4029"/>
      <c r="C4029"/>
      <c r="D4029"/>
      <c r="E4029"/>
      <c r="F4029"/>
    </row>
    <row r="4030" spans="1:6" x14ac:dyDescent="0.2">
      <c r="A4030" t="s">
        <v>652</v>
      </c>
      <c r="B4030"/>
      <c r="C4030"/>
      <c r="D4030"/>
      <c r="E4030"/>
      <c r="F4030"/>
    </row>
    <row r="4031" spans="1:6" x14ac:dyDescent="0.2">
      <c r="A4031"/>
      <c r="B4031"/>
      <c r="C4031"/>
      <c r="D4031"/>
      <c r="E4031"/>
      <c r="F4031"/>
    </row>
    <row r="4032" spans="1:6" x14ac:dyDescent="0.2">
      <c r="A4032"/>
      <c r="B4032" t="s">
        <v>1</v>
      </c>
      <c r="C4032" t="s">
        <v>492</v>
      </c>
      <c r="D4032"/>
      <c r="E4032"/>
      <c r="F4032"/>
    </row>
    <row r="4033" spans="1:6" x14ac:dyDescent="0.2">
      <c r="A4033"/>
      <c r="B4033"/>
      <c r="C4033"/>
      <c r="D4033"/>
      <c r="E4033"/>
      <c r="F4033"/>
    </row>
    <row r="4034" spans="1:6" x14ac:dyDescent="0.2">
      <c r="A4034"/>
      <c r="B4034" t="s">
        <v>234</v>
      </c>
      <c r="C4034" t="s">
        <v>490</v>
      </c>
      <c r="D4034"/>
      <c r="E4034"/>
      <c r="F4034"/>
    </row>
    <row r="4035" spans="1:6" x14ac:dyDescent="0.2">
      <c r="A4035"/>
      <c r="B4035"/>
      <c r="C4035"/>
      <c r="D4035"/>
      <c r="E4035"/>
      <c r="F4035"/>
    </row>
    <row r="4036" spans="1:6" x14ac:dyDescent="0.2">
      <c r="A4036"/>
      <c r="B4036"/>
      <c r="C4036"/>
      <c r="D4036"/>
      <c r="E4036"/>
      <c r="F4036" t="s">
        <v>493</v>
      </c>
    </row>
    <row r="4037" spans="1:6" x14ac:dyDescent="0.2">
      <c r="A4037">
        <v>1</v>
      </c>
      <c r="B4037" t="s">
        <v>361</v>
      </c>
      <c r="C4037" t="s">
        <v>529</v>
      </c>
      <c r="D4037"/>
      <c r="E4037"/>
      <c r="F4037">
        <v>240008825</v>
      </c>
    </row>
    <row r="4038" spans="1:6" x14ac:dyDescent="0.2">
      <c r="A4038">
        <v>2</v>
      </c>
      <c r="B4038" t="s">
        <v>175</v>
      </c>
      <c r="C4038" t="s">
        <v>417</v>
      </c>
      <c r="D4038"/>
      <c r="E4038"/>
      <c r="F4038"/>
    </row>
    <row r="4039" spans="1:6" x14ac:dyDescent="0.2">
      <c r="A4039">
        <v>3</v>
      </c>
      <c r="B4039" t="s">
        <v>256</v>
      </c>
      <c r="C4039">
        <v>270603000</v>
      </c>
      <c r="D4039"/>
      <c r="E4039"/>
      <c r="F4039"/>
    </row>
    <row r="4040" spans="1:6" x14ac:dyDescent="0.2">
      <c r="A4040">
        <v>4</v>
      </c>
      <c r="B4040" t="s">
        <v>235</v>
      </c>
      <c r="C4040" t="s">
        <v>492</v>
      </c>
      <c r="D4040" t="s">
        <v>504</v>
      </c>
      <c r="E4040"/>
      <c r="F4040"/>
    </row>
    <row r="4041" spans="1:6" x14ac:dyDescent="0.2">
      <c r="A4041"/>
      <c r="B4041"/>
      <c r="C4041" t="s">
        <v>257</v>
      </c>
      <c r="D4041" t="s">
        <v>257</v>
      </c>
      <c r="E4041" t="s">
        <v>257</v>
      </c>
      <c r="F4041" t="s">
        <v>257</v>
      </c>
    </row>
    <row r="4042" spans="1:6" x14ac:dyDescent="0.2">
      <c r="A4042"/>
      <c r="B4042"/>
      <c r="C4042" t="s">
        <v>494</v>
      </c>
      <c r="D4042" t="s">
        <v>505</v>
      </c>
      <c r="E4042" t="s">
        <v>495</v>
      </c>
      <c r="F4042" t="s">
        <v>185</v>
      </c>
    </row>
    <row r="4043" spans="1:6" x14ac:dyDescent="0.2">
      <c r="A4043">
        <v>5</v>
      </c>
      <c r="B4043" t="s">
        <v>257</v>
      </c>
      <c r="C4043" s="412">
        <v>2003737937</v>
      </c>
      <c r="D4043" s="412">
        <v>9930071244</v>
      </c>
      <c r="E4043" s="412">
        <v>0</v>
      </c>
      <c r="F4043" s="412">
        <v>11933809181</v>
      </c>
    </row>
    <row r="4044" spans="1:6" x14ac:dyDescent="0.2">
      <c r="A4044">
        <v>6</v>
      </c>
      <c r="B4044" t="s">
        <v>236</v>
      </c>
      <c r="C4044">
        <v>0.167904305</v>
      </c>
      <c r="D4044">
        <v>0.83209569500000002</v>
      </c>
      <c r="E4044">
        <v>0</v>
      </c>
      <c r="F4044">
        <v>1</v>
      </c>
    </row>
    <row r="4045" spans="1:6" x14ac:dyDescent="0.2">
      <c r="A4045"/>
      <c r="B4045"/>
      <c r="C4045"/>
      <c r="D4045"/>
      <c r="E4045"/>
      <c r="F4045"/>
    </row>
    <row r="4046" spans="1:6" x14ac:dyDescent="0.2">
      <c r="A4046"/>
      <c r="B4046" t="s">
        <v>496</v>
      </c>
      <c r="C4046"/>
      <c r="D4046"/>
      <c r="E4046"/>
      <c r="F4046"/>
    </row>
    <row r="4047" spans="1:6" x14ac:dyDescent="0.2">
      <c r="A4047">
        <v>7</v>
      </c>
      <c r="B4047" t="s">
        <v>497</v>
      </c>
      <c r="C4047" s="412">
        <v>2003737937</v>
      </c>
      <c r="D4047"/>
      <c r="E4047"/>
      <c r="F4047"/>
    </row>
    <row r="4048" spans="1:6" x14ac:dyDescent="0.2">
      <c r="A4048">
        <v>8</v>
      </c>
      <c r="B4048" t="s">
        <v>258</v>
      </c>
      <c r="C4048" s="412">
        <v>23799930</v>
      </c>
      <c r="D4048"/>
      <c r="E4048"/>
      <c r="F4048"/>
    </row>
    <row r="4049" spans="1:6" x14ac:dyDescent="0.2">
      <c r="A4049">
        <v>9</v>
      </c>
      <c r="B4049" t="s">
        <v>259</v>
      </c>
      <c r="C4049" s="412">
        <v>17951647</v>
      </c>
      <c r="D4049"/>
      <c r="E4049"/>
      <c r="F4049"/>
    </row>
    <row r="4050" spans="1:6" x14ac:dyDescent="0.2">
      <c r="A4050"/>
      <c r="B4050"/>
      <c r="C4050"/>
      <c r="D4050"/>
      <c r="E4050"/>
      <c r="F4050"/>
    </row>
    <row r="4051" spans="1:6" x14ac:dyDescent="0.2">
      <c r="A4051"/>
      <c r="B4051"/>
      <c r="C4051" t="s">
        <v>167</v>
      </c>
      <c r="D4051" t="s">
        <v>260</v>
      </c>
      <c r="E4051" t="s">
        <v>498</v>
      </c>
      <c r="F4051" t="s">
        <v>261</v>
      </c>
    </row>
    <row r="4052" spans="1:6" x14ac:dyDescent="0.2">
      <c r="A4052"/>
      <c r="B4052"/>
      <c r="C4052" t="s">
        <v>262</v>
      </c>
      <c r="D4052" t="s">
        <v>263</v>
      </c>
      <c r="E4052" t="s">
        <v>264</v>
      </c>
      <c r="F4052" t="s">
        <v>265</v>
      </c>
    </row>
    <row r="4053" spans="1:6" x14ac:dyDescent="0.2">
      <c r="A4053">
        <v>10</v>
      </c>
      <c r="B4053" t="s">
        <v>499</v>
      </c>
      <c r="C4053">
        <v>6.2589999999999998E-4</v>
      </c>
      <c r="D4053">
        <v>0</v>
      </c>
      <c r="E4053">
        <v>0</v>
      </c>
      <c r="F4053">
        <v>0</v>
      </c>
    </row>
    <row r="4054" spans="1:6" x14ac:dyDescent="0.2">
      <c r="A4054">
        <v>11</v>
      </c>
      <c r="B4054" t="s">
        <v>237</v>
      </c>
      <c r="C4054">
        <v>11235.94</v>
      </c>
      <c r="D4054">
        <v>0</v>
      </c>
      <c r="E4054">
        <v>0</v>
      </c>
      <c r="F4054">
        <v>0</v>
      </c>
    </row>
    <row r="4055" spans="1:6" x14ac:dyDescent="0.2">
      <c r="A4055">
        <v>12</v>
      </c>
      <c r="B4055" t="s">
        <v>238</v>
      </c>
      <c r="C4055">
        <v>8.9999999999999996E-7</v>
      </c>
      <c r="D4055">
        <v>0</v>
      </c>
      <c r="E4055">
        <v>0</v>
      </c>
      <c r="F4055">
        <v>0</v>
      </c>
    </row>
    <row r="4056" spans="1:6" x14ac:dyDescent="0.2">
      <c r="A4056">
        <v>13</v>
      </c>
      <c r="B4056" t="s">
        <v>239</v>
      </c>
      <c r="C4056" s="555">
        <v>1803.3641</v>
      </c>
      <c r="D4056">
        <v>0</v>
      </c>
      <c r="E4056">
        <v>0</v>
      </c>
      <c r="F4056">
        <v>0</v>
      </c>
    </row>
    <row r="4057" spans="1:6" x14ac:dyDescent="0.2">
      <c r="A4057">
        <v>14</v>
      </c>
      <c r="B4057" t="s">
        <v>240</v>
      </c>
      <c r="C4057" s="555">
        <v>8937.0640999999996</v>
      </c>
      <c r="D4057">
        <v>0</v>
      </c>
      <c r="E4057">
        <v>0</v>
      </c>
      <c r="F4057">
        <v>0</v>
      </c>
    </row>
    <row r="4058" spans="1:6" x14ac:dyDescent="0.2">
      <c r="A4058">
        <v>15</v>
      </c>
      <c r="B4058" t="s">
        <v>241</v>
      </c>
      <c r="C4058">
        <v>0</v>
      </c>
      <c r="D4058">
        <v>0</v>
      </c>
      <c r="E4058">
        <v>0</v>
      </c>
      <c r="F4058">
        <v>0</v>
      </c>
    </row>
    <row r="4059" spans="1:6" x14ac:dyDescent="0.2">
      <c r="A4059">
        <v>16</v>
      </c>
      <c r="B4059" t="s">
        <v>242</v>
      </c>
      <c r="C4059" s="555">
        <v>10740.42</v>
      </c>
      <c r="D4059">
        <v>0</v>
      </c>
      <c r="E4059">
        <v>0</v>
      </c>
      <c r="F4059">
        <v>0</v>
      </c>
    </row>
    <row r="4060" spans="1:6" x14ac:dyDescent="0.2">
      <c r="A4060">
        <v>17</v>
      </c>
      <c r="B4060" t="s">
        <v>500</v>
      </c>
      <c r="C4060" s="555">
        <v>-495.52</v>
      </c>
      <c r="D4060">
        <v>0</v>
      </c>
      <c r="E4060">
        <v>0</v>
      </c>
      <c r="F4060">
        <v>0</v>
      </c>
    </row>
    <row r="4061" spans="1:6" x14ac:dyDescent="0.2">
      <c r="A4061">
        <v>18</v>
      </c>
      <c r="B4061" t="s">
        <v>243</v>
      </c>
      <c r="C4061">
        <v>1803.35</v>
      </c>
      <c r="D4061">
        <v>0</v>
      </c>
      <c r="E4061">
        <v>0</v>
      </c>
      <c r="F4061">
        <v>0</v>
      </c>
    </row>
    <row r="4062" spans="1:6" x14ac:dyDescent="0.2">
      <c r="A4062">
        <v>19</v>
      </c>
      <c r="B4062" t="s">
        <v>244</v>
      </c>
      <c r="C4062"/>
      <c r="D4062"/>
      <c r="E4062"/>
      <c r="F4062"/>
    </row>
    <row r="4063" spans="1:6" x14ac:dyDescent="0.2">
      <c r="A4063">
        <v>20</v>
      </c>
      <c r="B4063" t="s">
        <v>245</v>
      </c>
      <c r="C4063"/>
      <c r="D4063"/>
      <c r="E4063"/>
      <c r="F4063"/>
    </row>
    <row r="4064" spans="1:6" x14ac:dyDescent="0.2">
      <c r="A4064">
        <v>21</v>
      </c>
      <c r="B4064" t="s">
        <v>246</v>
      </c>
      <c r="C4064">
        <v>1803.35</v>
      </c>
      <c r="D4064">
        <v>0</v>
      </c>
      <c r="E4064">
        <v>0</v>
      </c>
      <c r="F4064">
        <v>0</v>
      </c>
    </row>
    <row r="4065" spans="1:6" x14ac:dyDescent="0.2">
      <c r="A4065">
        <v>22</v>
      </c>
      <c r="B4065" t="s">
        <v>247</v>
      </c>
      <c r="C4065" s="555">
        <v>-1.41E-2</v>
      </c>
      <c r="D4065">
        <v>0</v>
      </c>
      <c r="E4065">
        <v>0</v>
      </c>
      <c r="F4065">
        <v>0</v>
      </c>
    </row>
    <row r="4066" spans="1:6" x14ac:dyDescent="0.2">
      <c r="A4066">
        <v>23</v>
      </c>
      <c r="B4066" t="s">
        <v>248</v>
      </c>
      <c r="C4066" s="555">
        <v>0</v>
      </c>
      <c r="D4066">
        <v>0</v>
      </c>
      <c r="E4066">
        <v>0</v>
      </c>
      <c r="F4066">
        <v>0</v>
      </c>
    </row>
    <row r="4067" spans="1:6" x14ac:dyDescent="0.2">
      <c r="A4067">
        <v>24</v>
      </c>
      <c r="B4067" t="s">
        <v>249</v>
      </c>
      <c r="C4067" s="555">
        <v>0</v>
      </c>
      <c r="D4067">
        <v>0</v>
      </c>
      <c r="E4067">
        <v>0</v>
      </c>
      <c r="F4067">
        <v>0</v>
      </c>
    </row>
    <row r="4068" spans="1:6" x14ac:dyDescent="0.2">
      <c r="A4068">
        <v>25</v>
      </c>
      <c r="B4068" t="s">
        <v>250</v>
      </c>
      <c r="C4068" s="555">
        <v>-1.41E-2</v>
      </c>
      <c r="D4068">
        <v>0</v>
      </c>
      <c r="E4068">
        <v>0</v>
      </c>
      <c r="F4068">
        <v>0</v>
      </c>
    </row>
    <row r="4069" spans="1:6" x14ac:dyDescent="0.2">
      <c r="A4069">
        <v>26</v>
      </c>
      <c r="B4069" t="s">
        <v>266</v>
      </c>
      <c r="C4069" s="555">
        <v>0</v>
      </c>
      <c r="D4069">
        <v>0</v>
      </c>
      <c r="E4069">
        <v>0</v>
      </c>
      <c r="F4069">
        <v>0</v>
      </c>
    </row>
    <row r="4070" spans="1:6" x14ac:dyDescent="0.2">
      <c r="A4070">
        <v>27</v>
      </c>
      <c r="B4070" t="s">
        <v>267</v>
      </c>
      <c r="C4070"/>
      <c r="D4070"/>
      <c r="E4070"/>
      <c r="F4070"/>
    </row>
    <row r="4071" spans="1:6" x14ac:dyDescent="0.2">
      <c r="A4071">
        <v>28</v>
      </c>
      <c r="B4071" t="s">
        <v>268</v>
      </c>
      <c r="C4071"/>
      <c r="D4071"/>
      <c r="E4071"/>
      <c r="F4071"/>
    </row>
    <row r="4072" spans="1:6" x14ac:dyDescent="0.2">
      <c r="A4072">
        <v>29</v>
      </c>
      <c r="B4072" t="s">
        <v>501</v>
      </c>
      <c r="C4072">
        <v>0</v>
      </c>
      <c r="D4072">
        <v>0</v>
      </c>
      <c r="E4072">
        <v>0</v>
      </c>
      <c r="F4072">
        <v>0</v>
      </c>
    </row>
    <row r="4073" spans="1:6" x14ac:dyDescent="0.2">
      <c r="A4073">
        <v>30</v>
      </c>
      <c r="B4073" t="s">
        <v>251</v>
      </c>
      <c r="C4073">
        <v>1803.35</v>
      </c>
      <c r="D4073">
        <v>0</v>
      </c>
      <c r="E4073">
        <v>0</v>
      </c>
      <c r="F4073">
        <v>0</v>
      </c>
    </row>
    <row r="4074" spans="1:6" x14ac:dyDescent="0.2">
      <c r="A4074">
        <v>31</v>
      </c>
      <c r="B4074" t="s">
        <v>252</v>
      </c>
      <c r="C4074"/>
      <c r="D4074"/>
      <c r="E4074"/>
      <c r="F4074"/>
    </row>
    <row r="4075" spans="1:6" x14ac:dyDescent="0.2">
      <c r="A4075">
        <v>32</v>
      </c>
      <c r="B4075" t="s">
        <v>253</v>
      </c>
      <c r="C4075"/>
      <c r="D4075"/>
      <c r="E4075"/>
      <c r="F4075"/>
    </row>
    <row r="4076" spans="1:6" x14ac:dyDescent="0.2">
      <c r="A4076">
        <v>33</v>
      </c>
      <c r="B4076" t="s">
        <v>254</v>
      </c>
      <c r="C4076">
        <v>1803.35</v>
      </c>
      <c r="D4076">
        <v>0</v>
      </c>
      <c r="E4076">
        <v>0</v>
      </c>
      <c r="F4076">
        <v>0</v>
      </c>
    </row>
    <row r="4077" spans="1:6" x14ac:dyDescent="0.2">
      <c r="A4077"/>
      <c r="B4077"/>
      <c r="C4077"/>
      <c r="D4077"/>
      <c r="E4077"/>
      <c r="F4077"/>
    </row>
    <row r="4078" spans="1:6" x14ac:dyDescent="0.2">
      <c r="A4078" t="s">
        <v>502</v>
      </c>
      <c r="B4078"/>
      <c r="C4078"/>
      <c r="D4078"/>
      <c r="E4078"/>
      <c r="F4078"/>
    </row>
    <row r="4079" spans="1:6" x14ac:dyDescent="0.2">
      <c r="A4079" t="s">
        <v>503</v>
      </c>
      <c r="B4079"/>
      <c r="C4079"/>
      <c r="D4079"/>
      <c r="E4079"/>
      <c r="F4079"/>
    </row>
    <row r="4080" spans="1:6" x14ac:dyDescent="0.2">
      <c r="A4080"/>
      <c r="B4080"/>
      <c r="C4080"/>
      <c r="D4080"/>
      <c r="E4080"/>
      <c r="F4080"/>
    </row>
    <row r="4081" spans="1:6" x14ac:dyDescent="0.2">
      <c r="A4081"/>
      <c r="B4081"/>
      <c r="C4081"/>
      <c r="D4081"/>
      <c r="E4081"/>
      <c r="F4081"/>
    </row>
    <row r="4082" spans="1:6" x14ac:dyDescent="0.2">
      <c r="A4082" t="s">
        <v>491</v>
      </c>
      <c r="B4082"/>
      <c r="C4082"/>
      <c r="D4082"/>
      <c r="E4082"/>
      <c r="F4082"/>
    </row>
    <row r="4083" spans="1:6" x14ac:dyDescent="0.2">
      <c r="A4083" t="s">
        <v>652</v>
      </c>
      <c r="B4083"/>
      <c r="C4083"/>
      <c r="D4083"/>
      <c r="E4083"/>
      <c r="F4083"/>
    </row>
    <row r="4084" spans="1:6" x14ac:dyDescent="0.2">
      <c r="A4084"/>
      <c r="B4084"/>
      <c r="C4084"/>
      <c r="D4084"/>
      <c r="E4084"/>
      <c r="F4084"/>
    </row>
    <row r="4085" spans="1:6" x14ac:dyDescent="0.2">
      <c r="A4085"/>
      <c r="B4085" t="s">
        <v>1</v>
      </c>
      <c r="C4085" t="s">
        <v>492</v>
      </c>
      <c r="D4085"/>
      <c r="E4085"/>
      <c r="F4085"/>
    </row>
    <row r="4086" spans="1:6" x14ac:dyDescent="0.2">
      <c r="A4086"/>
      <c r="B4086"/>
      <c r="C4086"/>
      <c r="D4086"/>
      <c r="E4086"/>
      <c r="F4086"/>
    </row>
    <row r="4087" spans="1:6" x14ac:dyDescent="0.2">
      <c r="A4087"/>
      <c r="B4087" t="s">
        <v>234</v>
      </c>
      <c r="C4087" t="s">
        <v>490</v>
      </c>
      <c r="D4087"/>
      <c r="E4087"/>
      <c r="F4087"/>
    </row>
    <row r="4088" spans="1:6" x14ac:dyDescent="0.2">
      <c r="A4088"/>
      <c r="B4088"/>
      <c r="C4088"/>
      <c r="D4088"/>
      <c r="E4088"/>
      <c r="F4088"/>
    </row>
    <row r="4089" spans="1:6" x14ac:dyDescent="0.2">
      <c r="A4089"/>
      <c r="B4089"/>
      <c r="C4089"/>
      <c r="D4089"/>
      <c r="E4089"/>
      <c r="F4089" t="s">
        <v>493</v>
      </c>
    </row>
    <row r="4090" spans="1:6" x14ac:dyDescent="0.2">
      <c r="A4090">
        <v>1</v>
      </c>
      <c r="B4090" t="s">
        <v>361</v>
      </c>
      <c r="C4090" t="s">
        <v>529</v>
      </c>
      <c r="D4090"/>
      <c r="E4090"/>
      <c r="F4090">
        <v>240008825</v>
      </c>
    </row>
    <row r="4091" spans="1:6" x14ac:dyDescent="0.2">
      <c r="A4091">
        <v>2</v>
      </c>
      <c r="B4091" t="s">
        <v>175</v>
      </c>
      <c r="C4091" t="s">
        <v>418</v>
      </c>
      <c r="D4091"/>
      <c r="E4091"/>
      <c r="F4091"/>
    </row>
    <row r="4092" spans="1:6" x14ac:dyDescent="0.2">
      <c r="A4092">
        <v>3</v>
      </c>
      <c r="B4092" t="s">
        <v>256</v>
      </c>
      <c r="C4092">
        <v>270009235</v>
      </c>
      <c r="D4092"/>
      <c r="E4092"/>
      <c r="F4092"/>
    </row>
    <row r="4093" spans="1:6" x14ac:dyDescent="0.2">
      <c r="A4093">
        <v>4</v>
      </c>
      <c r="B4093" t="s">
        <v>235</v>
      </c>
      <c r="C4093" t="s">
        <v>492</v>
      </c>
      <c r="D4093" t="s">
        <v>504</v>
      </c>
      <c r="E4093"/>
      <c r="F4093"/>
    </row>
    <row r="4094" spans="1:6" x14ac:dyDescent="0.2">
      <c r="A4094"/>
      <c r="B4094"/>
      <c r="C4094" t="s">
        <v>257</v>
      </c>
      <c r="D4094" t="s">
        <v>257</v>
      </c>
      <c r="E4094" t="s">
        <v>257</v>
      </c>
      <c r="F4094" t="s">
        <v>257</v>
      </c>
    </row>
    <row r="4095" spans="1:6" x14ac:dyDescent="0.2">
      <c r="A4095"/>
      <c r="B4095"/>
      <c r="C4095" s="412" t="s">
        <v>494</v>
      </c>
      <c r="D4095" s="412" t="s">
        <v>505</v>
      </c>
      <c r="E4095" s="412" t="s">
        <v>495</v>
      </c>
      <c r="F4095" s="412" t="s">
        <v>185</v>
      </c>
    </row>
    <row r="4096" spans="1:6" x14ac:dyDescent="0.2">
      <c r="A4096">
        <v>5</v>
      </c>
      <c r="B4096" t="s">
        <v>257</v>
      </c>
      <c r="C4096" s="412">
        <v>2003737937</v>
      </c>
      <c r="D4096" s="412">
        <v>9930071244</v>
      </c>
      <c r="E4096" s="412">
        <v>0</v>
      </c>
      <c r="F4096" s="412">
        <v>11933809181</v>
      </c>
    </row>
    <row r="4097" spans="1:6" x14ac:dyDescent="0.2">
      <c r="A4097">
        <v>6</v>
      </c>
      <c r="B4097" t="s">
        <v>236</v>
      </c>
      <c r="C4097">
        <v>0.167904305</v>
      </c>
      <c r="D4097">
        <v>0.83209569500000002</v>
      </c>
      <c r="E4097">
        <v>0</v>
      </c>
      <c r="F4097" s="555">
        <v>1</v>
      </c>
    </row>
    <row r="4098" spans="1:6" x14ac:dyDescent="0.2">
      <c r="A4098"/>
      <c r="B4098"/>
      <c r="C4098"/>
      <c r="D4098"/>
      <c r="E4098"/>
      <c r="F4098"/>
    </row>
    <row r="4099" spans="1:6" x14ac:dyDescent="0.2">
      <c r="A4099"/>
      <c r="B4099" t="s">
        <v>496</v>
      </c>
      <c r="C4099" s="412"/>
      <c r="D4099"/>
      <c r="E4099"/>
      <c r="F4099"/>
    </row>
    <row r="4100" spans="1:6" x14ac:dyDescent="0.2">
      <c r="A4100">
        <v>7</v>
      </c>
      <c r="B4100" t="s">
        <v>497</v>
      </c>
      <c r="C4100" s="412">
        <v>2003737937</v>
      </c>
      <c r="D4100"/>
      <c r="E4100"/>
      <c r="F4100"/>
    </row>
    <row r="4101" spans="1:6" x14ac:dyDescent="0.2">
      <c r="A4101">
        <v>8</v>
      </c>
      <c r="B4101" t="s">
        <v>258</v>
      </c>
      <c r="C4101" s="412">
        <v>23799930</v>
      </c>
      <c r="D4101"/>
      <c r="E4101"/>
      <c r="F4101"/>
    </row>
    <row r="4102" spans="1:6" x14ac:dyDescent="0.2">
      <c r="A4102">
        <v>9</v>
      </c>
      <c r="B4102" t="s">
        <v>259</v>
      </c>
      <c r="C4102" s="412">
        <v>17951647</v>
      </c>
      <c r="D4102"/>
      <c r="E4102"/>
      <c r="F4102"/>
    </row>
    <row r="4103" spans="1:6" x14ac:dyDescent="0.2">
      <c r="A4103"/>
      <c r="B4103"/>
      <c r="C4103"/>
      <c r="D4103"/>
      <c r="E4103"/>
      <c r="F4103"/>
    </row>
    <row r="4104" spans="1:6" x14ac:dyDescent="0.2">
      <c r="A4104"/>
      <c r="B4104"/>
      <c r="C4104" t="s">
        <v>167</v>
      </c>
      <c r="D4104" t="s">
        <v>260</v>
      </c>
      <c r="E4104" t="s">
        <v>498</v>
      </c>
      <c r="F4104" t="s">
        <v>261</v>
      </c>
    </row>
    <row r="4105" spans="1:6" x14ac:dyDescent="0.2">
      <c r="A4105"/>
      <c r="B4105"/>
      <c r="C4105" t="s">
        <v>262</v>
      </c>
      <c r="D4105" t="s">
        <v>263</v>
      </c>
      <c r="E4105" t="s">
        <v>264</v>
      </c>
      <c r="F4105" t="s">
        <v>265</v>
      </c>
    </row>
    <row r="4106" spans="1:6" x14ac:dyDescent="0.2">
      <c r="A4106">
        <v>10</v>
      </c>
      <c r="B4106" t="s">
        <v>499</v>
      </c>
      <c r="C4106">
        <v>8.1799999999999996E-5</v>
      </c>
      <c r="D4106">
        <v>0</v>
      </c>
      <c r="E4106">
        <v>0</v>
      </c>
      <c r="F4106">
        <v>0</v>
      </c>
    </row>
    <row r="4107" spans="1:6" x14ac:dyDescent="0.2">
      <c r="A4107">
        <v>11</v>
      </c>
      <c r="B4107" t="s">
        <v>237</v>
      </c>
      <c r="C4107" s="555">
        <v>1468.44</v>
      </c>
      <c r="D4107">
        <v>0</v>
      </c>
      <c r="E4107">
        <v>0</v>
      </c>
      <c r="F4107">
        <v>0</v>
      </c>
    </row>
    <row r="4108" spans="1:6" x14ac:dyDescent="0.2">
      <c r="A4108">
        <v>12</v>
      </c>
      <c r="B4108" t="s">
        <v>238</v>
      </c>
      <c r="C4108" s="631">
        <v>9.9999999999999995E-8</v>
      </c>
      <c r="D4108">
        <v>0</v>
      </c>
      <c r="E4108">
        <v>0</v>
      </c>
      <c r="F4108">
        <v>0</v>
      </c>
    </row>
    <row r="4109" spans="1:6" x14ac:dyDescent="0.2">
      <c r="A4109">
        <v>13</v>
      </c>
      <c r="B4109" t="s">
        <v>239</v>
      </c>
      <c r="C4109" s="555">
        <v>200.37379999999999</v>
      </c>
      <c r="D4109">
        <v>0</v>
      </c>
      <c r="E4109">
        <v>0</v>
      </c>
      <c r="F4109">
        <v>0</v>
      </c>
    </row>
    <row r="4110" spans="1:6" x14ac:dyDescent="0.2">
      <c r="A4110">
        <v>14</v>
      </c>
      <c r="B4110" t="s">
        <v>240</v>
      </c>
      <c r="C4110" s="555">
        <v>993.00710000000004</v>
      </c>
      <c r="D4110">
        <v>0</v>
      </c>
      <c r="E4110">
        <v>0</v>
      </c>
      <c r="F4110">
        <v>0</v>
      </c>
    </row>
    <row r="4111" spans="1:6" x14ac:dyDescent="0.2">
      <c r="A4111">
        <v>15</v>
      </c>
      <c r="B4111" t="s">
        <v>241</v>
      </c>
      <c r="C4111" s="555">
        <v>0</v>
      </c>
      <c r="D4111">
        <v>0</v>
      </c>
      <c r="E4111">
        <v>0</v>
      </c>
      <c r="F4111">
        <v>0</v>
      </c>
    </row>
    <row r="4112" spans="1:6" x14ac:dyDescent="0.2">
      <c r="A4112">
        <v>16</v>
      </c>
      <c r="B4112" t="s">
        <v>242</v>
      </c>
      <c r="C4112" s="555">
        <v>1193.3809000000001</v>
      </c>
      <c r="D4112">
        <v>0</v>
      </c>
      <c r="E4112">
        <v>0</v>
      </c>
      <c r="F4112">
        <v>0</v>
      </c>
    </row>
    <row r="4113" spans="1:6" x14ac:dyDescent="0.2">
      <c r="A4113">
        <v>17</v>
      </c>
      <c r="B4113" t="s">
        <v>500</v>
      </c>
      <c r="C4113" s="555">
        <v>-275.06380000000001</v>
      </c>
      <c r="D4113">
        <v>0</v>
      </c>
      <c r="E4113">
        <v>0</v>
      </c>
      <c r="F4113">
        <v>0</v>
      </c>
    </row>
    <row r="4114" spans="1:6" x14ac:dyDescent="0.2">
      <c r="A4114">
        <v>18</v>
      </c>
      <c r="B4114" t="s">
        <v>243</v>
      </c>
      <c r="C4114">
        <v>200.37</v>
      </c>
      <c r="D4114">
        <v>0</v>
      </c>
      <c r="E4114">
        <v>0</v>
      </c>
      <c r="F4114">
        <v>0</v>
      </c>
    </row>
    <row r="4115" spans="1:6" x14ac:dyDescent="0.2">
      <c r="A4115">
        <v>19</v>
      </c>
      <c r="B4115" t="s">
        <v>244</v>
      </c>
      <c r="C4115"/>
      <c r="D4115"/>
      <c r="E4115"/>
      <c r="F4115"/>
    </row>
    <row r="4116" spans="1:6" x14ac:dyDescent="0.2">
      <c r="A4116">
        <v>20</v>
      </c>
      <c r="B4116" t="s">
        <v>245</v>
      </c>
      <c r="C4116"/>
      <c r="D4116"/>
      <c r="E4116"/>
      <c r="F4116"/>
    </row>
    <row r="4117" spans="1:6" x14ac:dyDescent="0.2">
      <c r="A4117">
        <v>21</v>
      </c>
      <c r="B4117" t="s">
        <v>246</v>
      </c>
      <c r="C4117">
        <v>200.37</v>
      </c>
      <c r="D4117">
        <v>0</v>
      </c>
      <c r="E4117">
        <v>0</v>
      </c>
      <c r="F4117">
        <v>0</v>
      </c>
    </row>
    <row r="4118" spans="1:6" x14ac:dyDescent="0.2">
      <c r="A4118">
        <v>22</v>
      </c>
      <c r="B4118" t="s">
        <v>247</v>
      </c>
      <c r="C4118" s="555">
        <v>-3.8E-3</v>
      </c>
      <c r="D4118">
        <v>0</v>
      </c>
      <c r="E4118">
        <v>0</v>
      </c>
      <c r="F4118">
        <v>0</v>
      </c>
    </row>
    <row r="4119" spans="1:6" x14ac:dyDescent="0.2">
      <c r="A4119">
        <v>23</v>
      </c>
      <c r="B4119" t="s">
        <v>248</v>
      </c>
      <c r="C4119" s="555">
        <v>0</v>
      </c>
      <c r="D4119">
        <v>0</v>
      </c>
      <c r="E4119">
        <v>0</v>
      </c>
      <c r="F4119">
        <v>0</v>
      </c>
    </row>
    <row r="4120" spans="1:6" x14ac:dyDescent="0.2">
      <c r="A4120">
        <v>24</v>
      </c>
      <c r="B4120" t="s">
        <v>249</v>
      </c>
      <c r="C4120" s="555">
        <v>0</v>
      </c>
      <c r="D4120">
        <v>0</v>
      </c>
      <c r="E4120">
        <v>0</v>
      </c>
      <c r="F4120">
        <v>0</v>
      </c>
    </row>
    <row r="4121" spans="1:6" x14ac:dyDescent="0.2">
      <c r="A4121">
        <v>25</v>
      </c>
      <c r="B4121" t="s">
        <v>250</v>
      </c>
      <c r="C4121" s="555">
        <v>-3.8E-3</v>
      </c>
      <c r="D4121">
        <v>0</v>
      </c>
      <c r="E4121">
        <v>0</v>
      </c>
      <c r="F4121">
        <v>0</v>
      </c>
    </row>
    <row r="4122" spans="1:6" x14ac:dyDescent="0.2">
      <c r="A4122">
        <v>26</v>
      </c>
      <c r="B4122" t="s">
        <v>266</v>
      </c>
      <c r="C4122" s="555">
        <v>0</v>
      </c>
      <c r="D4122">
        <v>0</v>
      </c>
      <c r="E4122">
        <v>0</v>
      </c>
      <c r="F4122">
        <v>0</v>
      </c>
    </row>
    <row r="4123" spans="1:6" x14ac:dyDescent="0.2">
      <c r="A4123">
        <v>27</v>
      </c>
      <c r="B4123" t="s">
        <v>267</v>
      </c>
      <c r="C4123" s="555"/>
      <c r="D4123"/>
      <c r="E4123"/>
      <c r="F4123"/>
    </row>
    <row r="4124" spans="1:6" x14ac:dyDescent="0.2">
      <c r="A4124">
        <v>28</v>
      </c>
      <c r="B4124" t="s">
        <v>268</v>
      </c>
      <c r="C4124" s="555"/>
      <c r="D4124"/>
      <c r="E4124"/>
      <c r="F4124"/>
    </row>
    <row r="4125" spans="1:6" x14ac:dyDescent="0.2">
      <c r="A4125">
        <v>29</v>
      </c>
      <c r="B4125" t="s">
        <v>501</v>
      </c>
      <c r="C4125" s="555">
        <v>0</v>
      </c>
      <c r="D4125">
        <v>0</v>
      </c>
      <c r="E4125">
        <v>0</v>
      </c>
      <c r="F4125">
        <v>0</v>
      </c>
    </row>
    <row r="4126" spans="1:6" x14ac:dyDescent="0.2">
      <c r="A4126">
        <v>30</v>
      </c>
      <c r="B4126" t="s">
        <v>251</v>
      </c>
      <c r="C4126">
        <v>200.37</v>
      </c>
      <c r="D4126">
        <v>0</v>
      </c>
      <c r="E4126">
        <v>0</v>
      </c>
      <c r="F4126">
        <v>0</v>
      </c>
    </row>
    <row r="4127" spans="1:6" x14ac:dyDescent="0.2">
      <c r="A4127">
        <v>31</v>
      </c>
      <c r="B4127" t="s">
        <v>252</v>
      </c>
      <c r="C4127"/>
      <c r="D4127"/>
      <c r="E4127"/>
      <c r="F4127"/>
    </row>
    <row r="4128" spans="1:6" x14ac:dyDescent="0.2">
      <c r="A4128">
        <v>32</v>
      </c>
      <c r="B4128" t="s">
        <v>253</v>
      </c>
      <c r="C4128"/>
      <c r="D4128"/>
      <c r="E4128"/>
      <c r="F4128"/>
    </row>
    <row r="4129" spans="1:6" x14ac:dyDescent="0.2">
      <c r="A4129">
        <v>33</v>
      </c>
      <c r="B4129" t="s">
        <v>254</v>
      </c>
      <c r="C4129">
        <v>200.37</v>
      </c>
      <c r="D4129">
        <v>0</v>
      </c>
      <c r="E4129">
        <v>0</v>
      </c>
      <c r="F4129">
        <v>0</v>
      </c>
    </row>
    <row r="4130" spans="1:6" x14ac:dyDescent="0.2">
      <c r="A4130"/>
      <c r="B4130"/>
      <c r="C4130"/>
      <c r="D4130"/>
      <c r="E4130"/>
      <c r="F4130"/>
    </row>
    <row r="4131" spans="1:6" x14ac:dyDescent="0.2">
      <c r="A4131" t="s">
        <v>502</v>
      </c>
      <c r="B4131"/>
      <c r="C4131"/>
      <c r="D4131"/>
      <c r="E4131"/>
      <c r="F4131"/>
    </row>
    <row r="4132" spans="1:6" x14ac:dyDescent="0.2">
      <c r="A4132" t="s">
        <v>503</v>
      </c>
      <c r="B4132"/>
      <c r="C4132"/>
      <c r="D4132"/>
      <c r="E4132"/>
      <c r="F4132"/>
    </row>
    <row r="4133" spans="1:6" x14ac:dyDescent="0.2">
      <c r="A4133"/>
      <c r="B4133"/>
      <c r="C4133"/>
      <c r="D4133"/>
      <c r="E4133"/>
      <c r="F4133"/>
    </row>
    <row r="4134" spans="1:6" x14ac:dyDescent="0.2">
      <c r="A4134"/>
      <c r="B4134"/>
      <c r="C4134"/>
      <c r="D4134"/>
      <c r="E4134"/>
      <c r="F4134"/>
    </row>
    <row r="4135" spans="1:6" x14ac:dyDescent="0.2">
      <c r="A4135" t="s">
        <v>491</v>
      </c>
      <c r="B4135"/>
      <c r="C4135"/>
      <c r="D4135"/>
      <c r="E4135"/>
      <c r="F4135"/>
    </row>
    <row r="4136" spans="1:6" x14ac:dyDescent="0.2">
      <c r="A4136" t="s">
        <v>652</v>
      </c>
      <c r="B4136"/>
      <c r="C4136"/>
      <c r="D4136"/>
      <c r="E4136"/>
      <c r="F4136"/>
    </row>
    <row r="4137" spans="1:6" x14ac:dyDescent="0.2">
      <c r="A4137"/>
      <c r="B4137"/>
      <c r="C4137"/>
      <c r="D4137"/>
      <c r="E4137"/>
      <c r="F4137"/>
    </row>
    <row r="4138" spans="1:6" x14ac:dyDescent="0.2">
      <c r="A4138"/>
      <c r="B4138" t="s">
        <v>1</v>
      </c>
      <c r="C4138" t="s">
        <v>492</v>
      </c>
      <c r="D4138"/>
      <c r="E4138"/>
      <c r="F4138"/>
    </row>
    <row r="4139" spans="1:6" x14ac:dyDescent="0.2">
      <c r="A4139"/>
      <c r="B4139"/>
      <c r="C4139"/>
      <c r="D4139"/>
      <c r="E4139"/>
      <c r="F4139"/>
    </row>
    <row r="4140" spans="1:6" x14ac:dyDescent="0.2">
      <c r="A4140"/>
      <c r="B4140" t="s">
        <v>234</v>
      </c>
      <c r="C4140" t="s">
        <v>490</v>
      </c>
      <c r="D4140"/>
      <c r="E4140"/>
      <c r="F4140"/>
    </row>
    <row r="4141" spans="1:6" x14ac:dyDescent="0.2">
      <c r="A4141"/>
      <c r="B4141"/>
      <c r="C4141"/>
      <c r="D4141"/>
      <c r="E4141"/>
      <c r="F4141"/>
    </row>
    <row r="4142" spans="1:6" x14ac:dyDescent="0.2">
      <c r="A4142"/>
      <c r="B4142"/>
      <c r="C4142"/>
      <c r="D4142"/>
      <c r="E4142"/>
      <c r="F4142" t="s">
        <v>493</v>
      </c>
    </row>
    <row r="4143" spans="1:6" x14ac:dyDescent="0.2">
      <c r="A4143">
        <v>1</v>
      </c>
      <c r="B4143" t="s">
        <v>361</v>
      </c>
      <c r="C4143" t="s">
        <v>529</v>
      </c>
      <c r="D4143"/>
      <c r="E4143"/>
      <c r="F4143">
        <v>240008825</v>
      </c>
    </row>
    <row r="4144" spans="1:6" x14ac:dyDescent="0.2">
      <c r="A4144">
        <v>2</v>
      </c>
      <c r="B4144" t="s">
        <v>175</v>
      </c>
      <c r="C4144" t="s">
        <v>465</v>
      </c>
      <c r="D4144"/>
      <c r="E4144"/>
      <c r="F4144"/>
    </row>
    <row r="4145" spans="1:6" x14ac:dyDescent="0.2">
      <c r="A4145">
        <v>3</v>
      </c>
      <c r="B4145" t="s">
        <v>256</v>
      </c>
      <c r="C4145">
        <v>270527000</v>
      </c>
      <c r="D4145"/>
      <c r="E4145"/>
      <c r="F4145"/>
    </row>
    <row r="4146" spans="1:6" x14ac:dyDescent="0.2">
      <c r="A4146">
        <v>4</v>
      </c>
      <c r="B4146" t="s">
        <v>235</v>
      </c>
      <c r="C4146" s="412" t="s">
        <v>492</v>
      </c>
      <c r="D4146" s="412" t="s">
        <v>504</v>
      </c>
      <c r="E4146" s="412"/>
      <c r="F4146" s="412"/>
    </row>
    <row r="4147" spans="1:6" x14ac:dyDescent="0.2">
      <c r="A4147"/>
      <c r="B4147"/>
      <c r="C4147" t="s">
        <v>257</v>
      </c>
      <c r="D4147" t="s">
        <v>257</v>
      </c>
      <c r="E4147" t="s">
        <v>257</v>
      </c>
      <c r="F4147" t="s">
        <v>257</v>
      </c>
    </row>
    <row r="4148" spans="1:6" x14ac:dyDescent="0.2">
      <c r="A4148"/>
      <c r="B4148"/>
      <c r="C4148" t="s">
        <v>494</v>
      </c>
      <c r="D4148" t="s">
        <v>505</v>
      </c>
      <c r="E4148" t="s">
        <v>495</v>
      </c>
      <c r="F4148" t="s">
        <v>185</v>
      </c>
    </row>
    <row r="4149" spans="1:6" x14ac:dyDescent="0.2">
      <c r="A4149">
        <v>5</v>
      </c>
      <c r="B4149" t="s">
        <v>257</v>
      </c>
      <c r="C4149" s="412">
        <v>2003737937</v>
      </c>
      <c r="D4149" s="412">
        <v>9930071244</v>
      </c>
      <c r="E4149" s="412">
        <v>0</v>
      </c>
      <c r="F4149" s="412">
        <v>11933809181</v>
      </c>
    </row>
    <row r="4150" spans="1:6" x14ac:dyDescent="0.2">
      <c r="A4150">
        <v>6</v>
      </c>
      <c r="B4150" t="s">
        <v>236</v>
      </c>
      <c r="C4150">
        <v>0.167904305</v>
      </c>
      <c r="D4150">
        <v>0.83209569500000002</v>
      </c>
      <c r="E4150">
        <v>0</v>
      </c>
      <c r="F4150" s="555">
        <v>1</v>
      </c>
    </row>
    <row r="4151" spans="1:6" x14ac:dyDescent="0.2">
      <c r="A4151"/>
      <c r="B4151"/>
      <c r="C4151" s="412"/>
      <c r="D4151"/>
      <c r="E4151"/>
      <c r="F4151"/>
    </row>
    <row r="4152" spans="1:6" x14ac:dyDescent="0.2">
      <c r="A4152"/>
      <c r="B4152" t="s">
        <v>496</v>
      </c>
      <c r="C4152" s="412"/>
      <c r="D4152"/>
      <c r="E4152"/>
      <c r="F4152"/>
    </row>
    <row r="4153" spans="1:6" x14ac:dyDescent="0.2">
      <c r="A4153">
        <v>7</v>
      </c>
      <c r="B4153" t="s">
        <v>497</v>
      </c>
      <c r="C4153" s="412">
        <v>2003737937</v>
      </c>
      <c r="D4153"/>
      <c r="E4153"/>
      <c r="F4153"/>
    </row>
    <row r="4154" spans="1:6" x14ac:dyDescent="0.2">
      <c r="A4154">
        <v>8</v>
      </c>
      <c r="B4154" t="s">
        <v>258</v>
      </c>
      <c r="C4154" s="412">
        <v>23799930</v>
      </c>
      <c r="D4154"/>
      <c r="E4154"/>
      <c r="F4154"/>
    </row>
    <row r="4155" spans="1:6" x14ac:dyDescent="0.2">
      <c r="A4155">
        <v>9</v>
      </c>
      <c r="B4155" t="s">
        <v>259</v>
      </c>
      <c r="C4155" s="412">
        <v>17951647</v>
      </c>
      <c r="D4155"/>
      <c r="E4155"/>
      <c r="F4155"/>
    </row>
    <row r="4156" spans="1:6" x14ac:dyDescent="0.2">
      <c r="A4156"/>
      <c r="B4156"/>
      <c r="C4156"/>
      <c r="D4156"/>
      <c r="E4156"/>
      <c r="F4156"/>
    </row>
    <row r="4157" spans="1:6" x14ac:dyDescent="0.2">
      <c r="A4157"/>
      <c r="B4157"/>
      <c r="C4157" t="s">
        <v>167</v>
      </c>
      <c r="D4157" t="s">
        <v>260</v>
      </c>
      <c r="E4157" t="s">
        <v>498</v>
      </c>
      <c r="F4157" t="s">
        <v>261</v>
      </c>
    </row>
    <row r="4158" spans="1:6" x14ac:dyDescent="0.2">
      <c r="A4158"/>
      <c r="B4158"/>
      <c r="C4158" t="s">
        <v>262</v>
      </c>
      <c r="D4158" t="s">
        <v>263</v>
      </c>
      <c r="E4158" t="s">
        <v>264</v>
      </c>
      <c r="F4158" t="s">
        <v>265</v>
      </c>
    </row>
    <row r="4159" spans="1:6" x14ac:dyDescent="0.2">
      <c r="A4159">
        <v>10</v>
      </c>
      <c r="B4159" t="s">
        <v>499</v>
      </c>
      <c r="C4159" s="631">
        <v>2.967E-4</v>
      </c>
      <c r="D4159">
        <v>0</v>
      </c>
      <c r="E4159">
        <v>0</v>
      </c>
      <c r="F4159">
        <v>0</v>
      </c>
    </row>
    <row r="4160" spans="1:6" x14ac:dyDescent="0.2">
      <c r="A4160">
        <v>11</v>
      </c>
      <c r="B4160" t="s">
        <v>237</v>
      </c>
      <c r="C4160" s="555">
        <v>5326.25</v>
      </c>
      <c r="D4160">
        <v>0</v>
      </c>
      <c r="E4160">
        <v>0</v>
      </c>
      <c r="F4160">
        <v>0</v>
      </c>
    </row>
    <row r="4161" spans="1:6" x14ac:dyDescent="0.2">
      <c r="A4161">
        <v>12</v>
      </c>
      <c r="B4161" t="s">
        <v>238</v>
      </c>
      <c r="C4161">
        <v>3.9999999999999998E-7</v>
      </c>
      <c r="D4161">
        <v>0</v>
      </c>
      <c r="E4161">
        <v>0</v>
      </c>
      <c r="F4161">
        <v>0</v>
      </c>
    </row>
    <row r="4162" spans="1:6" x14ac:dyDescent="0.2">
      <c r="A4162">
        <v>13</v>
      </c>
      <c r="B4162" t="s">
        <v>239</v>
      </c>
      <c r="C4162" s="555">
        <v>801.49519999999995</v>
      </c>
      <c r="D4162">
        <v>0</v>
      </c>
      <c r="E4162">
        <v>0</v>
      </c>
      <c r="F4162">
        <v>0</v>
      </c>
    </row>
    <row r="4163" spans="1:6" x14ac:dyDescent="0.2">
      <c r="A4163">
        <v>14</v>
      </c>
      <c r="B4163" t="s">
        <v>240</v>
      </c>
      <c r="C4163" s="555">
        <v>3972.0284999999999</v>
      </c>
      <c r="D4163">
        <v>0</v>
      </c>
      <c r="E4163">
        <v>0</v>
      </c>
      <c r="F4163">
        <v>0</v>
      </c>
    </row>
    <row r="4164" spans="1:6" x14ac:dyDescent="0.2">
      <c r="A4164">
        <v>15</v>
      </c>
      <c r="B4164" t="s">
        <v>241</v>
      </c>
      <c r="C4164">
        <v>0</v>
      </c>
      <c r="D4164">
        <v>0</v>
      </c>
      <c r="E4164">
        <v>0</v>
      </c>
      <c r="F4164">
        <v>0</v>
      </c>
    </row>
    <row r="4165" spans="1:6" x14ac:dyDescent="0.2">
      <c r="A4165">
        <v>16</v>
      </c>
      <c r="B4165" t="s">
        <v>242</v>
      </c>
      <c r="C4165" s="555">
        <v>4773.5200000000004</v>
      </c>
      <c r="D4165">
        <v>0</v>
      </c>
      <c r="E4165">
        <v>0</v>
      </c>
      <c r="F4165">
        <v>0</v>
      </c>
    </row>
    <row r="4166" spans="1:6" x14ac:dyDescent="0.2">
      <c r="A4166">
        <v>17</v>
      </c>
      <c r="B4166" t="s">
        <v>500</v>
      </c>
      <c r="C4166" s="555">
        <v>-552.72</v>
      </c>
      <c r="D4166">
        <v>0</v>
      </c>
      <c r="E4166">
        <v>0</v>
      </c>
      <c r="F4166">
        <v>0</v>
      </c>
    </row>
    <row r="4167" spans="1:6" x14ac:dyDescent="0.2">
      <c r="A4167">
        <v>18</v>
      </c>
      <c r="B4167" t="s">
        <v>243</v>
      </c>
      <c r="C4167">
        <v>801.49</v>
      </c>
      <c r="D4167">
        <v>0</v>
      </c>
      <c r="E4167">
        <v>0</v>
      </c>
      <c r="F4167">
        <v>0</v>
      </c>
    </row>
    <row r="4168" spans="1:6" x14ac:dyDescent="0.2">
      <c r="A4168">
        <v>19</v>
      </c>
      <c r="B4168" t="s">
        <v>244</v>
      </c>
      <c r="C4168" s="555"/>
      <c r="D4168"/>
      <c r="E4168"/>
      <c r="F4168"/>
    </row>
    <row r="4169" spans="1:6" x14ac:dyDescent="0.2">
      <c r="A4169">
        <v>20</v>
      </c>
      <c r="B4169" t="s">
        <v>245</v>
      </c>
      <c r="C4169" s="555"/>
      <c r="D4169"/>
      <c r="E4169"/>
      <c r="F4169"/>
    </row>
    <row r="4170" spans="1:6" x14ac:dyDescent="0.2">
      <c r="A4170">
        <v>21</v>
      </c>
      <c r="B4170" t="s">
        <v>246</v>
      </c>
      <c r="C4170" s="555">
        <v>801.49</v>
      </c>
      <c r="D4170">
        <v>0</v>
      </c>
      <c r="E4170">
        <v>0</v>
      </c>
      <c r="F4170">
        <v>0</v>
      </c>
    </row>
    <row r="4171" spans="1:6" x14ac:dyDescent="0.2">
      <c r="A4171">
        <v>22</v>
      </c>
      <c r="B4171" t="s">
        <v>247</v>
      </c>
      <c r="C4171" s="555">
        <v>-5.1999999999999998E-3</v>
      </c>
      <c r="D4171">
        <v>0</v>
      </c>
      <c r="E4171">
        <v>0</v>
      </c>
      <c r="F4171">
        <v>0</v>
      </c>
    </row>
    <row r="4172" spans="1:6" x14ac:dyDescent="0.2">
      <c r="A4172">
        <v>23</v>
      </c>
      <c r="B4172" t="s">
        <v>248</v>
      </c>
      <c r="C4172" s="555">
        <v>0</v>
      </c>
      <c r="D4172">
        <v>0</v>
      </c>
      <c r="E4172">
        <v>0</v>
      </c>
      <c r="F4172">
        <v>0</v>
      </c>
    </row>
    <row r="4173" spans="1:6" x14ac:dyDescent="0.2">
      <c r="A4173">
        <v>24</v>
      </c>
      <c r="B4173" t="s">
        <v>249</v>
      </c>
      <c r="C4173" s="555">
        <v>0</v>
      </c>
      <c r="D4173">
        <v>0</v>
      </c>
      <c r="E4173">
        <v>0</v>
      </c>
      <c r="F4173">
        <v>0</v>
      </c>
    </row>
    <row r="4174" spans="1:6" x14ac:dyDescent="0.2">
      <c r="A4174">
        <v>25</v>
      </c>
      <c r="B4174" t="s">
        <v>250</v>
      </c>
      <c r="C4174" s="555">
        <v>-5.1999999999999998E-3</v>
      </c>
      <c r="D4174">
        <v>0</v>
      </c>
      <c r="E4174">
        <v>0</v>
      </c>
      <c r="F4174">
        <v>0</v>
      </c>
    </row>
    <row r="4175" spans="1:6" x14ac:dyDescent="0.2">
      <c r="A4175">
        <v>26</v>
      </c>
      <c r="B4175" t="s">
        <v>266</v>
      </c>
      <c r="C4175" s="555">
        <v>0</v>
      </c>
      <c r="D4175">
        <v>0</v>
      </c>
      <c r="E4175">
        <v>0</v>
      </c>
      <c r="F4175">
        <v>0</v>
      </c>
    </row>
    <row r="4176" spans="1:6" x14ac:dyDescent="0.2">
      <c r="A4176">
        <v>27</v>
      </c>
      <c r="B4176" t="s">
        <v>267</v>
      </c>
      <c r="C4176" s="555"/>
      <c r="D4176"/>
      <c r="E4176"/>
      <c r="F4176"/>
    </row>
    <row r="4177" spans="1:6" x14ac:dyDescent="0.2">
      <c r="A4177">
        <v>28</v>
      </c>
      <c r="B4177" t="s">
        <v>268</v>
      </c>
      <c r="C4177" s="555"/>
      <c r="D4177"/>
      <c r="E4177"/>
      <c r="F4177"/>
    </row>
    <row r="4178" spans="1:6" x14ac:dyDescent="0.2">
      <c r="A4178">
        <v>29</v>
      </c>
      <c r="B4178" t="s">
        <v>501</v>
      </c>
      <c r="C4178" s="555">
        <v>0</v>
      </c>
      <c r="D4178">
        <v>0</v>
      </c>
      <c r="E4178">
        <v>0</v>
      </c>
      <c r="F4178">
        <v>0</v>
      </c>
    </row>
    <row r="4179" spans="1:6" x14ac:dyDescent="0.2">
      <c r="A4179">
        <v>30</v>
      </c>
      <c r="B4179" t="s">
        <v>251</v>
      </c>
      <c r="C4179">
        <v>801.49</v>
      </c>
      <c r="D4179">
        <v>0</v>
      </c>
      <c r="E4179">
        <v>0</v>
      </c>
      <c r="F4179">
        <v>0</v>
      </c>
    </row>
    <row r="4180" spans="1:6" x14ac:dyDescent="0.2">
      <c r="A4180">
        <v>31</v>
      </c>
      <c r="B4180" t="s">
        <v>252</v>
      </c>
      <c r="C4180"/>
      <c r="D4180"/>
      <c r="E4180"/>
      <c r="F4180"/>
    </row>
    <row r="4181" spans="1:6" x14ac:dyDescent="0.2">
      <c r="A4181">
        <v>32</v>
      </c>
      <c r="B4181" t="s">
        <v>253</v>
      </c>
      <c r="C4181"/>
      <c r="D4181"/>
      <c r="E4181"/>
      <c r="F4181"/>
    </row>
    <row r="4182" spans="1:6" x14ac:dyDescent="0.2">
      <c r="A4182">
        <v>33</v>
      </c>
      <c r="B4182" t="s">
        <v>254</v>
      </c>
      <c r="C4182">
        <v>801.49</v>
      </c>
      <c r="D4182">
        <v>0</v>
      </c>
      <c r="E4182">
        <v>0</v>
      </c>
      <c r="F4182">
        <v>0</v>
      </c>
    </row>
    <row r="4183" spans="1:6" x14ac:dyDescent="0.2">
      <c r="A4183"/>
      <c r="B4183"/>
      <c r="C4183"/>
      <c r="D4183"/>
      <c r="E4183"/>
      <c r="F4183"/>
    </row>
    <row r="4184" spans="1:6" x14ac:dyDescent="0.2">
      <c r="A4184" t="s">
        <v>502</v>
      </c>
      <c r="B4184"/>
      <c r="C4184"/>
      <c r="D4184"/>
      <c r="E4184"/>
      <c r="F4184"/>
    </row>
    <row r="4185" spans="1:6" x14ac:dyDescent="0.2">
      <c r="A4185" t="s">
        <v>503</v>
      </c>
      <c r="B4185"/>
      <c r="C4185"/>
      <c r="D4185"/>
      <c r="E4185"/>
      <c r="F4185"/>
    </row>
    <row r="4186" spans="1:6" x14ac:dyDescent="0.2">
      <c r="A4186"/>
      <c r="B4186"/>
      <c r="C4186"/>
      <c r="D4186"/>
      <c r="E4186"/>
      <c r="F4186"/>
    </row>
    <row r="4187" spans="1:6" x14ac:dyDescent="0.2">
      <c r="A4187"/>
      <c r="B4187"/>
      <c r="C4187"/>
      <c r="D4187"/>
      <c r="E4187"/>
      <c r="F4187"/>
    </row>
    <row r="4188" spans="1:6" x14ac:dyDescent="0.2">
      <c r="A4188" t="s">
        <v>491</v>
      </c>
      <c r="B4188"/>
      <c r="C4188"/>
      <c r="D4188"/>
      <c r="E4188"/>
      <c r="F4188"/>
    </row>
    <row r="4189" spans="1:6" x14ac:dyDescent="0.2">
      <c r="A4189" t="s">
        <v>652</v>
      </c>
      <c r="B4189"/>
      <c r="C4189"/>
      <c r="D4189"/>
      <c r="E4189"/>
      <c r="F4189"/>
    </row>
    <row r="4190" spans="1:6" x14ac:dyDescent="0.2">
      <c r="A4190"/>
      <c r="B4190"/>
      <c r="C4190"/>
      <c r="D4190"/>
      <c r="E4190"/>
      <c r="F4190"/>
    </row>
    <row r="4191" spans="1:6" x14ac:dyDescent="0.2">
      <c r="A4191"/>
      <c r="B4191" t="s">
        <v>1</v>
      </c>
      <c r="C4191" t="s">
        <v>492</v>
      </c>
      <c r="D4191"/>
      <c r="E4191"/>
      <c r="F4191"/>
    </row>
    <row r="4192" spans="1:6" x14ac:dyDescent="0.2">
      <c r="A4192"/>
      <c r="B4192"/>
      <c r="C4192"/>
      <c r="D4192"/>
      <c r="E4192"/>
      <c r="F4192"/>
    </row>
    <row r="4193" spans="1:6" x14ac:dyDescent="0.2">
      <c r="A4193"/>
      <c r="B4193" t="s">
        <v>234</v>
      </c>
      <c r="C4193" t="s">
        <v>490</v>
      </c>
      <c r="D4193"/>
      <c r="E4193"/>
      <c r="F4193"/>
    </row>
    <row r="4194" spans="1:6" x14ac:dyDescent="0.2">
      <c r="A4194"/>
      <c r="B4194"/>
      <c r="C4194"/>
      <c r="D4194"/>
      <c r="E4194"/>
      <c r="F4194"/>
    </row>
    <row r="4195" spans="1:6" x14ac:dyDescent="0.2">
      <c r="A4195"/>
      <c r="B4195"/>
      <c r="C4195"/>
      <c r="D4195"/>
      <c r="E4195"/>
      <c r="F4195" t="s">
        <v>493</v>
      </c>
    </row>
    <row r="4196" spans="1:6" x14ac:dyDescent="0.2">
      <c r="A4196">
        <v>1</v>
      </c>
      <c r="B4196" t="s">
        <v>361</v>
      </c>
      <c r="C4196" t="s">
        <v>529</v>
      </c>
      <c r="D4196"/>
      <c r="E4196"/>
      <c r="F4196">
        <v>240008825</v>
      </c>
    </row>
    <row r="4197" spans="1:6" x14ac:dyDescent="0.2">
      <c r="A4197">
        <v>2</v>
      </c>
      <c r="B4197" t="s">
        <v>175</v>
      </c>
      <c r="C4197" t="s">
        <v>453</v>
      </c>
      <c r="D4197"/>
      <c r="E4197"/>
      <c r="F4197"/>
    </row>
    <row r="4198" spans="1:6" x14ac:dyDescent="0.2">
      <c r="A4198">
        <v>3</v>
      </c>
      <c r="B4198" t="s">
        <v>256</v>
      </c>
      <c r="C4198" s="436">
        <v>272850000</v>
      </c>
      <c r="D4198" s="412"/>
      <c r="E4198" s="412"/>
      <c r="F4198" s="412"/>
    </row>
    <row r="4199" spans="1:6" x14ac:dyDescent="0.2">
      <c r="A4199">
        <v>4</v>
      </c>
      <c r="B4199" t="s">
        <v>235</v>
      </c>
      <c r="C4199" t="s">
        <v>492</v>
      </c>
      <c r="D4199" t="s">
        <v>504</v>
      </c>
      <c r="E4199"/>
      <c r="F4199"/>
    </row>
    <row r="4200" spans="1:6" x14ac:dyDescent="0.2">
      <c r="A4200"/>
      <c r="B4200"/>
      <c r="C4200" t="s">
        <v>257</v>
      </c>
      <c r="D4200" t="s">
        <v>257</v>
      </c>
      <c r="E4200" t="s">
        <v>257</v>
      </c>
      <c r="F4200" t="s">
        <v>257</v>
      </c>
    </row>
    <row r="4201" spans="1:6" x14ac:dyDescent="0.2">
      <c r="A4201"/>
      <c r="B4201"/>
      <c r="C4201" t="s">
        <v>494</v>
      </c>
      <c r="D4201" t="s">
        <v>505</v>
      </c>
      <c r="E4201" t="s">
        <v>495</v>
      </c>
      <c r="F4201" t="s">
        <v>185</v>
      </c>
    </row>
    <row r="4202" spans="1:6" x14ac:dyDescent="0.2">
      <c r="A4202">
        <v>5</v>
      </c>
      <c r="B4202" t="s">
        <v>257</v>
      </c>
      <c r="C4202" s="412">
        <v>2003737937</v>
      </c>
      <c r="D4202" s="412">
        <v>9930071244</v>
      </c>
      <c r="E4202" s="412">
        <v>0</v>
      </c>
      <c r="F4202" s="412">
        <v>11933809181</v>
      </c>
    </row>
    <row r="4203" spans="1:6" x14ac:dyDescent="0.2">
      <c r="A4203">
        <v>6</v>
      </c>
      <c r="B4203" t="s">
        <v>236</v>
      </c>
      <c r="C4203">
        <v>0.167904305</v>
      </c>
      <c r="D4203">
        <v>0.83209569500000002</v>
      </c>
      <c r="E4203">
        <v>0</v>
      </c>
      <c r="F4203" s="555">
        <v>1</v>
      </c>
    </row>
    <row r="4204" spans="1:6" x14ac:dyDescent="0.2">
      <c r="A4204"/>
      <c r="B4204"/>
      <c r="C4204" s="412"/>
      <c r="D4204"/>
      <c r="E4204"/>
      <c r="F4204"/>
    </row>
    <row r="4205" spans="1:6" x14ac:dyDescent="0.2">
      <c r="A4205"/>
      <c r="B4205" t="s">
        <v>496</v>
      </c>
      <c r="C4205"/>
      <c r="D4205"/>
      <c r="E4205"/>
      <c r="F4205"/>
    </row>
    <row r="4206" spans="1:6" x14ac:dyDescent="0.2">
      <c r="A4206">
        <v>7</v>
      </c>
      <c r="B4206" t="s">
        <v>497</v>
      </c>
      <c r="C4206" s="412">
        <v>2003737937</v>
      </c>
      <c r="D4206"/>
      <c r="E4206"/>
      <c r="F4206"/>
    </row>
    <row r="4207" spans="1:6" x14ac:dyDescent="0.2">
      <c r="A4207">
        <v>8</v>
      </c>
      <c r="B4207" t="s">
        <v>258</v>
      </c>
      <c r="C4207" s="412">
        <v>23799930</v>
      </c>
      <c r="D4207"/>
      <c r="E4207"/>
      <c r="F4207"/>
    </row>
    <row r="4208" spans="1:6" x14ac:dyDescent="0.2">
      <c r="A4208">
        <v>9</v>
      </c>
      <c r="B4208" t="s">
        <v>259</v>
      </c>
      <c r="C4208" s="412">
        <v>17951647</v>
      </c>
      <c r="D4208"/>
      <c r="E4208"/>
      <c r="F4208"/>
    </row>
    <row r="4209" spans="1:6" x14ac:dyDescent="0.2">
      <c r="A4209"/>
      <c r="B4209"/>
      <c r="C4209"/>
      <c r="D4209"/>
      <c r="E4209"/>
      <c r="F4209"/>
    </row>
    <row r="4210" spans="1:6" x14ac:dyDescent="0.2">
      <c r="A4210"/>
      <c r="B4210"/>
      <c r="C4210" t="s">
        <v>167</v>
      </c>
      <c r="D4210" t="s">
        <v>260</v>
      </c>
      <c r="E4210" t="s">
        <v>498</v>
      </c>
      <c r="F4210" t="s">
        <v>261</v>
      </c>
    </row>
    <row r="4211" spans="1:6" x14ac:dyDescent="0.2">
      <c r="A4211"/>
      <c r="B4211"/>
      <c r="C4211" s="555" t="s">
        <v>262</v>
      </c>
      <c r="D4211" t="s">
        <v>263</v>
      </c>
      <c r="E4211" t="s">
        <v>264</v>
      </c>
      <c r="F4211" t="s">
        <v>265</v>
      </c>
    </row>
    <row r="4212" spans="1:6" x14ac:dyDescent="0.2">
      <c r="A4212">
        <v>10</v>
      </c>
      <c r="B4212" t="s">
        <v>499</v>
      </c>
      <c r="C4212" s="631">
        <v>5.8314999999999999E-3</v>
      </c>
      <c r="D4212">
        <v>0</v>
      </c>
      <c r="E4212">
        <v>0</v>
      </c>
      <c r="F4212">
        <v>0</v>
      </c>
    </row>
    <row r="4213" spans="1:6" x14ac:dyDescent="0.2">
      <c r="A4213">
        <v>11</v>
      </c>
      <c r="B4213" t="s">
        <v>237</v>
      </c>
      <c r="C4213" s="555">
        <v>104685.03</v>
      </c>
      <c r="D4213">
        <v>0</v>
      </c>
      <c r="E4213">
        <v>0</v>
      </c>
      <c r="F4213">
        <v>0</v>
      </c>
    </row>
    <row r="4214" spans="1:6" x14ac:dyDescent="0.2">
      <c r="A4214">
        <v>12</v>
      </c>
      <c r="B4214" t="s">
        <v>238</v>
      </c>
      <c r="C4214" s="631">
        <v>8.6999999999999997E-6</v>
      </c>
      <c r="D4214">
        <v>0</v>
      </c>
      <c r="E4214">
        <v>0</v>
      </c>
      <c r="F4214">
        <v>0</v>
      </c>
    </row>
    <row r="4215" spans="1:6" x14ac:dyDescent="0.2">
      <c r="A4215">
        <v>13</v>
      </c>
      <c r="B4215" t="s">
        <v>239</v>
      </c>
      <c r="C4215" s="555">
        <v>17432.520100000002</v>
      </c>
      <c r="D4215">
        <v>0</v>
      </c>
      <c r="E4215">
        <v>0</v>
      </c>
      <c r="F4215">
        <v>0</v>
      </c>
    </row>
    <row r="4216" spans="1:6" x14ac:dyDescent="0.2">
      <c r="A4216">
        <v>14</v>
      </c>
      <c r="B4216" t="s">
        <v>240</v>
      </c>
      <c r="C4216" s="555">
        <v>86391.6198</v>
      </c>
      <c r="D4216">
        <v>0</v>
      </c>
      <c r="E4216">
        <v>0</v>
      </c>
      <c r="F4216">
        <v>0</v>
      </c>
    </row>
    <row r="4217" spans="1:6" x14ac:dyDescent="0.2">
      <c r="A4217">
        <v>15</v>
      </c>
      <c r="B4217" t="s">
        <v>241</v>
      </c>
      <c r="C4217">
        <v>0</v>
      </c>
      <c r="D4217">
        <v>0</v>
      </c>
      <c r="E4217">
        <v>0</v>
      </c>
      <c r="F4217">
        <v>0</v>
      </c>
    </row>
    <row r="4218" spans="1:6" x14ac:dyDescent="0.2">
      <c r="A4218">
        <v>16</v>
      </c>
      <c r="B4218" t="s">
        <v>242</v>
      </c>
      <c r="C4218" s="555">
        <v>103824.13989999999</v>
      </c>
      <c r="D4218">
        <v>0</v>
      </c>
      <c r="E4218">
        <v>0</v>
      </c>
      <c r="F4218">
        <v>0</v>
      </c>
    </row>
    <row r="4219" spans="1:6" x14ac:dyDescent="0.2">
      <c r="A4219">
        <v>17</v>
      </c>
      <c r="B4219" t="s">
        <v>500</v>
      </c>
      <c r="C4219" s="555">
        <v>-860.88959999999997</v>
      </c>
      <c r="D4219">
        <v>0</v>
      </c>
      <c r="E4219">
        <v>0</v>
      </c>
      <c r="F4219">
        <v>0</v>
      </c>
    </row>
    <row r="4220" spans="1:6" x14ac:dyDescent="0.2">
      <c r="A4220">
        <v>18</v>
      </c>
      <c r="B4220" t="s">
        <v>243</v>
      </c>
      <c r="C4220" s="555">
        <v>17432.38</v>
      </c>
      <c r="D4220">
        <v>0</v>
      </c>
      <c r="E4220">
        <v>0</v>
      </c>
      <c r="F4220">
        <v>0</v>
      </c>
    </row>
    <row r="4221" spans="1:6" x14ac:dyDescent="0.2">
      <c r="A4221">
        <v>19</v>
      </c>
      <c r="B4221" t="s">
        <v>244</v>
      </c>
      <c r="C4221" s="555"/>
      <c r="D4221"/>
      <c r="E4221"/>
      <c r="F4221"/>
    </row>
    <row r="4222" spans="1:6" x14ac:dyDescent="0.2">
      <c r="A4222">
        <v>20</v>
      </c>
      <c r="B4222" t="s">
        <v>245</v>
      </c>
      <c r="C4222" s="555"/>
      <c r="D4222"/>
      <c r="E4222"/>
      <c r="F4222"/>
    </row>
    <row r="4223" spans="1:6" x14ac:dyDescent="0.2">
      <c r="A4223">
        <v>21</v>
      </c>
      <c r="B4223" t="s">
        <v>246</v>
      </c>
      <c r="C4223" s="555">
        <v>17432.38</v>
      </c>
      <c r="D4223">
        <v>0</v>
      </c>
      <c r="E4223">
        <v>0</v>
      </c>
      <c r="F4223">
        <v>0</v>
      </c>
    </row>
    <row r="4224" spans="1:6" x14ac:dyDescent="0.2">
      <c r="A4224">
        <v>22</v>
      </c>
      <c r="B4224" t="s">
        <v>247</v>
      </c>
      <c r="C4224" s="555">
        <v>-0.1401</v>
      </c>
      <c r="D4224">
        <v>0</v>
      </c>
      <c r="E4224">
        <v>0</v>
      </c>
      <c r="F4224">
        <v>0</v>
      </c>
    </row>
    <row r="4225" spans="1:6" x14ac:dyDescent="0.2">
      <c r="A4225">
        <v>23</v>
      </c>
      <c r="B4225" t="s">
        <v>248</v>
      </c>
      <c r="C4225" s="555">
        <v>0</v>
      </c>
      <c r="D4225">
        <v>0</v>
      </c>
      <c r="E4225">
        <v>0</v>
      </c>
      <c r="F4225">
        <v>0</v>
      </c>
    </row>
    <row r="4226" spans="1:6" x14ac:dyDescent="0.2">
      <c r="A4226">
        <v>24</v>
      </c>
      <c r="B4226" t="s">
        <v>249</v>
      </c>
      <c r="C4226" s="555">
        <v>0</v>
      </c>
      <c r="D4226">
        <v>0</v>
      </c>
      <c r="E4226">
        <v>0</v>
      </c>
      <c r="F4226">
        <v>0</v>
      </c>
    </row>
    <row r="4227" spans="1:6" x14ac:dyDescent="0.2">
      <c r="A4227">
        <v>25</v>
      </c>
      <c r="B4227" t="s">
        <v>250</v>
      </c>
      <c r="C4227" s="555">
        <v>-0.1401</v>
      </c>
      <c r="D4227">
        <v>0</v>
      </c>
      <c r="E4227">
        <v>0</v>
      </c>
      <c r="F4227">
        <v>0</v>
      </c>
    </row>
    <row r="4228" spans="1:6" x14ac:dyDescent="0.2">
      <c r="A4228">
        <v>26</v>
      </c>
      <c r="B4228" t="s">
        <v>266</v>
      </c>
      <c r="C4228" s="555">
        <v>0</v>
      </c>
      <c r="D4228">
        <v>0</v>
      </c>
      <c r="E4228">
        <v>0</v>
      </c>
      <c r="F4228">
        <v>0</v>
      </c>
    </row>
    <row r="4229" spans="1:6" x14ac:dyDescent="0.2">
      <c r="A4229">
        <v>27</v>
      </c>
      <c r="B4229" t="s">
        <v>267</v>
      </c>
      <c r="C4229" s="555"/>
      <c r="D4229"/>
      <c r="E4229"/>
      <c r="F4229"/>
    </row>
    <row r="4230" spans="1:6" x14ac:dyDescent="0.2">
      <c r="A4230">
        <v>28</v>
      </c>
      <c r="B4230" t="s">
        <v>268</v>
      </c>
      <c r="C4230" s="555"/>
      <c r="D4230"/>
      <c r="E4230"/>
      <c r="F4230"/>
    </row>
    <row r="4231" spans="1:6" x14ac:dyDescent="0.2">
      <c r="A4231">
        <v>29</v>
      </c>
      <c r="B4231" t="s">
        <v>501</v>
      </c>
      <c r="C4231" s="555">
        <v>0</v>
      </c>
      <c r="D4231">
        <v>0</v>
      </c>
      <c r="E4231">
        <v>0</v>
      </c>
      <c r="F4231">
        <v>0</v>
      </c>
    </row>
    <row r="4232" spans="1:6" x14ac:dyDescent="0.2">
      <c r="A4232">
        <v>30</v>
      </c>
      <c r="B4232" t="s">
        <v>251</v>
      </c>
      <c r="C4232">
        <v>17432.38</v>
      </c>
      <c r="D4232">
        <v>0</v>
      </c>
      <c r="E4232">
        <v>0</v>
      </c>
      <c r="F4232">
        <v>0</v>
      </c>
    </row>
    <row r="4233" spans="1:6" x14ac:dyDescent="0.2">
      <c r="A4233">
        <v>31</v>
      </c>
      <c r="B4233" t="s">
        <v>252</v>
      </c>
      <c r="C4233"/>
      <c r="D4233"/>
      <c r="E4233"/>
      <c r="F4233"/>
    </row>
    <row r="4234" spans="1:6" x14ac:dyDescent="0.2">
      <c r="A4234">
        <v>32</v>
      </c>
      <c r="B4234" t="s">
        <v>253</v>
      </c>
      <c r="C4234"/>
      <c r="D4234"/>
      <c r="E4234"/>
      <c r="F4234"/>
    </row>
    <row r="4235" spans="1:6" x14ac:dyDescent="0.2">
      <c r="A4235">
        <v>33</v>
      </c>
      <c r="B4235" t="s">
        <v>254</v>
      </c>
      <c r="C4235">
        <v>17432.38</v>
      </c>
      <c r="D4235">
        <v>0</v>
      </c>
      <c r="E4235">
        <v>0</v>
      </c>
      <c r="F4235">
        <v>0</v>
      </c>
    </row>
    <row r="4236" spans="1:6" x14ac:dyDescent="0.2">
      <c r="A4236"/>
      <c r="B4236"/>
      <c r="C4236"/>
      <c r="D4236"/>
      <c r="E4236"/>
      <c r="F4236"/>
    </row>
    <row r="4237" spans="1:6" x14ac:dyDescent="0.2">
      <c r="A4237" t="s">
        <v>502</v>
      </c>
      <c r="B4237"/>
      <c r="C4237"/>
      <c r="D4237"/>
      <c r="E4237"/>
      <c r="F4237"/>
    </row>
    <row r="4238" spans="1:6" x14ac:dyDescent="0.2">
      <c r="A4238" t="s">
        <v>503</v>
      </c>
      <c r="B4238"/>
      <c r="C4238"/>
      <c r="D4238"/>
      <c r="E4238"/>
      <c r="F4238"/>
    </row>
    <row r="4239" spans="1:6" x14ac:dyDescent="0.2">
      <c r="A4239"/>
      <c r="B4239"/>
      <c r="C4239"/>
      <c r="D4239"/>
      <c r="E4239"/>
      <c r="F4239"/>
    </row>
    <row r="4240" spans="1:6" x14ac:dyDescent="0.2">
      <c r="A4240"/>
      <c r="B4240"/>
      <c r="C4240"/>
      <c r="D4240"/>
      <c r="E4240"/>
      <c r="F4240"/>
    </row>
    <row r="4241" spans="1:6" x14ac:dyDescent="0.2">
      <c r="A4241" t="s">
        <v>491</v>
      </c>
      <c r="B4241"/>
      <c r="C4241"/>
      <c r="D4241"/>
      <c r="E4241"/>
      <c r="F4241"/>
    </row>
    <row r="4242" spans="1:6" x14ac:dyDescent="0.2">
      <c r="A4242" t="s">
        <v>652</v>
      </c>
      <c r="B4242"/>
      <c r="C4242"/>
      <c r="D4242"/>
      <c r="E4242"/>
      <c r="F4242"/>
    </row>
    <row r="4243" spans="1:6" x14ac:dyDescent="0.2">
      <c r="A4243"/>
      <c r="B4243"/>
      <c r="C4243"/>
      <c r="D4243"/>
      <c r="E4243"/>
      <c r="F4243"/>
    </row>
    <row r="4244" spans="1:6" x14ac:dyDescent="0.2">
      <c r="A4244"/>
      <c r="B4244" t="s">
        <v>1</v>
      </c>
      <c r="C4244" t="s">
        <v>492</v>
      </c>
      <c r="D4244"/>
      <c r="E4244"/>
      <c r="F4244"/>
    </row>
    <row r="4245" spans="1:6" x14ac:dyDescent="0.2">
      <c r="A4245"/>
      <c r="B4245"/>
      <c r="C4245"/>
      <c r="D4245"/>
      <c r="E4245"/>
      <c r="F4245"/>
    </row>
    <row r="4246" spans="1:6" x14ac:dyDescent="0.2">
      <c r="A4246"/>
      <c r="B4246" t="s">
        <v>234</v>
      </c>
      <c r="C4246" t="s">
        <v>490</v>
      </c>
      <c r="D4246"/>
      <c r="E4246"/>
      <c r="F4246"/>
    </row>
    <row r="4247" spans="1:6" x14ac:dyDescent="0.2">
      <c r="A4247"/>
      <c r="B4247"/>
      <c r="C4247"/>
      <c r="D4247"/>
      <c r="E4247"/>
      <c r="F4247"/>
    </row>
    <row r="4248" spans="1:6" x14ac:dyDescent="0.2">
      <c r="A4248"/>
      <c r="B4248"/>
      <c r="C4248"/>
      <c r="D4248"/>
      <c r="E4248"/>
      <c r="F4248" t="s">
        <v>493</v>
      </c>
    </row>
    <row r="4249" spans="1:6" x14ac:dyDescent="0.2">
      <c r="A4249">
        <v>1</v>
      </c>
      <c r="B4249" t="s">
        <v>361</v>
      </c>
      <c r="C4249" t="s">
        <v>529</v>
      </c>
      <c r="D4249"/>
      <c r="E4249"/>
      <c r="F4249">
        <v>240008825</v>
      </c>
    </row>
    <row r="4250" spans="1:6" x14ac:dyDescent="0.2">
      <c r="A4250">
        <v>2</v>
      </c>
      <c r="B4250" t="s">
        <v>175</v>
      </c>
      <c r="C4250" s="412" t="s">
        <v>455</v>
      </c>
      <c r="D4250" s="412"/>
      <c r="E4250" s="412"/>
      <c r="F4250" s="412"/>
    </row>
    <row r="4251" spans="1:6" x14ac:dyDescent="0.2">
      <c r="A4251">
        <v>3</v>
      </c>
      <c r="B4251" t="s">
        <v>256</v>
      </c>
      <c r="C4251">
        <v>270318000</v>
      </c>
      <c r="D4251"/>
      <c r="E4251"/>
      <c r="F4251"/>
    </row>
    <row r="4252" spans="1:6" x14ac:dyDescent="0.2">
      <c r="A4252">
        <v>4</v>
      </c>
      <c r="B4252" t="s">
        <v>235</v>
      </c>
      <c r="C4252" t="s">
        <v>492</v>
      </c>
      <c r="D4252" t="s">
        <v>504</v>
      </c>
      <c r="E4252"/>
      <c r="F4252"/>
    </row>
    <row r="4253" spans="1:6" x14ac:dyDescent="0.2">
      <c r="A4253"/>
      <c r="B4253"/>
      <c r="C4253" t="s">
        <v>257</v>
      </c>
      <c r="D4253" t="s">
        <v>257</v>
      </c>
      <c r="E4253" t="s">
        <v>257</v>
      </c>
      <c r="F4253" t="s">
        <v>257</v>
      </c>
    </row>
    <row r="4254" spans="1:6" x14ac:dyDescent="0.2">
      <c r="A4254"/>
      <c r="B4254"/>
      <c r="C4254" s="412" t="s">
        <v>494</v>
      </c>
      <c r="D4254" t="s">
        <v>505</v>
      </c>
      <c r="E4254" t="s">
        <v>495</v>
      </c>
      <c r="F4254" t="s">
        <v>185</v>
      </c>
    </row>
    <row r="4255" spans="1:6" x14ac:dyDescent="0.2">
      <c r="A4255">
        <v>5</v>
      </c>
      <c r="B4255" t="s">
        <v>257</v>
      </c>
      <c r="C4255" s="412">
        <v>2003737937</v>
      </c>
      <c r="D4255" s="412">
        <v>9929645734</v>
      </c>
      <c r="E4255" s="412">
        <v>0</v>
      </c>
      <c r="F4255" s="412">
        <v>11933383671</v>
      </c>
    </row>
    <row r="4256" spans="1:6" x14ac:dyDescent="0.2">
      <c r="A4256">
        <v>6</v>
      </c>
      <c r="B4256" t="s">
        <v>236</v>
      </c>
      <c r="C4256" s="706">
        <v>0.16791029199999999</v>
      </c>
      <c r="D4256">
        <v>0.83208970800000004</v>
      </c>
      <c r="E4256">
        <v>0</v>
      </c>
      <c r="F4256" s="555">
        <v>1</v>
      </c>
    </row>
    <row r="4257" spans="1:6" x14ac:dyDescent="0.2">
      <c r="A4257"/>
      <c r="B4257"/>
      <c r="C4257"/>
      <c r="D4257"/>
      <c r="E4257"/>
      <c r="F4257"/>
    </row>
    <row r="4258" spans="1:6" x14ac:dyDescent="0.2">
      <c r="A4258"/>
      <c r="B4258" t="s">
        <v>496</v>
      </c>
      <c r="C4258"/>
      <c r="D4258"/>
      <c r="E4258"/>
      <c r="F4258"/>
    </row>
    <row r="4259" spans="1:6" x14ac:dyDescent="0.2">
      <c r="A4259">
        <v>7</v>
      </c>
      <c r="B4259" t="s">
        <v>497</v>
      </c>
      <c r="C4259" s="412">
        <v>2003737937</v>
      </c>
      <c r="D4259"/>
      <c r="E4259"/>
      <c r="F4259"/>
    </row>
    <row r="4260" spans="1:6" x14ac:dyDescent="0.2">
      <c r="A4260">
        <v>8</v>
      </c>
      <c r="B4260" t="s">
        <v>258</v>
      </c>
      <c r="C4260" s="412">
        <v>23799930</v>
      </c>
      <c r="D4260"/>
      <c r="E4260"/>
      <c r="F4260"/>
    </row>
    <row r="4261" spans="1:6" x14ac:dyDescent="0.2">
      <c r="A4261">
        <v>9</v>
      </c>
      <c r="B4261" t="s">
        <v>259</v>
      </c>
      <c r="C4261" s="412">
        <v>17951647</v>
      </c>
      <c r="D4261"/>
      <c r="E4261"/>
      <c r="F4261"/>
    </row>
    <row r="4262" spans="1:6" x14ac:dyDescent="0.2">
      <c r="A4262"/>
      <c r="B4262"/>
      <c r="C4262"/>
      <c r="D4262"/>
      <c r="E4262"/>
      <c r="F4262"/>
    </row>
    <row r="4263" spans="1:6" x14ac:dyDescent="0.2">
      <c r="A4263"/>
      <c r="B4263"/>
      <c r="C4263" s="555" t="s">
        <v>167</v>
      </c>
      <c r="D4263" t="s">
        <v>260</v>
      </c>
      <c r="E4263" t="s">
        <v>498</v>
      </c>
      <c r="F4263" t="s">
        <v>261</v>
      </c>
    </row>
    <row r="4264" spans="1:6" x14ac:dyDescent="0.2">
      <c r="A4264"/>
      <c r="B4264"/>
      <c r="C4264" s="555" t="s">
        <v>262</v>
      </c>
      <c r="D4264" t="s">
        <v>263</v>
      </c>
      <c r="E4264" t="s">
        <v>264</v>
      </c>
      <c r="F4264" t="s">
        <v>265</v>
      </c>
    </row>
    <row r="4265" spans="1:6" x14ac:dyDescent="0.2">
      <c r="A4265">
        <v>10</v>
      </c>
      <c r="B4265" t="s">
        <v>499</v>
      </c>
      <c r="C4265" s="631">
        <v>4.5209999999999998E-3</v>
      </c>
      <c r="D4265">
        <v>0</v>
      </c>
      <c r="E4265">
        <v>0</v>
      </c>
      <c r="F4265">
        <v>0</v>
      </c>
    </row>
    <row r="4266" spans="1:6" x14ac:dyDescent="0.2">
      <c r="A4266">
        <v>11</v>
      </c>
      <c r="B4266" t="s">
        <v>237</v>
      </c>
      <c r="C4266" s="555">
        <v>81159.399999999994</v>
      </c>
      <c r="D4266">
        <v>0</v>
      </c>
      <c r="E4266">
        <v>0</v>
      </c>
      <c r="F4266">
        <v>0</v>
      </c>
    </row>
    <row r="4267" spans="1:6" x14ac:dyDescent="0.2">
      <c r="A4267">
        <v>12</v>
      </c>
      <c r="B4267" t="s">
        <v>238</v>
      </c>
      <c r="C4267" s="631">
        <v>6.8000000000000001E-6</v>
      </c>
      <c r="D4267">
        <v>0</v>
      </c>
      <c r="E4267">
        <v>0</v>
      </c>
      <c r="F4267">
        <v>0</v>
      </c>
    </row>
    <row r="4268" spans="1:6" x14ac:dyDescent="0.2">
      <c r="A4268">
        <v>13</v>
      </c>
      <c r="B4268" t="s">
        <v>239</v>
      </c>
      <c r="C4268" s="555">
        <v>13625.418</v>
      </c>
      <c r="D4268">
        <v>0</v>
      </c>
      <c r="E4268">
        <v>0</v>
      </c>
      <c r="F4268">
        <v>0</v>
      </c>
    </row>
    <row r="4269" spans="1:6" x14ac:dyDescent="0.2">
      <c r="A4269">
        <v>14</v>
      </c>
      <c r="B4269" t="s">
        <v>240</v>
      </c>
      <c r="C4269" s="555">
        <v>67521.591</v>
      </c>
      <c r="D4269">
        <v>0</v>
      </c>
      <c r="E4269">
        <v>0</v>
      </c>
      <c r="F4269">
        <v>0</v>
      </c>
    </row>
    <row r="4270" spans="1:6" x14ac:dyDescent="0.2">
      <c r="A4270">
        <v>15</v>
      </c>
      <c r="B4270" t="s">
        <v>241</v>
      </c>
      <c r="C4270">
        <v>0</v>
      </c>
      <c r="D4270">
        <v>0</v>
      </c>
      <c r="E4270">
        <v>0</v>
      </c>
      <c r="F4270">
        <v>0</v>
      </c>
    </row>
    <row r="4271" spans="1:6" x14ac:dyDescent="0.2">
      <c r="A4271">
        <v>16</v>
      </c>
      <c r="B4271" t="s">
        <v>242</v>
      </c>
      <c r="C4271" s="555">
        <v>81147.009000000005</v>
      </c>
      <c r="D4271">
        <v>0</v>
      </c>
      <c r="E4271">
        <v>0</v>
      </c>
      <c r="F4271">
        <v>0</v>
      </c>
    </row>
    <row r="4272" spans="1:6" x14ac:dyDescent="0.2">
      <c r="A4272">
        <v>17</v>
      </c>
      <c r="B4272" t="s">
        <v>500</v>
      </c>
      <c r="C4272" s="555">
        <v>-12.3871</v>
      </c>
      <c r="D4272">
        <v>0</v>
      </c>
      <c r="E4272">
        <v>0</v>
      </c>
      <c r="F4272">
        <v>0</v>
      </c>
    </row>
    <row r="4273" spans="1:6" x14ac:dyDescent="0.2">
      <c r="A4273">
        <v>18</v>
      </c>
      <c r="B4273" t="s">
        <v>243</v>
      </c>
      <c r="C4273" s="555">
        <v>13625.31</v>
      </c>
      <c r="D4273">
        <v>0</v>
      </c>
      <c r="E4273">
        <v>0</v>
      </c>
      <c r="F4273">
        <v>0</v>
      </c>
    </row>
    <row r="4274" spans="1:6" x14ac:dyDescent="0.2">
      <c r="A4274">
        <v>19</v>
      </c>
      <c r="B4274" t="s">
        <v>244</v>
      </c>
      <c r="C4274" s="555"/>
      <c r="D4274"/>
      <c r="E4274"/>
      <c r="F4274"/>
    </row>
    <row r="4275" spans="1:6" x14ac:dyDescent="0.2">
      <c r="A4275">
        <v>20</v>
      </c>
      <c r="B4275" t="s">
        <v>245</v>
      </c>
      <c r="C4275" s="555"/>
      <c r="D4275"/>
      <c r="E4275"/>
      <c r="F4275"/>
    </row>
    <row r="4276" spans="1:6" x14ac:dyDescent="0.2">
      <c r="A4276">
        <v>21</v>
      </c>
      <c r="B4276" t="s">
        <v>246</v>
      </c>
      <c r="C4276" s="555">
        <v>13625.31</v>
      </c>
      <c r="D4276">
        <v>0</v>
      </c>
      <c r="E4276">
        <v>0</v>
      </c>
      <c r="F4276">
        <v>0</v>
      </c>
    </row>
    <row r="4277" spans="1:6" x14ac:dyDescent="0.2">
      <c r="A4277">
        <v>22</v>
      </c>
      <c r="B4277" t="s">
        <v>247</v>
      </c>
      <c r="C4277" s="555">
        <v>-0.108</v>
      </c>
      <c r="D4277">
        <v>0</v>
      </c>
      <c r="E4277">
        <v>0</v>
      </c>
      <c r="F4277">
        <v>0</v>
      </c>
    </row>
    <row r="4278" spans="1:6" x14ac:dyDescent="0.2">
      <c r="A4278">
        <v>23</v>
      </c>
      <c r="B4278" t="s">
        <v>248</v>
      </c>
      <c r="C4278" s="555">
        <v>0</v>
      </c>
      <c r="D4278">
        <v>0</v>
      </c>
      <c r="E4278">
        <v>0</v>
      </c>
      <c r="F4278">
        <v>0</v>
      </c>
    </row>
    <row r="4279" spans="1:6" x14ac:dyDescent="0.2">
      <c r="A4279">
        <v>24</v>
      </c>
      <c r="B4279" t="s">
        <v>249</v>
      </c>
      <c r="C4279" s="555">
        <v>0</v>
      </c>
      <c r="D4279">
        <v>0</v>
      </c>
      <c r="E4279">
        <v>0</v>
      </c>
      <c r="F4279">
        <v>0</v>
      </c>
    </row>
    <row r="4280" spans="1:6" x14ac:dyDescent="0.2">
      <c r="A4280">
        <v>25</v>
      </c>
      <c r="B4280" t="s">
        <v>250</v>
      </c>
      <c r="C4280" s="555">
        <v>-0.108</v>
      </c>
      <c r="D4280">
        <v>0</v>
      </c>
      <c r="E4280">
        <v>0</v>
      </c>
      <c r="F4280">
        <v>0</v>
      </c>
    </row>
    <row r="4281" spans="1:6" x14ac:dyDescent="0.2">
      <c r="A4281">
        <v>26</v>
      </c>
      <c r="B4281" t="s">
        <v>266</v>
      </c>
      <c r="C4281" s="555">
        <v>0</v>
      </c>
      <c r="D4281">
        <v>0</v>
      </c>
      <c r="E4281">
        <v>0</v>
      </c>
      <c r="F4281">
        <v>0</v>
      </c>
    </row>
    <row r="4282" spans="1:6" x14ac:dyDescent="0.2">
      <c r="A4282">
        <v>27</v>
      </c>
      <c r="B4282" t="s">
        <v>267</v>
      </c>
      <c r="C4282" s="555"/>
      <c r="D4282"/>
      <c r="E4282"/>
      <c r="F4282"/>
    </row>
    <row r="4283" spans="1:6" x14ac:dyDescent="0.2">
      <c r="A4283">
        <v>28</v>
      </c>
      <c r="B4283" t="s">
        <v>268</v>
      </c>
      <c r="C4283" s="555"/>
      <c r="D4283"/>
      <c r="E4283"/>
      <c r="F4283"/>
    </row>
    <row r="4284" spans="1:6" x14ac:dyDescent="0.2">
      <c r="A4284">
        <v>29</v>
      </c>
      <c r="B4284" t="s">
        <v>501</v>
      </c>
      <c r="C4284" s="555">
        <v>0</v>
      </c>
      <c r="D4284">
        <v>0</v>
      </c>
      <c r="E4284">
        <v>0</v>
      </c>
      <c r="F4284">
        <v>0</v>
      </c>
    </row>
    <row r="4285" spans="1:6" x14ac:dyDescent="0.2">
      <c r="A4285">
        <v>30</v>
      </c>
      <c r="B4285" t="s">
        <v>251</v>
      </c>
      <c r="C4285" s="555">
        <v>13625.31</v>
      </c>
      <c r="D4285">
        <v>0</v>
      </c>
      <c r="E4285">
        <v>0</v>
      </c>
      <c r="F4285">
        <v>0</v>
      </c>
    </row>
    <row r="4286" spans="1:6" x14ac:dyDescent="0.2">
      <c r="A4286">
        <v>31</v>
      </c>
      <c r="B4286" t="s">
        <v>252</v>
      </c>
      <c r="C4286" s="555"/>
      <c r="D4286"/>
      <c r="E4286"/>
      <c r="F4286"/>
    </row>
    <row r="4287" spans="1:6" x14ac:dyDescent="0.2">
      <c r="A4287">
        <v>32</v>
      </c>
      <c r="B4287" t="s">
        <v>253</v>
      </c>
      <c r="C4287" s="555"/>
      <c r="D4287"/>
      <c r="E4287"/>
      <c r="F4287"/>
    </row>
    <row r="4288" spans="1:6" x14ac:dyDescent="0.2">
      <c r="A4288">
        <v>33</v>
      </c>
      <c r="B4288" t="s">
        <v>254</v>
      </c>
      <c r="C4288" s="555">
        <v>13625.31</v>
      </c>
      <c r="D4288">
        <v>0</v>
      </c>
      <c r="E4288">
        <v>0</v>
      </c>
      <c r="F4288">
        <v>0</v>
      </c>
    </row>
    <row r="4289" spans="1:6" x14ac:dyDescent="0.2">
      <c r="A4289"/>
      <c r="B4289"/>
      <c r="C4289"/>
      <c r="D4289"/>
      <c r="E4289"/>
      <c r="F4289"/>
    </row>
    <row r="4290" spans="1:6" x14ac:dyDescent="0.2">
      <c r="A4290" t="s">
        <v>502</v>
      </c>
      <c r="B4290"/>
      <c r="C4290"/>
      <c r="D4290"/>
      <c r="E4290"/>
      <c r="F4290"/>
    </row>
    <row r="4291" spans="1:6" x14ac:dyDescent="0.2">
      <c r="A4291" t="s">
        <v>503</v>
      </c>
      <c r="B4291"/>
      <c r="C4291"/>
      <c r="D4291"/>
      <c r="E4291"/>
      <c r="F4291"/>
    </row>
    <row r="4292" spans="1:6" x14ac:dyDescent="0.2">
      <c r="A4292"/>
      <c r="B4292"/>
      <c r="C4292"/>
      <c r="D4292"/>
      <c r="E4292"/>
      <c r="F4292"/>
    </row>
    <row r="4293" spans="1:6" x14ac:dyDescent="0.2">
      <c r="A4293"/>
      <c r="B4293"/>
      <c r="C4293"/>
      <c r="D4293"/>
      <c r="E4293"/>
      <c r="F4293"/>
    </row>
    <row r="4294" spans="1:6" x14ac:dyDescent="0.2">
      <c r="A4294" t="s">
        <v>491</v>
      </c>
      <c r="B4294"/>
      <c r="C4294"/>
      <c r="D4294"/>
      <c r="E4294"/>
      <c r="F4294"/>
    </row>
    <row r="4295" spans="1:6" x14ac:dyDescent="0.2">
      <c r="A4295" t="s">
        <v>652</v>
      </c>
      <c r="B4295"/>
      <c r="C4295"/>
      <c r="D4295"/>
      <c r="E4295"/>
      <c r="F4295"/>
    </row>
    <row r="4296" spans="1:6" x14ac:dyDescent="0.2">
      <c r="A4296"/>
      <c r="B4296"/>
      <c r="C4296"/>
      <c r="D4296"/>
      <c r="E4296"/>
      <c r="F4296"/>
    </row>
    <row r="4297" spans="1:6" x14ac:dyDescent="0.2">
      <c r="A4297"/>
      <c r="B4297" t="s">
        <v>1</v>
      </c>
      <c r="C4297" t="s">
        <v>492</v>
      </c>
      <c r="D4297"/>
      <c r="E4297"/>
      <c r="F4297"/>
    </row>
    <row r="4298" spans="1:6" x14ac:dyDescent="0.2">
      <c r="A4298"/>
      <c r="B4298"/>
      <c r="C4298"/>
      <c r="D4298"/>
      <c r="E4298"/>
      <c r="F4298"/>
    </row>
    <row r="4299" spans="1:6" x14ac:dyDescent="0.2">
      <c r="A4299"/>
      <c r="B4299" t="s">
        <v>234</v>
      </c>
      <c r="C4299" t="s">
        <v>490</v>
      </c>
      <c r="D4299"/>
      <c r="E4299"/>
      <c r="F4299"/>
    </row>
    <row r="4300" spans="1:6" x14ac:dyDescent="0.2">
      <c r="A4300"/>
      <c r="B4300"/>
      <c r="C4300"/>
      <c r="D4300"/>
      <c r="E4300"/>
      <c r="F4300"/>
    </row>
    <row r="4301" spans="1:6" x14ac:dyDescent="0.2">
      <c r="A4301"/>
      <c r="B4301"/>
      <c r="C4301"/>
      <c r="D4301"/>
      <c r="E4301"/>
      <c r="F4301" t="s">
        <v>493</v>
      </c>
    </row>
    <row r="4302" spans="1:6" x14ac:dyDescent="0.2">
      <c r="A4302">
        <v>1</v>
      </c>
      <c r="B4302" t="s">
        <v>361</v>
      </c>
      <c r="C4302" s="412" t="s">
        <v>529</v>
      </c>
      <c r="D4302" s="412"/>
      <c r="E4302" s="412"/>
      <c r="F4302">
        <v>240008825</v>
      </c>
    </row>
    <row r="4303" spans="1:6" x14ac:dyDescent="0.2">
      <c r="A4303">
        <v>2</v>
      </c>
      <c r="B4303" t="s">
        <v>175</v>
      </c>
      <c r="C4303" t="s">
        <v>533</v>
      </c>
      <c r="D4303"/>
      <c r="E4303"/>
      <c r="F4303"/>
    </row>
    <row r="4304" spans="1:6" x14ac:dyDescent="0.2">
      <c r="A4304">
        <v>3</v>
      </c>
      <c r="B4304" t="s">
        <v>256</v>
      </c>
      <c r="C4304">
        <v>270318001</v>
      </c>
      <c r="D4304"/>
      <c r="E4304"/>
      <c r="F4304"/>
    </row>
    <row r="4305" spans="1:6" x14ac:dyDescent="0.2">
      <c r="A4305">
        <v>4</v>
      </c>
      <c r="B4305" t="s">
        <v>235</v>
      </c>
      <c r="C4305" t="s">
        <v>492</v>
      </c>
      <c r="D4305" t="s">
        <v>504</v>
      </c>
      <c r="E4305"/>
      <c r="F4305"/>
    </row>
    <row r="4306" spans="1:6" x14ac:dyDescent="0.2">
      <c r="A4306"/>
      <c r="B4306"/>
      <c r="C4306" s="412" t="s">
        <v>257</v>
      </c>
      <c r="D4306" t="s">
        <v>257</v>
      </c>
      <c r="E4306" t="s">
        <v>257</v>
      </c>
      <c r="F4306" t="s">
        <v>257</v>
      </c>
    </row>
    <row r="4307" spans="1:6" x14ac:dyDescent="0.2">
      <c r="A4307"/>
      <c r="B4307"/>
      <c r="C4307" s="412" t="s">
        <v>494</v>
      </c>
      <c r="D4307" t="s">
        <v>505</v>
      </c>
      <c r="E4307" t="s">
        <v>495</v>
      </c>
      <c r="F4307" t="s">
        <v>185</v>
      </c>
    </row>
    <row r="4308" spans="1:6" x14ac:dyDescent="0.2">
      <c r="A4308">
        <v>5</v>
      </c>
      <c r="B4308" t="s">
        <v>257</v>
      </c>
      <c r="C4308" s="412">
        <v>2003737937</v>
      </c>
      <c r="D4308" s="412">
        <v>9929645734</v>
      </c>
      <c r="E4308" s="412">
        <v>0</v>
      </c>
      <c r="F4308" s="412">
        <v>11933383671</v>
      </c>
    </row>
    <row r="4309" spans="1:6" x14ac:dyDescent="0.2">
      <c r="A4309">
        <v>6</v>
      </c>
      <c r="B4309" t="s">
        <v>236</v>
      </c>
      <c r="C4309" s="706">
        <v>0.16791029199999999</v>
      </c>
      <c r="D4309">
        <v>0.83208970800000004</v>
      </c>
      <c r="E4309">
        <v>0</v>
      </c>
      <c r="F4309">
        <v>1</v>
      </c>
    </row>
    <row r="4310" spans="1:6" x14ac:dyDescent="0.2">
      <c r="A4310"/>
      <c r="B4310"/>
      <c r="C4310"/>
      <c r="D4310"/>
      <c r="E4310"/>
      <c r="F4310"/>
    </row>
    <row r="4311" spans="1:6" x14ac:dyDescent="0.2">
      <c r="A4311"/>
      <c r="B4311" t="s">
        <v>496</v>
      </c>
      <c r="C4311"/>
      <c r="D4311"/>
      <c r="E4311"/>
      <c r="F4311"/>
    </row>
    <row r="4312" spans="1:6" x14ac:dyDescent="0.2">
      <c r="A4312">
        <v>7</v>
      </c>
      <c r="B4312" t="s">
        <v>497</v>
      </c>
      <c r="C4312" s="412">
        <v>2003737937</v>
      </c>
      <c r="D4312"/>
      <c r="E4312"/>
      <c r="F4312" s="631"/>
    </row>
    <row r="4313" spans="1:6" x14ac:dyDescent="0.2">
      <c r="A4313">
        <v>8</v>
      </c>
      <c r="B4313" t="s">
        <v>258</v>
      </c>
      <c r="C4313" s="412">
        <v>23799930</v>
      </c>
      <c r="D4313"/>
      <c r="E4313"/>
      <c r="F4313" s="555"/>
    </row>
    <row r="4314" spans="1:6" x14ac:dyDescent="0.2">
      <c r="A4314">
        <v>9</v>
      </c>
      <c r="B4314" t="s">
        <v>259</v>
      </c>
      <c r="C4314" s="412">
        <v>17951647</v>
      </c>
      <c r="D4314"/>
      <c r="E4314"/>
      <c r="F4314"/>
    </row>
    <row r="4315" spans="1:6" x14ac:dyDescent="0.2">
      <c r="A4315"/>
      <c r="B4315"/>
      <c r="C4315"/>
      <c r="D4315"/>
      <c r="E4315"/>
      <c r="F4315" s="555"/>
    </row>
    <row r="4316" spans="1:6" x14ac:dyDescent="0.2">
      <c r="A4316"/>
      <c r="B4316"/>
      <c r="C4316" t="s">
        <v>167</v>
      </c>
      <c r="D4316" t="s">
        <v>260</v>
      </c>
      <c r="E4316" t="s">
        <v>498</v>
      </c>
      <c r="F4316" s="555" t="s">
        <v>261</v>
      </c>
    </row>
    <row r="4317" spans="1:6" x14ac:dyDescent="0.2">
      <c r="A4317"/>
      <c r="B4317"/>
      <c r="C4317" t="s">
        <v>262</v>
      </c>
      <c r="D4317" t="s">
        <v>263</v>
      </c>
      <c r="E4317" t="s">
        <v>264</v>
      </c>
      <c r="F4317" t="s">
        <v>265</v>
      </c>
    </row>
    <row r="4318" spans="1:6" x14ac:dyDescent="0.2">
      <c r="A4318">
        <v>10</v>
      </c>
      <c r="B4318" t="s">
        <v>499</v>
      </c>
      <c r="C4318">
        <v>0</v>
      </c>
      <c r="D4318">
        <v>0</v>
      </c>
      <c r="E4318">
        <v>0</v>
      </c>
      <c r="F4318" s="631">
        <v>4.8349999999999999E-4</v>
      </c>
    </row>
    <row r="4319" spans="1:6" x14ac:dyDescent="0.2">
      <c r="A4319">
        <v>11</v>
      </c>
      <c r="B4319" t="s">
        <v>237</v>
      </c>
      <c r="C4319">
        <v>0</v>
      </c>
      <c r="D4319">
        <v>0</v>
      </c>
      <c r="E4319">
        <v>0</v>
      </c>
      <c r="F4319" s="555">
        <v>8679.6200000000008</v>
      </c>
    </row>
    <row r="4320" spans="1:6" x14ac:dyDescent="0.2">
      <c r="A4320">
        <v>12</v>
      </c>
      <c r="B4320" t="s">
        <v>238</v>
      </c>
      <c r="C4320">
        <v>0</v>
      </c>
      <c r="D4320">
        <v>0</v>
      </c>
      <c r="E4320">
        <v>0</v>
      </c>
      <c r="F4320">
        <v>6.9999999999999997E-7</v>
      </c>
    </row>
    <row r="4321" spans="1:6" x14ac:dyDescent="0.2">
      <c r="A4321">
        <v>13</v>
      </c>
      <c r="B4321" t="s">
        <v>239</v>
      </c>
      <c r="C4321">
        <v>0</v>
      </c>
      <c r="D4321">
        <v>0</v>
      </c>
      <c r="E4321">
        <v>0</v>
      </c>
      <c r="F4321" s="555">
        <v>1402.6166000000001</v>
      </c>
    </row>
    <row r="4322" spans="1:6" x14ac:dyDescent="0.2">
      <c r="A4322">
        <v>14</v>
      </c>
      <c r="B4322" t="s">
        <v>240</v>
      </c>
      <c r="C4322">
        <v>0</v>
      </c>
      <c r="D4322">
        <v>0</v>
      </c>
      <c r="E4322">
        <v>0</v>
      </c>
      <c r="F4322" s="555">
        <v>6950.7520000000004</v>
      </c>
    </row>
    <row r="4323" spans="1:6" x14ac:dyDescent="0.2">
      <c r="A4323">
        <v>15</v>
      </c>
      <c r="B4323" t="s">
        <v>241</v>
      </c>
      <c r="C4323">
        <v>0</v>
      </c>
      <c r="D4323">
        <v>0</v>
      </c>
      <c r="E4323">
        <v>0</v>
      </c>
      <c r="F4323">
        <v>0</v>
      </c>
    </row>
    <row r="4324" spans="1:6" x14ac:dyDescent="0.2">
      <c r="A4324">
        <v>16</v>
      </c>
      <c r="B4324" t="s">
        <v>242</v>
      </c>
      <c r="C4324">
        <v>0</v>
      </c>
      <c r="D4324">
        <v>0</v>
      </c>
      <c r="E4324">
        <v>0</v>
      </c>
      <c r="F4324" s="555">
        <v>8353.3685999999998</v>
      </c>
    </row>
    <row r="4325" spans="1:6" x14ac:dyDescent="0.2">
      <c r="A4325">
        <v>17</v>
      </c>
      <c r="B4325" t="s">
        <v>500</v>
      </c>
      <c r="C4325">
        <v>0</v>
      </c>
      <c r="D4325">
        <v>0</v>
      </c>
      <c r="E4325">
        <v>0</v>
      </c>
      <c r="F4325" s="555">
        <v>-326.25279999999998</v>
      </c>
    </row>
    <row r="4326" spans="1:6" x14ac:dyDescent="0.2">
      <c r="A4326">
        <v>18</v>
      </c>
      <c r="B4326" t="s">
        <v>243</v>
      </c>
      <c r="C4326">
        <v>0</v>
      </c>
      <c r="D4326">
        <v>0</v>
      </c>
      <c r="E4326">
        <v>0</v>
      </c>
      <c r="F4326" s="555">
        <v>1402.61</v>
      </c>
    </row>
    <row r="4327" spans="1:6" x14ac:dyDescent="0.2">
      <c r="A4327">
        <v>19</v>
      </c>
      <c r="B4327" t="s">
        <v>244</v>
      </c>
      <c r="C4327"/>
      <c r="D4327"/>
      <c r="E4327"/>
      <c r="F4327" s="555"/>
    </row>
    <row r="4328" spans="1:6" x14ac:dyDescent="0.2">
      <c r="A4328">
        <v>20</v>
      </c>
      <c r="B4328" t="s">
        <v>245</v>
      </c>
      <c r="C4328"/>
      <c r="D4328"/>
      <c r="E4328"/>
      <c r="F4328" s="555"/>
    </row>
    <row r="4329" spans="1:6" x14ac:dyDescent="0.2">
      <c r="A4329">
        <v>21</v>
      </c>
      <c r="B4329" t="s">
        <v>246</v>
      </c>
      <c r="C4329">
        <v>0</v>
      </c>
      <c r="D4329">
        <v>0</v>
      </c>
      <c r="E4329">
        <v>0</v>
      </c>
      <c r="F4329">
        <v>1402.61</v>
      </c>
    </row>
    <row r="4330" spans="1:6" x14ac:dyDescent="0.2">
      <c r="A4330">
        <v>22</v>
      </c>
      <c r="B4330" t="s">
        <v>247</v>
      </c>
      <c r="C4330">
        <v>0</v>
      </c>
      <c r="D4330">
        <v>0</v>
      </c>
      <c r="E4330">
        <v>0</v>
      </c>
      <c r="F4330" s="555">
        <v>-6.6E-3</v>
      </c>
    </row>
    <row r="4331" spans="1:6" x14ac:dyDescent="0.2">
      <c r="A4331">
        <v>23</v>
      </c>
      <c r="B4331" t="s">
        <v>248</v>
      </c>
      <c r="C4331">
        <v>0</v>
      </c>
      <c r="D4331">
        <v>0</v>
      </c>
      <c r="E4331">
        <v>0</v>
      </c>
      <c r="F4331" s="555">
        <v>0</v>
      </c>
    </row>
    <row r="4332" spans="1:6" x14ac:dyDescent="0.2">
      <c r="A4332">
        <v>24</v>
      </c>
      <c r="B4332" t="s">
        <v>249</v>
      </c>
      <c r="C4332">
        <v>0</v>
      </c>
      <c r="D4332">
        <v>0</v>
      </c>
      <c r="E4332">
        <v>0</v>
      </c>
      <c r="F4332" s="555">
        <v>0</v>
      </c>
    </row>
    <row r="4333" spans="1:6" x14ac:dyDescent="0.2">
      <c r="A4333">
        <v>25</v>
      </c>
      <c r="B4333" t="s">
        <v>250</v>
      </c>
      <c r="C4333">
        <v>0</v>
      </c>
      <c r="D4333">
        <v>0</v>
      </c>
      <c r="E4333">
        <v>0</v>
      </c>
      <c r="F4333" s="555">
        <v>-6.6E-3</v>
      </c>
    </row>
    <row r="4334" spans="1:6" x14ac:dyDescent="0.2">
      <c r="A4334">
        <v>26</v>
      </c>
      <c r="B4334" t="s">
        <v>266</v>
      </c>
      <c r="C4334">
        <v>0</v>
      </c>
      <c r="D4334">
        <v>0</v>
      </c>
      <c r="E4334">
        <v>0</v>
      </c>
      <c r="F4334" s="555">
        <v>0</v>
      </c>
    </row>
    <row r="4335" spans="1:6" x14ac:dyDescent="0.2">
      <c r="A4335">
        <v>27</v>
      </c>
      <c r="B4335" t="s">
        <v>267</v>
      </c>
      <c r="C4335"/>
      <c r="D4335"/>
      <c r="E4335"/>
      <c r="F4335" s="555"/>
    </row>
    <row r="4336" spans="1:6" x14ac:dyDescent="0.2">
      <c r="A4336">
        <v>28</v>
      </c>
      <c r="B4336" t="s">
        <v>268</v>
      </c>
      <c r="C4336"/>
      <c r="D4336"/>
      <c r="E4336"/>
      <c r="F4336" s="555"/>
    </row>
    <row r="4337" spans="1:6" x14ac:dyDescent="0.2">
      <c r="A4337">
        <v>29</v>
      </c>
      <c r="B4337" t="s">
        <v>501</v>
      </c>
      <c r="C4337">
        <v>0</v>
      </c>
      <c r="D4337">
        <v>0</v>
      </c>
      <c r="E4337">
        <v>0</v>
      </c>
      <c r="F4337" s="555">
        <v>0</v>
      </c>
    </row>
    <row r="4338" spans="1:6" x14ac:dyDescent="0.2">
      <c r="A4338">
        <v>30</v>
      </c>
      <c r="B4338" t="s">
        <v>251</v>
      </c>
      <c r="C4338">
        <v>0</v>
      </c>
      <c r="D4338">
        <v>0</v>
      </c>
      <c r="E4338">
        <v>0</v>
      </c>
      <c r="F4338" s="555">
        <v>1402.61</v>
      </c>
    </row>
    <row r="4339" spans="1:6" x14ac:dyDescent="0.2">
      <c r="A4339">
        <v>31</v>
      </c>
      <c r="B4339" t="s">
        <v>252</v>
      </c>
      <c r="C4339"/>
      <c r="D4339"/>
      <c r="E4339"/>
      <c r="F4339"/>
    </row>
    <row r="4340" spans="1:6" x14ac:dyDescent="0.2">
      <c r="A4340">
        <v>32</v>
      </c>
      <c r="B4340" t="s">
        <v>253</v>
      </c>
      <c r="C4340"/>
      <c r="D4340"/>
      <c r="E4340"/>
      <c r="F4340"/>
    </row>
    <row r="4341" spans="1:6" x14ac:dyDescent="0.2">
      <c r="A4341">
        <v>33</v>
      </c>
      <c r="B4341" t="s">
        <v>254</v>
      </c>
      <c r="C4341">
        <v>0</v>
      </c>
      <c r="D4341">
        <v>0</v>
      </c>
      <c r="E4341">
        <v>0</v>
      </c>
      <c r="F4341" s="555">
        <v>1402.61</v>
      </c>
    </row>
    <row r="4342" spans="1:6" x14ac:dyDescent="0.2">
      <c r="A4342"/>
      <c r="B4342"/>
      <c r="C4342"/>
      <c r="D4342"/>
      <c r="E4342"/>
      <c r="F4342"/>
    </row>
    <row r="4343" spans="1:6" x14ac:dyDescent="0.2">
      <c r="A4343" t="s">
        <v>502</v>
      </c>
      <c r="B4343"/>
      <c r="C4343"/>
      <c r="D4343"/>
      <c r="E4343"/>
      <c r="F4343"/>
    </row>
    <row r="4344" spans="1:6" x14ac:dyDescent="0.2">
      <c r="A4344" t="s">
        <v>503</v>
      </c>
      <c r="B4344"/>
      <c r="C4344"/>
      <c r="D4344"/>
      <c r="E4344"/>
      <c r="F4344"/>
    </row>
    <row r="4345" spans="1:6" x14ac:dyDescent="0.2">
      <c r="A4345"/>
      <c r="B4345"/>
      <c r="C4345"/>
      <c r="D4345"/>
      <c r="E4345"/>
      <c r="F4345"/>
    </row>
    <row r="4346" spans="1:6" x14ac:dyDescent="0.2">
      <c r="A4346"/>
      <c r="B4346"/>
      <c r="C4346"/>
      <c r="D4346"/>
      <c r="E4346"/>
      <c r="F4346"/>
    </row>
    <row r="4347" spans="1:6" x14ac:dyDescent="0.2">
      <c r="A4347" t="s">
        <v>491</v>
      </c>
      <c r="B4347"/>
      <c r="C4347"/>
      <c r="D4347"/>
      <c r="E4347"/>
      <c r="F4347"/>
    </row>
    <row r="4348" spans="1:6" x14ac:dyDescent="0.2">
      <c r="A4348" t="s">
        <v>652</v>
      </c>
      <c r="B4348"/>
      <c r="C4348"/>
      <c r="D4348"/>
      <c r="E4348"/>
      <c r="F4348"/>
    </row>
    <row r="4349" spans="1:6" x14ac:dyDescent="0.2">
      <c r="A4349"/>
      <c r="B4349"/>
      <c r="C4349"/>
      <c r="D4349"/>
      <c r="E4349"/>
      <c r="F4349"/>
    </row>
    <row r="4350" spans="1:6" x14ac:dyDescent="0.2">
      <c r="A4350"/>
      <c r="B4350" t="s">
        <v>1</v>
      </c>
      <c r="C4350" t="s">
        <v>492</v>
      </c>
      <c r="D4350"/>
      <c r="E4350"/>
      <c r="F4350"/>
    </row>
    <row r="4351" spans="1:6" x14ac:dyDescent="0.2">
      <c r="A4351"/>
      <c r="B4351"/>
      <c r="C4351"/>
      <c r="D4351"/>
      <c r="E4351"/>
      <c r="F4351"/>
    </row>
    <row r="4352" spans="1:6" x14ac:dyDescent="0.2">
      <c r="A4352"/>
      <c r="B4352" t="s">
        <v>234</v>
      </c>
      <c r="C4352" t="s">
        <v>490</v>
      </c>
      <c r="D4352"/>
      <c r="E4352"/>
      <c r="F4352"/>
    </row>
    <row r="4353" spans="1:6" x14ac:dyDescent="0.2">
      <c r="A4353"/>
      <c r="B4353"/>
      <c r="C4353"/>
      <c r="D4353"/>
      <c r="E4353"/>
      <c r="F4353"/>
    </row>
    <row r="4354" spans="1:6" x14ac:dyDescent="0.2">
      <c r="A4354"/>
      <c r="B4354"/>
      <c r="C4354" s="412"/>
      <c r="D4354" s="412"/>
      <c r="E4354" s="412"/>
      <c r="F4354" s="412" t="s">
        <v>493</v>
      </c>
    </row>
    <row r="4355" spans="1:6" x14ac:dyDescent="0.2">
      <c r="A4355">
        <v>1</v>
      </c>
      <c r="B4355" t="s">
        <v>361</v>
      </c>
      <c r="C4355" t="s">
        <v>529</v>
      </c>
      <c r="D4355"/>
      <c r="E4355"/>
      <c r="F4355">
        <v>240008825</v>
      </c>
    </row>
    <row r="4356" spans="1:6" x14ac:dyDescent="0.2">
      <c r="A4356">
        <v>2</v>
      </c>
      <c r="B4356" t="s">
        <v>175</v>
      </c>
      <c r="C4356" t="s">
        <v>454</v>
      </c>
      <c r="D4356"/>
      <c r="E4356"/>
      <c r="F4356"/>
    </row>
    <row r="4357" spans="1:6" x14ac:dyDescent="0.2">
      <c r="A4357">
        <v>3</v>
      </c>
      <c r="B4357" t="s">
        <v>256</v>
      </c>
      <c r="C4357">
        <v>270009110</v>
      </c>
      <c r="D4357"/>
      <c r="E4357"/>
      <c r="F4357"/>
    </row>
    <row r="4358" spans="1:6" x14ac:dyDescent="0.2">
      <c r="A4358">
        <v>4</v>
      </c>
      <c r="B4358" t="s">
        <v>235</v>
      </c>
      <c r="C4358" s="412" t="s">
        <v>492</v>
      </c>
      <c r="D4358" t="s">
        <v>504</v>
      </c>
      <c r="E4358"/>
      <c r="F4358"/>
    </row>
    <row r="4359" spans="1:6" x14ac:dyDescent="0.2">
      <c r="A4359"/>
      <c r="B4359"/>
      <c r="C4359" s="412" t="s">
        <v>257</v>
      </c>
      <c r="D4359" t="s">
        <v>257</v>
      </c>
      <c r="E4359" t="s">
        <v>257</v>
      </c>
      <c r="F4359" t="s">
        <v>257</v>
      </c>
    </row>
    <row r="4360" spans="1:6" x14ac:dyDescent="0.2">
      <c r="A4360"/>
      <c r="B4360"/>
      <c r="C4360" s="412" t="s">
        <v>494</v>
      </c>
      <c r="D4360" t="s">
        <v>505</v>
      </c>
      <c r="E4360" t="s">
        <v>495</v>
      </c>
      <c r="F4360" t="s">
        <v>185</v>
      </c>
    </row>
    <row r="4361" spans="1:6" x14ac:dyDescent="0.2">
      <c r="A4361">
        <v>5</v>
      </c>
      <c r="B4361" t="s">
        <v>257</v>
      </c>
      <c r="C4361" s="412">
        <v>2003347371</v>
      </c>
      <c r="D4361" s="412">
        <v>9930071244</v>
      </c>
      <c r="E4361" s="412">
        <v>0</v>
      </c>
      <c r="F4361" s="412">
        <v>11933418615</v>
      </c>
    </row>
    <row r="4362" spans="1:6" x14ac:dyDescent="0.2">
      <c r="A4362">
        <v>6</v>
      </c>
      <c r="B4362" t="s">
        <v>236</v>
      </c>
      <c r="C4362" s="705">
        <v>0.16787707160000001</v>
      </c>
      <c r="D4362" s="705">
        <v>0.83212292840000002</v>
      </c>
      <c r="E4362">
        <v>0</v>
      </c>
      <c r="F4362">
        <v>1</v>
      </c>
    </row>
    <row r="4363" spans="1:6" x14ac:dyDescent="0.2">
      <c r="A4363"/>
      <c r="B4363"/>
      <c r="C4363"/>
      <c r="D4363"/>
      <c r="E4363"/>
      <c r="F4363"/>
    </row>
    <row r="4364" spans="1:6" x14ac:dyDescent="0.2">
      <c r="A4364"/>
      <c r="B4364" t="s">
        <v>496</v>
      </c>
      <c r="C4364"/>
      <c r="D4364"/>
      <c r="E4364"/>
      <c r="F4364"/>
    </row>
    <row r="4365" spans="1:6" x14ac:dyDescent="0.2">
      <c r="A4365">
        <v>7</v>
      </c>
      <c r="B4365" t="s">
        <v>497</v>
      </c>
      <c r="C4365" s="412">
        <v>2003347371</v>
      </c>
      <c r="D4365"/>
      <c r="E4365"/>
      <c r="F4365"/>
    </row>
    <row r="4366" spans="1:6" x14ac:dyDescent="0.2">
      <c r="A4366">
        <v>8</v>
      </c>
      <c r="B4366" t="s">
        <v>258</v>
      </c>
      <c r="C4366" s="412">
        <v>23799930</v>
      </c>
      <c r="D4366"/>
      <c r="E4366"/>
      <c r="F4366"/>
    </row>
    <row r="4367" spans="1:6" x14ac:dyDescent="0.2">
      <c r="A4367">
        <v>9</v>
      </c>
      <c r="B4367" t="s">
        <v>259</v>
      </c>
      <c r="C4367" s="412">
        <v>17951647</v>
      </c>
      <c r="D4367"/>
      <c r="E4367"/>
      <c r="F4367"/>
    </row>
    <row r="4368" spans="1:6" x14ac:dyDescent="0.2">
      <c r="A4368"/>
      <c r="B4368"/>
      <c r="C4368" s="555"/>
      <c r="D4368"/>
      <c r="E4368"/>
      <c r="F4368"/>
    </row>
    <row r="4369" spans="1:6" x14ac:dyDescent="0.2">
      <c r="A4369"/>
      <c r="B4369"/>
      <c r="C4369" t="s">
        <v>167</v>
      </c>
      <c r="D4369" t="s">
        <v>260</v>
      </c>
      <c r="E4369" t="s">
        <v>498</v>
      </c>
      <c r="F4369" t="s">
        <v>261</v>
      </c>
    </row>
    <row r="4370" spans="1:6" x14ac:dyDescent="0.2">
      <c r="A4370"/>
      <c r="B4370"/>
      <c r="C4370" s="555" t="s">
        <v>262</v>
      </c>
      <c r="D4370" t="s">
        <v>263</v>
      </c>
      <c r="E4370" t="s">
        <v>264</v>
      </c>
      <c r="F4370" t="s">
        <v>265</v>
      </c>
    </row>
    <row r="4371" spans="1:6" x14ac:dyDescent="0.2">
      <c r="A4371">
        <v>10</v>
      </c>
      <c r="B4371" t="s">
        <v>499</v>
      </c>
      <c r="C4371" s="631">
        <v>7.6090000000000001E-4</v>
      </c>
      <c r="D4371">
        <v>0</v>
      </c>
      <c r="E4371">
        <v>0</v>
      </c>
      <c r="F4371">
        <v>0</v>
      </c>
    </row>
    <row r="4372" spans="1:6" x14ac:dyDescent="0.2">
      <c r="A4372">
        <v>11</v>
      </c>
      <c r="B4372" t="s">
        <v>237</v>
      </c>
      <c r="C4372" s="555">
        <v>13659.41</v>
      </c>
      <c r="D4372">
        <v>0</v>
      </c>
      <c r="E4372">
        <v>0</v>
      </c>
      <c r="F4372">
        <v>0</v>
      </c>
    </row>
    <row r="4373" spans="1:6" x14ac:dyDescent="0.2">
      <c r="A4373">
        <v>12</v>
      </c>
      <c r="B4373" t="s">
        <v>238</v>
      </c>
      <c r="C4373" s="631">
        <v>1.1000000000000001E-6</v>
      </c>
      <c r="D4373">
        <v>0</v>
      </c>
      <c r="E4373">
        <v>0</v>
      </c>
      <c r="F4373">
        <v>0</v>
      </c>
    </row>
    <row r="4374" spans="1:6" x14ac:dyDescent="0.2">
      <c r="A4374">
        <v>13</v>
      </c>
      <c r="B4374" t="s">
        <v>239</v>
      </c>
      <c r="C4374" s="555">
        <v>2203.6821</v>
      </c>
      <c r="D4374">
        <v>0</v>
      </c>
      <c r="E4374">
        <v>0</v>
      </c>
      <c r="F4374">
        <v>0</v>
      </c>
    </row>
    <row r="4375" spans="1:6" x14ac:dyDescent="0.2">
      <c r="A4375">
        <v>14</v>
      </c>
      <c r="B4375" t="s">
        <v>240</v>
      </c>
      <c r="C4375" s="555">
        <v>10923.0784</v>
      </c>
      <c r="D4375">
        <v>0</v>
      </c>
      <c r="E4375">
        <v>0</v>
      </c>
      <c r="F4375">
        <v>0</v>
      </c>
    </row>
    <row r="4376" spans="1:6" x14ac:dyDescent="0.2">
      <c r="A4376">
        <v>15</v>
      </c>
      <c r="B4376" t="s">
        <v>241</v>
      </c>
      <c r="C4376" s="555">
        <v>0</v>
      </c>
      <c r="D4376">
        <v>0</v>
      </c>
      <c r="E4376">
        <v>0</v>
      </c>
      <c r="F4376">
        <v>0</v>
      </c>
    </row>
    <row r="4377" spans="1:6" x14ac:dyDescent="0.2">
      <c r="A4377">
        <v>16</v>
      </c>
      <c r="B4377" t="s">
        <v>242</v>
      </c>
      <c r="C4377" s="555">
        <v>13126.7605</v>
      </c>
      <c r="D4377">
        <v>0</v>
      </c>
      <c r="E4377">
        <v>0</v>
      </c>
      <c r="F4377">
        <v>0</v>
      </c>
    </row>
    <row r="4378" spans="1:6" x14ac:dyDescent="0.2">
      <c r="A4378">
        <v>17</v>
      </c>
      <c r="B4378" t="s">
        <v>500</v>
      </c>
      <c r="C4378" s="555">
        <v>-532.64769999999999</v>
      </c>
      <c r="D4378">
        <v>0</v>
      </c>
      <c r="E4378">
        <v>0</v>
      </c>
      <c r="F4378">
        <v>0</v>
      </c>
    </row>
    <row r="4379" spans="1:6" x14ac:dyDescent="0.2">
      <c r="A4379">
        <v>18</v>
      </c>
      <c r="B4379" t="s">
        <v>243</v>
      </c>
      <c r="C4379" s="555">
        <v>2203.66</v>
      </c>
      <c r="D4379">
        <v>0</v>
      </c>
      <c r="E4379">
        <v>0</v>
      </c>
      <c r="F4379">
        <v>0</v>
      </c>
    </row>
    <row r="4380" spans="1:6" x14ac:dyDescent="0.2">
      <c r="A4380">
        <v>19</v>
      </c>
      <c r="B4380" t="s">
        <v>244</v>
      </c>
      <c r="C4380" s="555"/>
      <c r="D4380"/>
      <c r="E4380"/>
      <c r="F4380"/>
    </row>
    <row r="4381" spans="1:6" x14ac:dyDescent="0.2">
      <c r="A4381">
        <v>20</v>
      </c>
      <c r="B4381" t="s">
        <v>245</v>
      </c>
      <c r="C4381"/>
      <c r="D4381"/>
      <c r="E4381"/>
      <c r="F4381"/>
    </row>
    <row r="4382" spans="1:6" x14ac:dyDescent="0.2">
      <c r="A4382">
        <v>21</v>
      </c>
      <c r="B4382" t="s">
        <v>246</v>
      </c>
      <c r="C4382">
        <v>2203.66</v>
      </c>
      <c r="D4382">
        <v>0</v>
      </c>
      <c r="E4382">
        <v>0</v>
      </c>
      <c r="F4382">
        <v>0</v>
      </c>
    </row>
    <row r="4383" spans="1:6" x14ac:dyDescent="0.2">
      <c r="A4383">
        <v>22</v>
      </c>
      <c r="B4383" t="s">
        <v>247</v>
      </c>
      <c r="C4383" s="555">
        <v>-2.2100000000000002E-2</v>
      </c>
      <c r="D4383">
        <v>0</v>
      </c>
      <c r="E4383">
        <v>0</v>
      </c>
      <c r="F4383">
        <v>0</v>
      </c>
    </row>
    <row r="4384" spans="1:6" x14ac:dyDescent="0.2">
      <c r="A4384">
        <v>23</v>
      </c>
      <c r="B4384" t="s">
        <v>248</v>
      </c>
      <c r="C4384" s="555">
        <v>0</v>
      </c>
      <c r="D4384">
        <v>0</v>
      </c>
      <c r="E4384">
        <v>0</v>
      </c>
      <c r="F4384">
        <v>0</v>
      </c>
    </row>
    <row r="4385" spans="1:6" x14ac:dyDescent="0.2">
      <c r="A4385">
        <v>24</v>
      </c>
      <c r="B4385" t="s">
        <v>249</v>
      </c>
      <c r="C4385" s="555">
        <v>0</v>
      </c>
      <c r="D4385">
        <v>0</v>
      </c>
      <c r="E4385">
        <v>0</v>
      </c>
      <c r="F4385">
        <v>0</v>
      </c>
    </row>
    <row r="4386" spans="1:6" x14ac:dyDescent="0.2">
      <c r="A4386">
        <v>25</v>
      </c>
      <c r="B4386" t="s">
        <v>250</v>
      </c>
      <c r="C4386" s="555">
        <v>-2.2100000000000002E-2</v>
      </c>
      <c r="D4386">
        <v>0</v>
      </c>
      <c r="E4386">
        <v>0</v>
      </c>
      <c r="F4386">
        <v>0</v>
      </c>
    </row>
    <row r="4387" spans="1:6" x14ac:dyDescent="0.2">
      <c r="A4387">
        <v>26</v>
      </c>
      <c r="B4387" t="s">
        <v>266</v>
      </c>
      <c r="C4387" s="555">
        <v>0</v>
      </c>
      <c r="D4387">
        <v>0</v>
      </c>
      <c r="E4387">
        <v>0</v>
      </c>
      <c r="F4387">
        <v>0</v>
      </c>
    </row>
    <row r="4388" spans="1:6" x14ac:dyDescent="0.2">
      <c r="A4388">
        <v>27</v>
      </c>
      <c r="B4388" t="s">
        <v>267</v>
      </c>
      <c r="C4388" s="555"/>
      <c r="D4388"/>
      <c r="E4388"/>
      <c r="F4388"/>
    </row>
    <row r="4389" spans="1:6" x14ac:dyDescent="0.2">
      <c r="A4389">
        <v>28</v>
      </c>
      <c r="B4389" t="s">
        <v>268</v>
      </c>
      <c r="C4389" s="555"/>
      <c r="D4389"/>
      <c r="E4389"/>
      <c r="F4389"/>
    </row>
    <row r="4390" spans="1:6" x14ac:dyDescent="0.2">
      <c r="A4390">
        <v>29</v>
      </c>
      <c r="B4390" t="s">
        <v>501</v>
      </c>
      <c r="C4390" s="555">
        <v>0</v>
      </c>
      <c r="D4390">
        <v>0</v>
      </c>
      <c r="E4390">
        <v>0</v>
      </c>
      <c r="F4390">
        <v>0</v>
      </c>
    </row>
    <row r="4391" spans="1:6" x14ac:dyDescent="0.2">
      <c r="A4391" s="314">
        <v>30</v>
      </c>
      <c r="B4391" s="314" t="s">
        <v>251</v>
      </c>
      <c r="C4391" s="435">
        <v>2203.66</v>
      </c>
      <c r="D4391" s="314">
        <v>0</v>
      </c>
      <c r="E4391" s="314">
        <v>0</v>
      </c>
      <c r="F4391" s="314">
        <v>0</v>
      </c>
    </row>
    <row r="4392" spans="1:6" x14ac:dyDescent="0.2">
      <c r="A4392" s="314">
        <v>31</v>
      </c>
      <c r="B4392" s="314" t="s">
        <v>252</v>
      </c>
      <c r="C4392" s="314"/>
      <c r="D4392" s="314"/>
      <c r="E4392" s="314"/>
      <c r="F4392" s="314"/>
    </row>
    <row r="4393" spans="1:6" x14ac:dyDescent="0.2">
      <c r="A4393" s="314">
        <v>32</v>
      </c>
      <c r="B4393" s="314" t="s">
        <v>253</v>
      </c>
      <c r="C4393" s="314"/>
      <c r="D4393" s="314"/>
      <c r="E4393" s="314"/>
      <c r="F4393" s="314"/>
    </row>
    <row r="4394" spans="1:6" x14ac:dyDescent="0.2">
      <c r="A4394" s="314">
        <v>33</v>
      </c>
      <c r="B4394" s="314" t="s">
        <v>254</v>
      </c>
      <c r="C4394" s="435">
        <v>2203.66</v>
      </c>
      <c r="D4394" s="314">
        <v>0</v>
      </c>
      <c r="E4394" s="314">
        <v>0</v>
      </c>
      <c r="F4394" s="314">
        <v>0</v>
      </c>
    </row>
    <row r="4395" spans="1:6" x14ac:dyDescent="0.2">
      <c r="A4395" s="314"/>
      <c r="B4395" s="314"/>
      <c r="C4395" s="314"/>
      <c r="D4395" s="314"/>
      <c r="E4395" s="314"/>
      <c r="F4395" s="314"/>
    </row>
    <row r="4396" spans="1:6" x14ac:dyDescent="0.2">
      <c r="A4396" s="314" t="s">
        <v>502</v>
      </c>
      <c r="B4396" s="314"/>
      <c r="C4396" s="314"/>
      <c r="D4396" s="314"/>
      <c r="E4396" s="314"/>
      <c r="F4396" s="314"/>
    </row>
    <row r="4397" spans="1:6" x14ac:dyDescent="0.2">
      <c r="A4397" s="314" t="s">
        <v>503</v>
      </c>
      <c r="B4397" s="314"/>
      <c r="C4397" s="314"/>
      <c r="D4397" s="314"/>
      <c r="E4397" s="314"/>
      <c r="F4397" s="314"/>
    </row>
    <row r="4398" spans="1:6" x14ac:dyDescent="0.2">
      <c r="A4398" s="314"/>
      <c r="B4398" s="314"/>
      <c r="C4398" s="314"/>
      <c r="D4398" s="314"/>
      <c r="E4398" s="314"/>
      <c r="F4398" s="314"/>
    </row>
    <row r="4399" spans="1:6" x14ac:dyDescent="0.2">
      <c r="A4399" s="314"/>
      <c r="B4399" s="314"/>
      <c r="C4399" s="314"/>
      <c r="D4399" s="314"/>
      <c r="E4399" s="314"/>
      <c r="F4399" s="314"/>
    </row>
    <row r="4400" spans="1:6" x14ac:dyDescent="0.2">
      <c r="A4400" s="314"/>
      <c r="B4400" s="314"/>
      <c r="C4400" s="314"/>
      <c r="D4400" s="314"/>
      <c r="E4400" s="314"/>
      <c r="F4400" s="314"/>
    </row>
    <row r="4401" spans="1:6" x14ac:dyDescent="0.2">
      <c r="A4401" s="314"/>
      <c r="B4401" s="314"/>
      <c r="C4401" s="314"/>
      <c r="D4401" s="314"/>
      <c r="E4401" s="314"/>
      <c r="F4401"/>
    </row>
    <row r="4402" spans="1:6" x14ac:dyDescent="0.2">
      <c r="A4402" s="314"/>
      <c r="B4402" s="314"/>
      <c r="C4402" s="314"/>
      <c r="D4402" s="314"/>
      <c r="E4402" s="314"/>
      <c r="F4402" s="314"/>
    </row>
    <row r="4403" spans="1:6" x14ac:dyDescent="0.2">
      <c r="A4403" s="314"/>
      <c r="B4403" s="314"/>
      <c r="C4403" s="314"/>
      <c r="D4403" s="314"/>
      <c r="E4403" s="314"/>
      <c r="F4403" s="314"/>
    </row>
    <row r="4404" spans="1:6" x14ac:dyDescent="0.2">
      <c r="A4404" s="314"/>
      <c r="B4404" s="314"/>
      <c r="C4404" s="314"/>
      <c r="D4404" s="314"/>
      <c r="E4404" s="314"/>
      <c r="F4404" s="314"/>
    </row>
    <row r="4405" spans="1:6" x14ac:dyDescent="0.2">
      <c r="A4405" s="314"/>
      <c r="B4405" s="314"/>
      <c r="C4405" s="314"/>
      <c r="D4405" s="314"/>
      <c r="E4405" s="314"/>
      <c r="F4405" s="314"/>
    </row>
    <row r="4406" spans="1:6" x14ac:dyDescent="0.2">
      <c r="A4406" s="314"/>
      <c r="B4406" s="314"/>
      <c r="C4406" s="314"/>
      <c r="D4406" s="314"/>
      <c r="E4406" s="314"/>
      <c r="F4406" s="314"/>
    </row>
    <row r="4407" spans="1:6" x14ac:dyDescent="0.2">
      <c r="A4407" s="314"/>
      <c r="B4407" s="314"/>
      <c r="C4407" s="314"/>
      <c r="D4407" s="314"/>
      <c r="E4407" s="314"/>
      <c r="F4407" s="314"/>
    </row>
    <row r="4408" spans="1:6" x14ac:dyDescent="0.2">
      <c r="A4408" s="314"/>
      <c r="B4408" s="314"/>
      <c r="C4408" s="314"/>
      <c r="D4408" s="314"/>
      <c r="E4408" s="314"/>
      <c r="F4408" s="314"/>
    </row>
    <row r="4409" spans="1:6" x14ac:dyDescent="0.2">
      <c r="A4409" s="314"/>
      <c r="B4409" s="314"/>
      <c r="C4409" s="314"/>
      <c r="D4409" s="314"/>
      <c r="E4409" s="314"/>
      <c r="F4409" s="314"/>
    </row>
    <row r="4410" spans="1:6" x14ac:dyDescent="0.2">
      <c r="A4410" s="314"/>
      <c r="B4410" s="314"/>
      <c r="C4410" s="314"/>
      <c r="D4410" s="314"/>
      <c r="E4410" s="314"/>
      <c r="F4410" s="314"/>
    </row>
    <row r="4411" spans="1:6" x14ac:dyDescent="0.2">
      <c r="A4411" s="314"/>
      <c r="B4411" s="314"/>
      <c r="C4411" s="314"/>
      <c r="D4411" s="314"/>
      <c r="E4411" s="314"/>
      <c r="F4411" s="314"/>
    </row>
    <row r="4412" spans="1:6" x14ac:dyDescent="0.2">
      <c r="A4412" s="314"/>
      <c r="B4412" s="314"/>
      <c r="C4412" s="314"/>
      <c r="D4412" s="314"/>
      <c r="E4412" s="314"/>
      <c r="F4412" s="314"/>
    </row>
    <row r="4413" spans="1:6" x14ac:dyDescent="0.2">
      <c r="A4413" s="314"/>
      <c r="B4413" s="314"/>
      <c r="C4413" s="314"/>
      <c r="D4413" s="314"/>
      <c r="E4413" s="314"/>
      <c r="F4413" s="314"/>
    </row>
    <row r="4414" spans="1:6" x14ac:dyDescent="0.2">
      <c r="A4414" s="314"/>
      <c r="B4414" s="314"/>
      <c r="C4414" s="314"/>
      <c r="D4414" s="314"/>
      <c r="E4414" s="314"/>
      <c r="F4414" s="314"/>
    </row>
    <row r="4415" spans="1:6" x14ac:dyDescent="0.2">
      <c r="A4415" s="314"/>
      <c r="B4415" s="314"/>
      <c r="C4415" s="314"/>
      <c r="D4415" s="314"/>
      <c r="E4415" s="314"/>
      <c r="F4415" s="314"/>
    </row>
    <row r="4416" spans="1:6" x14ac:dyDescent="0.2">
      <c r="A4416" s="314"/>
      <c r="B4416" s="314"/>
      <c r="C4416" s="314"/>
      <c r="D4416" s="314"/>
      <c r="E4416" s="314"/>
      <c r="F4416" s="314"/>
    </row>
    <row r="4417" spans="1:6" x14ac:dyDescent="0.2">
      <c r="A4417" s="314"/>
      <c r="B4417" s="314"/>
      <c r="C4417" s="314"/>
      <c r="D4417" s="314"/>
      <c r="E4417" s="314"/>
      <c r="F4417" s="314"/>
    </row>
    <row r="4418" spans="1:6" x14ac:dyDescent="0.2">
      <c r="A4418" s="314"/>
      <c r="B4418" s="314"/>
      <c r="C4418" s="314"/>
      <c r="D4418" s="314"/>
      <c r="E4418" s="314"/>
      <c r="F4418" s="314"/>
    </row>
    <row r="4419" spans="1:6" x14ac:dyDescent="0.2">
      <c r="A4419" s="314"/>
      <c r="B4419" s="314"/>
      <c r="C4419" s="314"/>
      <c r="D4419" s="314"/>
      <c r="E4419" s="314"/>
      <c r="F4419" s="314"/>
    </row>
    <row r="4420" spans="1:6" x14ac:dyDescent="0.2">
      <c r="A4420" s="314"/>
      <c r="B4420" s="314"/>
      <c r="C4420" s="314"/>
      <c r="D4420" s="314"/>
      <c r="E4420" s="314"/>
      <c r="F4420" s="314"/>
    </row>
    <row r="4421" spans="1:6" x14ac:dyDescent="0.2">
      <c r="A4421" s="314"/>
      <c r="B4421" s="314"/>
      <c r="C4421" s="314"/>
      <c r="D4421" s="314"/>
      <c r="E4421" s="314"/>
      <c r="F4421" s="314"/>
    </row>
    <row r="4422" spans="1:6" x14ac:dyDescent="0.2">
      <c r="A4422" s="314"/>
      <c r="B4422" s="314"/>
      <c r="C4422" s="314"/>
      <c r="D4422" s="314"/>
      <c r="E4422" s="314"/>
      <c r="F4422" s="314"/>
    </row>
    <row r="4423" spans="1:6" x14ac:dyDescent="0.2">
      <c r="A4423" s="314"/>
      <c r="B4423" s="314"/>
      <c r="C4423" s="314"/>
      <c r="D4423" s="314"/>
      <c r="E4423" s="314"/>
      <c r="F4423" s="314"/>
    </row>
    <row r="4424" spans="1:6" x14ac:dyDescent="0.2">
      <c r="A4424" s="314"/>
      <c r="B4424" s="314"/>
      <c r="C4424" s="314"/>
      <c r="D4424" s="314"/>
      <c r="E4424" s="314"/>
      <c r="F4424" s="314"/>
    </row>
    <row r="4425" spans="1:6" x14ac:dyDescent="0.2">
      <c r="A4425" s="314"/>
      <c r="B4425" s="314"/>
      <c r="C4425" s="314"/>
      <c r="D4425" s="314"/>
      <c r="E4425" s="314"/>
      <c r="F4425" s="314"/>
    </row>
    <row r="4426" spans="1:6" x14ac:dyDescent="0.2">
      <c r="A4426" s="314"/>
      <c r="B4426" s="314"/>
      <c r="C4426" s="314"/>
      <c r="D4426" s="314"/>
      <c r="E4426" s="314"/>
      <c r="F4426" s="314"/>
    </row>
    <row r="4427" spans="1:6" x14ac:dyDescent="0.2">
      <c r="A4427" s="314"/>
      <c r="B4427" s="314"/>
      <c r="C4427" s="314"/>
      <c r="D4427" s="314"/>
      <c r="E4427" s="314"/>
      <c r="F4427" s="314"/>
    </row>
    <row r="4428" spans="1:6" x14ac:dyDescent="0.2">
      <c r="A4428" s="314"/>
      <c r="B4428" s="314"/>
      <c r="C4428" s="314"/>
      <c r="D4428" s="314"/>
      <c r="E4428" s="314"/>
      <c r="F4428" s="314"/>
    </row>
    <row r="4429" spans="1:6" x14ac:dyDescent="0.2">
      <c r="A4429" s="314"/>
      <c r="B4429" s="314"/>
      <c r="C4429" s="314"/>
      <c r="D4429" s="314"/>
      <c r="E4429" s="314"/>
      <c r="F4429" s="314"/>
    </row>
    <row r="4430" spans="1:6" x14ac:dyDescent="0.2">
      <c r="A4430" s="314"/>
      <c r="B4430" s="314"/>
      <c r="C4430" s="314"/>
      <c r="D4430" s="314"/>
      <c r="E4430" s="314"/>
      <c r="F4430" s="314"/>
    </row>
    <row r="4431" spans="1:6" x14ac:dyDescent="0.2">
      <c r="A4431" s="314"/>
      <c r="B4431" s="314"/>
      <c r="C4431" s="314"/>
      <c r="D4431" s="314"/>
      <c r="E4431" s="314"/>
      <c r="F4431" s="314"/>
    </row>
    <row r="4432" spans="1:6" x14ac:dyDescent="0.2">
      <c r="A4432" s="314"/>
      <c r="B4432" s="314"/>
      <c r="C4432" s="314"/>
      <c r="D4432" s="314"/>
      <c r="E4432" s="314"/>
      <c r="F4432" s="314"/>
    </row>
    <row r="4433" spans="1:6" x14ac:dyDescent="0.2">
      <c r="A4433" s="314"/>
      <c r="B4433" s="314"/>
      <c r="C4433" s="314"/>
      <c r="D4433" s="314"/>
      <c r="E4433" s="314"/>
      <c r="F4433" s="314"/>
    </row>
    <row r="4434" spans="1:6" x14ac:dyDescent="0.2">
      <c r="A4434" s="314"/>
      <c r="B4434" s="314"/>
      <c r="C4434" s="314"/>
      <c r="D4434" s="314"/>
      <c r="E4434" s="314"/>
      <c r="F4434" s="314"/>
    </row>
    <row r="4435" spans="1:6" x14ac:dyDescent="0.2">
      <c r="A4435" s="314"/>
      <c r="B4435" s="314"/>
      <c r="C4435" s="314"/>
      <c r="D4435" s="314"/>
      <c r="E4435" s="314"/>
      <c r="F4435" s="314"/>
    </row>
    <row r="4436" spans="1:6" x14ac:dyDescent="0.2">
      <c r="A4436" s="314"/>
      <c r="B4436" s="314"/>
      <c r="C4436" s="314"/>
      <c r="D4436" s="314"/>
      <c r="E4436" s="314"/>
      <c r="F4436" s="314"/>
    </row>
    <row r="4437" spans="1:6" x14ac:dyDescent="0.2">
      <c r="A4437" s="314"/>
      <c r="B4437" s="314"/>
      <c r="C4437" s="314"/>
      <c r="D4437" s="314"/>
      <c r="E4437" s="314"/>
      <c r="F4437" s="314"/>
    </row>
    <row r="4438" spans="1:6" x14ac:dyDescent="0.2">
      <c r="A4438" s="314"/>
      <c r="B4438" s="314"/>
      <c r="C4438" s="314"/>
      <c r="D4438" s="314"/>
      <c r="E4438" s="314"/>
      <c r="F4438" s="314"/>
    </row>
    <row r="4439" spans="1:6" x14ac:dyDescent="0.2">
      <c r="A4439" s="314"/>
      <c r="B4439" s="314"/>
      <c r="C4439" s="314"/>
      <c r="D4439" s="314"/>
      <c r="E4439" s="314"/>
      <c r="F4439" s="314"/>
    </row>
    <row r="4440" spans="1:6" x14ac:dyDescent="0.2">
      <c r="A4440" s="314"/>
      <c r="B4440" s="314"/>
      <c r="C4440" s="314"/>
      <c r="D4440" s="314"/>
      <c r="E4440" s="314"/>
      <c r="F4440" s="314"/>
    </row>
    <row r="4441" spans="1:6" x14ac:dyDescent="0.2">
      <c r="A4441" s="314"/>
      <c r="B4441" s="314"/>
      <c r="C4441" s="314"/>
      <c r="D4441" s="314"/>
      <c r="E4441" s="314"/>
      <c r="F4441" s="314"/>
    </row>
    <row r="4442" spans="1:6" x14ac:dyDescent="0.2">
      <c r="A4442" s="314"/>
      <c r="B4442" s="314"/>
      <c r="C4442" s="314"/>
      <c r="D4442" s="314"/>
      <c r="E4442" s="314"/>
      <c r="F4442" s="314"/>
    </row>
    <row r="4443" spans="1:6" x14ac:dyDescent="0.2">
      <c r="A4443" s="314"/>
      <c r="B4443" s="314"/>
      <c r="C4443" s="314"/>
      <c r="D4443" s="314"/>
      <c r="E4443" s="314"/>
      <c r="F4443" s="314"/>
    </row>
  </sheetData>
  <phoneticPr fontId="30" type="noConversion"/>
  <pageMargins left="0.25" right="0.27" top="0.75" bottom="0.72" header="0.5" footer="0.5"/>
  <pageSetup scale="10" orientation="portrait" horizontalDpi="429496729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K42"/>
  <sheetViews>
    <sheetView showGridLines="0" zoomScale="75" workbookViewId="0">
      <selection activeCell="C3" sqref="C3"/>
    </sheetView>
  </sheetViews>
  <sheetFormatPr defaultRowHeight="15" x14ac:dyDescent="0.2"/>
  <cols>
    <col min="1" max="1" width="15.44140625" customWidth="1"/>
    <col min="2" max="2" width="31.44140625" customWidth="1"/>
    <col min="3" max="3" width="14.44140625" customWidth="1"/>
    <col min="4" max="4" width="12.21875" customWidth="1"/>
    <col min="5" max="5" width="13.33203125" customWidth="1"/>
    <col min="6" max="6" width="12.88671875" customWidth="1"/>
    <col min="7" max="7" width="13.33203125" customWidth="1"/>
    <col min="8" max="8" width="13.44140625" customWidth="1"/>
    <col min="9" max="9" width="12.109375" customWidth="1"/>
    <col min="10" max="10" width="12.5546875" customWidth="1"/>
    <col min="11" max="11" width="13" customWidth="1"/>
  </cols>
  <sheetData>
    <row r="1" spans="1:11" ht="18" x14ac:dyDescent="0.25">
      <c r="A1" s="112" t="s">
        <v>564</v>
      </c>
      <c r="B1" s="112"/>
      <c r="C1" s="110"/>
      <c r="D1" s="110"/>
      <c r="E1" s="110"/>
      <c r="F1" s="110"/>
      <c r="G1" s="110"/>
      <c r="H1" s="110"/>
      <c r="I1" s="110"/>
      <c r="J1" s="110"/>
      <c r="K1" s="110"/>
    </row>
    <row r="2" spans="1:11" ht="18" x14ac:dyDescent="0.25">
      <c r="A2" s="112" t="s">
        <v>646</v>
      </c>
      <c r="B2" s="112"/>
      <c r="C2" s="745"/>
      <c r="D2" s="484"/>
      <c r="E2" s="110"/>
      <c r="F2" s="110"/>
      <c r="G2" s="110"/>
      <c r="H2" s="110"/>
      <c r="I2" s="110"/>
      <c r="J2" s="110"/>
      <c r="K2" s="110"/>
    </row>
    <row r="3" spans="1:11" x14ac:dyDescent="0.2">
      <c r="A3" s="110"/>
      <c r="B3" s="110"/>
      <c r="C3" s="110"/>
      <c r="D3" s="110"/>
      <c r="E3" s="110"/>
      <c r="F3" s="110"/>
      <c r="G3" s="110"/>
      <c r="H3" s="110"/>
      <c r="I3" s="110"/>
      <c r="J3" s="110"/>
      <c r="K3" s="110"/>
    </row>
    <row r="4" spans="1:11" ht="16.5" thickBot="1" x14ac:dyDescent="0.3">
      <c r="A4" s="485" t="s">
        <v>565</v>
      </c>
      <c r="B4" s="256"/>
      <c r="C4" s="110"/>
      <c r="D4" s="110"/>
      <c r="E4" s="110"/>
      <c r="F4" s="110"/>
      <c r="G4" s="110"/>
      <c r="H4" s="110"/>
      <c r="I4" s="110"/>
      <c r="J4" s="110"/>
      <c r="K4" s="110"/>
    </row>
    <row r="5" spans="1:11" ht="15.75" x14ac:dyDescent="0.25">
      <c r="A5" s="486"/>
      <c r="B5" s="487"/>
      <c r="C5" s="110"/>
      <c r="D5" s="110"/>
      <c r="E5" s="110"/>
      <c r="F5" s="110"/>
      <c r="G5" s="110"/>
      <c r="H5" s="110"/>
      <c r="I5" s="110"/>
      <c r="J5" s="110"/>
      <c r="K5" s="110"/>
    </row>
    <row r="6" spans="1:11" ht="15.75" x14ac:dyDescent="0.25">
      <c r="A6" s="488" t="s">
        <v>566</v>
      </c>
      <c r="B6" s="489" t="s">
        <v>488</v>
      </c>
      <c r="C6" s="110"/>
      <c r="D6" s="110"/>
      <c r="E6" s="110"/>
      <c r="F6" s="110"/>
      <c r="G6" s="110"/>
      <c r="H6" s="110"/>
      <c r="I6" s="110"/>
      <c r="J6" s="110"/>
      <c r="K6" s="110"/>
    </row>
    <row r="7" spans="1:11" ht="16.5" thickBot="1" x14ac:dyDescent="0.3">
      <c r="A7" s="490"/>
      <c r="B7" s="491"/>
      <c r="C7" s="110"/>
      <c r="D7" s="492" t="s">
        <v>567</v>
      </c>
      <c r="E7" s="493"/>
      <c r="F7" s="494"/>
      <c r="G7" s="494"/>
      <c r="H7" s="493" t="s">
        <v>580</v>
      </c>
      <c r="I7" s="494"/>
      <c r="J7" s="494"/>
      <c r="K7" s="495"/>
    </row>
    <row r="8" spans="1:11" x14ac:dyDescent="0.2">
      <c r="A8" s="496"/>
      <c r="B8" s="497"/>
      <c r="C8" s="498">
        <v>1</v>
      </c>
      <c r="D8" s="498">
        <v>2</v>
      </c>
      <c r="E8" s="498">
        <v>3</v>
      </c>
      <c r="F8" s="498">
        <v>4</v>
      </c>
      <c r="G8" s="498">
        <v>5</v>
      </c>
      <c r="H8" s="499">
        <v>6</v>
      </c>
      <c r="I8" s="500">
        <v>7</v>
      </c>
      <c r="J8" s="501">
        <v>8</v>
      </c>
      <c r="K8" s="502">
        <v>9</v>
      </c>
    </row>
    <row r="9" spans="1:11" ht="39" x14ac:dyDescent="0.25">
      <c r="A9" s="503" t="s">
        <v>568</v>
      </c>
      <c r="B9" s="504" t="s">
        <v>569</v>
      </c>
      <c r="C9" s="505" t="s">
        <v>570</v>
      </c>
      <c r="D9" s="505" t="s">
        <v>571</v>
      </c>
      <c r="E9" s="505" t="s">
        <v>572</v>
      </c>
      <c r="F9" s="505" t="s">
        <v>573</v>
      </c>
      <c r="G9" s="505" t="s">
        <v>574</v>
      </c>
      <c r="H9" s="506" t="s">
        <v>575</v>
      </c>
      <c r="I9" s="506" t="s">
        <v>576</v>
      </c>
      <c r="J9" s="507" t="s">
        <v>577</v>
      </c>
      <c r="K9" s="508" t="s">
        <v>578</v>
      </c>
    </row>
    <row r="10" spans="1:11" x14ac:dyDescent="0.2">
      <c r="A10" s="509">
        <v>270008885</v>
      </c>
      <c r="B10" s="510" t="s">
        <v>424</v>
      </c>
      <c r="C10" s="511">
        <v>158163.01999999999</v>
      </c>
      <c r="D10" s="511">
        <v>496.57</v>
      </c>
      <c r="E10" s="511">
        <v>158163.18</v>
      </c>
      <c r="F10" s="511">
        <v>0.16</v>
      </c>
      <c r="G10" s="511">
        <v>-1.4</v>
      </c>
      <c r="H10" s="511">
        <v>158161.78</v>
      </c>
      <c r="I10" s="511">
        <v>0</v>
      </c>
      <c r="J10" s="511">
        <v>158161.78</v>
      </c>
      <c r="K10" s="512">
        <v>1.70649E-3</v>
      </c>
    </row>
    <row r="11" spans="1:11" ht="15.75" x14ac:dyDescent="0.25">
      <c r="A11" s="513"/>
      <c r="B11" s="513"/>
      <c r="C11" s="514"/>
      <c r="D11" s="514"/>
      <c r="E11" s="514"/>
      <c r="F11" s="514"/>
      <c r="G11" s="515" t="s">
        <v>579</v>
      </c>
      <c r="H11" s="516">
        <f>SUM(H10)</f>
        <v>158161.78</v>
      </c>
      <c r="I11" s="516">
        <v>0</v>
      </c>
      <c r="J11" s="516">
        <f>SUM(H11:I11)</f>
        <v>158161.78</v>
      </c>
      <c r="K11" s="517">
        <f>K10</f>
        <v>1.70649E-3</v>
      </c>
    </row>
    <row r="12" spans="1:11" ht="15.75" x14ac:dyDescent="0.25">
      <c r="A12" s="513"/>
      <c r="B12" s="513"/>
      <c r="C12" s="490"/>
      <c r="D12" s="514"/>
      <c r="E12" s="514"/>
      <c r="F12" s="514"/>
      <c r="G12" s="518"/>
      <c r="H12" s="519"/>
      <c r="I12" s="519"/>
      <c r="J12" s="519"/>
      <c r="K12" s="246"/>
    </row>
    <row r="13" spans="1:11" x14ac:dyDescent="0.2">
      <c r="A13" s="110"/>
      <c r="B13" s="110"/>
      <c r="C13" s="110"/>
      <c r="D13" s="110"/>
      <c r="E13" s="110"/>
      <c r="F13" s="110"/>
      <c r="G13" s="110"/>
      <c r="H13" s="110"/>
      <c r="I13" s="110"/>
      <c r="J13" s="110"/>
      <c r="K13" s="110"/>
    </row>
    <row r="14" spans="1:11" ht="15.75" x14ac:dyDescent="0.25">
      <c r="A14" s="488" t="s">
        <v>566</v>
      </c>
      <c r="B14" s="489" t="s">
        <v>489</v>
      </c>
      <c r="C14" s="110"/>
      <c r="D14" s="110"/>
      <c r="E14" s="110"/>
      <c r="F14" s="110"/>
      <c r="G14" s="110"/>
      <c r="H14" s="110"/>
      <c r="I14" s="110"/>
      <c r="J14" s="110"/>
      <c r="K14" s="110"/>
    </row>
    <row r="15" spans="1:11" ht="16.5" thickBot="1" x14ac:dyDescent="0.3">
      <c r="A15" s="491"/>
      <c r="B15" s="491"/>
      <c r="C15" s="110"/>
      <c r="D15" s="492" t="s">
        <v>567</v>
      </c>
      <c r="E15" s="493"/>
      <c r="F15" s="494"/>
      <c r="G15" s="494"/>
      <c r="H15" s="493" t="s">
        <v>580</v>
      </c>
      <c r="I15" s="494"/>
      <c r="J15" s="494"/>
      <c r="K15" s="520"/>
    </row>
    <row r="16" spans="1:11" ht="15.75" thickTop="1" x14ac:dyDescent="0.2">
      <c r="A16" s="496"/>
      <c r="B16" s="497"/>
      <c r="C16" s="498">
        <v>1</v>
      </c>
      <c r="D16" s="498">
        <v>2</v>
      </c>
      <c r="E16" s="498">
        <v>3</v>
      </c>
      <c r="F16" s="498">
        <v>4</v>
      </c>
      <c r="G16" s="498">
        <v>5</v>
      </c>
      <c r="H16" s="498">
        <v>6</v>
      </c>
      <c r="I16" s="521">
        <v>7</v>
      </c>
      <c r="J16" s="521">
        <v>8</v>
      </c>
      <c r="K16" s="522">
        <v>9</v>
      </c>
    </row>
    <row r="17" spans="1:11" ht="39" x14ac:dyDescent="0.25">
      <c r="A17" s="523" t="s">
        <v>568</v>
      </c>
      <c r="B17" s="504" t="s">
        <v>569</v>
      </c>
      <c r="C17" s="505" t="s">
        <v>570</v>
      </c>
      <c r="D17" s="505" t="s">
        <v>571</v>
      </c>
      <c r="E17" s="505" t="s">
        <v>572</v>
      </c>
      <c r="F17" s="505" t="s">
        <v>573</v>
      </c>
      <c r="G17" s="505" t="s">
        <v>574</v>
      </c>
      <c r="H17" s="506" t="s">
        <v>575</v>
      </c>
      <c r="I17" s="506" t="s">
        <v>576</v>
      </c>
      <c r="J17" s="506" t="s">
        <v>577</v>
      </c>
      <c r="K17" s="524" t="s">
        <v>578</v>
      </c>
    </row>
    <row r="18" spans="1:11" x14ac:dyDescent="0.2">
      <c r="A18" s="509">
        <v>270008880</v>
      </c>
      <c r="B18" s="510" t="s">
        <v>479</v>
      </c>
      <c r="C18" s="511">
        <v>500904.87</v>
      </c>
      <c r="D18" s="511">
        <v>243.07</v>
      </c>
      <c r="E18" s="511">
        <v>500904.87</v>
      </c>
      <c r="F18" s="511">
        <v>0</v>
      </c>
      <c r="G18" s="511">
        <v>-16.11</v>
      </c>
      <c r="H18" s="511">
        <v>500888.76</v>
      </c>
      <c r="I18" s="511">
        <v>0</v>
      </c>
      <c r="J18" s="511">
        <v>500888.76</v>
      </c>
      <c r="K18" s="525">
        <v>5.30716E-3</v>
      </c>
    </row>
    <row r="19" spans="1:11" ht="15.75" x14ac:dyDescent="0.25">
      <c r="A19" s="110"/>
      <c r="B19" s="110"/>
      <c r="C19" s="110"/>
      <c r="D19" s="110"/>
      <c r="E19" s="110"/>
      <c r="F19" s="110"/>
      <c r="G19" s="515" t="s">
        <v>579</v>
      </c>
      <c r="H19" s="516">
        <f>SUM(H18)</f>
        <v>500888.76</v>
      </c>
      <c r="I19" s="516">
        <v>0</v>
      </c>
      <c r="J19" s="516">
        <f>SUM(H19:I19)</f>
        <v>500888.76</v>
      </c>
      <c r="K19" s="526">
        <f>K18</f>
        <v>5.30716E-3</v>
      </c>
    </row>
    <row r="20" spans="1:11" ht="15.75" x14ac:dyDescent="0.25">
      <c r="A20" s="110"/>
      <c r="B20" s="110"/>
      <c r="C20" s="110"/>
      <c r="D20" s="110"/>
      <c r="E20" s="110"/>
      <c r="F20" s="110"/>
      <c r="G20" s="518"/>
      <c r="H20" s="519"/>
      <c r="I20" s="519"/>
      <c r="J20" s="519"/>
      <c r="K20" s="246"/>
    </row>
    <row r="21" spans="1:11" x14ac:dyDescent="0.2">
      <c r="A21" s="490"/>
      <c r="B21" s="527"/>
      <c r="C21" s="490"/>
      <c r="D21" s="490"/>
      <c r="E21" s="490"/>
      <c r="F21" s="490"/>
      <c r="G21" s="490"/>
      <c r="H21" s="490"/>
      <c r="I21" s="490"/>
      <c r="J21" s="490"/>
      <c r="K21" s="490"/>
    </row>
    <row r="22" spans="1:11" ht="15.75" x14ac:dyDescent="0.25">
      <c r="A22" s="488" t="s">
        <v>566</v>
      </c>
      <c r="B22" s="489" t="s">
        <v>438</v>
      </c>
      <c r="C22" s="110"/>
      <c r="D22" s="110"/>
      <c r="E22" s="110"/>
      <c r="F22" s="110"/>
      <c r="G22" s="110"/>
      <c r="H22" s="110"/>
      <c r="I22" s="110"/>
      <c r="J22" s="110"/>
      <c r="K22" s="110"/>
    </row>
    <row r="23" spans="1:11" ht="16.5" thickBot="1" x14ac:dyDescent="0.3">
      <c r="A23" s="491"/>
      <c r="B23" s="491"/>
      <c r="C23" s="110"/>
      <c r="D23" s="492" t="s">
        <v>567</v>
      </c>
      <c r="E23" s="493"/>
      <c r="F23" s="494"/>
      <c r="G23" s="494"/>
      <c r="H23" s="493" t="s">
        <v>580</v>
      </c>
      <c r="I23" s="494"/>
      <c r="J23" s="494"/>
      <c r="K23" s="520"/>
    </row>
    <row r="24" spans="1:11" ht="15.75" thickTop="1" x14ac:dyDescent="0.2">
      <c r="A24" s="496"/>
      <c r="B24" s="497"/>
      <c r="C24" s="498">
        <v>1</v>
      </c>
      <c r="D24" s="498">
        <v>2</v>
      </c>
      <c r="E24" s="498">
        <v>3</v>
      </c>
      <c r="F24" s="498">
        <v>4</v>
      </c>
      <c r="G24" s="498">
        <v>5</v>
      </c>
      <c r="H24" s="498">
        <v>6</v>
      </c>
      <c r="I24" s="521">
        <v>7</v>
      </c>
      <c r="J24" s="521">
        <v>8</v>
      </c>
      <c r="K24" s="522">
        <v>9</v>
      </c>
    </row>
    <row r="25" spans="1:11" ht="39" x14ac:dyDescent="0.25">
      <c r="A25" s="523" t="s">
        <v>568</v>
      </c>
      <c r="B25" s="504" t="s">
        <v>569</v>
      </c>
      <c r="C25" s="505" t="s">
        <v>570</v>
      </c>
      <c r="D25" s="505" t="s">
        <v>571</v>
      </c>
      <c r="E25" s="505" t="s">
        <v>572</v>
      </c>
      <c r="F25" s="505" t="s">
        <v>573</v>
      </c>
      <c r="G25" s="505" t="s">
        <v>574</v>
      </c>
      <c r="H25" s="506" t="s">
        <v>575</v>
      </c>
      <c r="I25" s="506" t="s">
        <v>576</v>
      </c>
      <c r="J25" s="506" t="s">
        <v>577</v>
      </c>
      <c r="K25" s="524" t="s">
        <v>578</v>
      </c>
    </row>
    <row r="26" spans="1:11" x14ac:dyDescent="0.2">
      <c r="A26" s="509">
        <v>279041000</v>
      </c>
      <c r="B26" s="510" t="s">
        <v>478</v>
      </c>
      <c r="C26" s="511">
        <v>273312.56</v>
      </c>
      <c r="D26" s="511">
        <v>172.32</v>
      </c>
      <c r="E26" s="511">
        <v>273312.40999999997</v>
      </c>
      <c r="F26" s="511">
        <v>-0.15</v>
      </c>
      <c r="G26" s="511">
        <v>-1.92</v>
      </c>
      <c r="H26" s="511">
        <v>273310.49</v>
      </c>
      <c r="I26" s="511">
        <v>0</v>
      </c>
      <c r="J26" s="511">
        <v>273310.49</v>
      </c>
      <c r="K26" s="525">
        <v>2.9451999999999998E-3</v>
      </c>
    </row>
    <row r="27" spans="1:11" ht="15.75" x14ac:dyDescent="0.25">
      <c r="A27" s="110"/>
      <c r="B27" s="110"/>
      <c r="C27" s="110"/>
      <c r="D27" s="110"/>
      <c r="E27" s="110"/>
      <c r="F27" s="110"/>
      <c r="G27" s="515" t="s">
        <v>579</v>
      </c>
      <c r="H27" s="516">
        <f>SUM(H26)</f>
        <v>273310.49</v>
      </c>
      <c r="I27" s="516">
        <v>0</v>
      </c>
      <c r="J27" s="516">
        <f>SUM(H27:I27)</f>
        <v>273310.49</v>
      </c>
      <c r="K27" s="526">
        <f>K26</f>
        <v>2.9451999999999998E-3</v>
      </c>
    </row>
    <row r="28" spans="1:11" ht="15.75" x14ac:dyDescent="0.25">
      <c r="A28" s="110"/>
      <c r="B28" s="110"/>
      <c r="C28" s="110"/>
      <c r="D28" s="110"/>
      <c r="E28" s="110"/>
      <c r="F28" s="110"/>
      <c r="G28" s="518"/>
      <c r="H28" s="519"/>
      <c r="I28" s="519"/>
      <c r="J28" s="519"/>
      <c r="K28" s="246"/>
    </row>
    <row r="29" spans="1:11" ht="15.75" x14ac:dyDescent="0.25">
      <c r="A29" s="110"/>
      <c r="B29" s="110"/>
      <c r="C29" s="110"/>
      <c r="D29" s="110"/>
      <c r="E29" s="110"/>
      <c r="F29" s="110"/>
      <c r="G29" s="518"/>
      <c r="H29" s="519"/>
      <c r="I29" s="519"/>
      <c r="J29" s="519"/>
      <c r="K29" s="246"/>
    </row>
    <row r="30" spans="1:11" x14ac:dyDescent="0.2">
      <c r="A30" s="490"/>
      <c r="B30" s="490"/>
      <c r="C30" s="490"/>
      <c r="D30" s="490"/>
      <c r="E30" s="490"/>
      <c r="F30" s="490"/>
      <c r="G30" s="490"/>
      <c r="H30" s="490"/>
      <c r="I30" s="490"/>
      <c r="J30" s="490"/>
      <c r="K30" s="490"/>
    </row>
    <row r="31" spans="1:11" ht="15.75" x14ac:dyDescent="0.25">
      <c r="A31" s="488" t="s">
        <v>566</v>
      </c>
      <c r="B31" s="489" t="s">
        <v>490</v>
      </c>
      <c r="C31" s="110"/>
      <c r="D31" s="110"/>
      <c r="E31" s="110"/>
      <c r="F31" s="110"/>
      <c r="G31" s="110"/>
      <c r="H31" s="110"/>
      <c r="I31" s="110"/>
      <c r="J31" s="110"/>
      <c r="K31" s="110"/>
    </row>
    <row r="32" spans="1:11" ht="16.5" thickBot="1" x14ac:dyDescent="0.3">
      <c r="A32" s="491"/>
      <c r="B32" s="491"/>
      <c r="C32" s="110"/>
      <c r="D32" s="492" t="s">
        <v>567</v>
      </c>
      <c r="E32" s="493"/>
      <c r="F32" s="494"/>
      <c r="G32" s="494"/>
      <c r="H32" s="493" t="s">
        <v>580</v>
      </c>
      <c r="I32" s="494"/>
      <c r="J32" s="494"/>
      <c r="K32" s="520"/>
    </row>
    <row r="33" spans="1:11" ht="15.75" thickTop="1" x14ac:dyDescent="0.2">
      <c r="A33" s="528"/>
      <c r="B33" s="497"/>
      <c r="C33" s="498">
        <v>1</v>
      </c>
      <c r="D33" s="498">
        <v>2</v>
      </c>
      <c r="E33" s="498">
        <v>3</v>
      </c>
      <c r="F33" s="498">
        <v>4</v>
      </c>
      <c r="G33" s="498">
        <v>5</v>
      </c>
      <c r="H33" s="498">
        <v>6</v>
      </c>
      <c r="I33" s="521">
        <v>7</v>
      </c>
      <c r="J33" s="521">
        <v>8</v>
      </c>
      <c r="K33" s="522">
        <v>9</v>
      </c>
    </row>
    <row r="34" spans="1:11" ht="39" x14ac:dyDescent="0.25">
      <c r="A34" s="529" t="s">
        <v>568</v>
      </c>
      <c r="B34" s="504" t="s">
        <v>569</v>
      </c>
      <c r="C34" s="505" t="s">
        <v>570</v>
      </c>
      <c r="D34" s="505" t="s">
        <v>571</v>
      </c>
      <c r="E34" s="505" t="s">
        <v>572</v>
      </c>
      <c r="F34" s="505" t="s">
        <v>573</v>
      </c>
      <c r="G34" s="505" t="s">
        <v>574</v>
      </c>
      <c r="H34" s="506" t="s">
        <v>575</v>
      </c>
      <c r="I34" s="506" t="s">
        <v>576</v>
      </c>
      <c r="J34" s="506" t="s">
        <v>577</v>
      </c>
      <c r="K34" s="524" t="s">
        <v>578</v>
      </c>
    </row>
    <row r="35" spans="1:11" x14ac:dyDescent="0.2">
      <c r="A35" s="530">
        <v>240008950</v>
      </c>
      <c r="B35" s="531" t="s">
        <v>439</v>
      </c>
      <c r="C35" s="511">
        <v>380104.64</v>
      </c>
      <c r="D35" s="511">
        <v>919.32849999999996</v>
      </c>
      <c r="E35" s="511">
        <v>380104.25</v>
      </c>
      <c r="F35" s="511">
        <v>-0.39</v>
      </c>
      <c r="G35" s="511">
        <v>0</v>
      </c>
      <c r="H35" s="511">
        <v>380104.25</v>
      </c>
      <c r="I35" s="511">
        <v>0</v>
      </c>
      <c r="J35" s="511">
        <v>380104.25</v>
      </c>
      <c r="K35" s="525">
        <v>4.2410599999999996E-3</v>
      </c>
    </row>
    <row r="36" spans="1:11" x14ac:dyDescent="0.2">
      <c r="A36" s="530">
        <v>240008810</v>
      </c>
      <c r="B36" s="531" t="s">
        <v>450</v>
      </c>
      <c r="C36" s="511">
        <v>514353.47</v>
      </c>
      <c r="D36" s="511">
        <v>710.97159999999997</v>
      </c>
      <c r="E36" s="511">
        <v>514353.68</v>
      </c>
      <c r="F36" s="511">
        <v>0.21</v>
      </c>
      <c r="G36" s="511">
        <v>0</v>
      </c>
      <c r="H36" s="511">
        <v>514353.68</v>
      </c>
      <c r="I36" s="511">
        <v>487108.97</v>
      </c>
      <c r="J36" s="511">
        <v>1001462.65</v>
      </c>
      <c r="K36" s="525">
        <v>6.0315899999999999E-3</v>
      </c>
    </row>
    <row r="37" spans="1:11" x14ac:dyDescent="0.2">
      <c r="A37" s="530">
        <v>270008820</v>
      </c>
      <c r="B37" s="531" t="s">
        <v>463</v>
      </c>
      <c r="C37" s="511">
        <v>339030.69</v>
      </c>
      <c r="D37" s="511">
        <v>1349.1475</v>
      </c>
      <c r="E37" s="511">
        <v>339031.21</v>
      </c>
      <c r="F37" s="511">
        <v>0.52</v>
      </c>
      <c r="G37" s="511">
        <v>0</v>
      </c>
      <c r="H37" s="511">
        <v>339031.21</v>
      </c>
      <c r="I37" s="511">
        <v>0</v>
      </c>
      <c r="J37" s="511">
        <v>339031.21</v>
      </c>
      <c r="K37" s="525">
        <v>3.4918800000000002E-3</v>
      </c>
    </row>
    <row r="38" spans="1:11" x14ac:dyDescent="0.2">
      <c r="A38" s="530">
        <v>240008790</v>
      </c>
      <c r="B38" s="531" t="s">
        <v>426</v>
      </c>
      <c r="C38" s="511">
        <v>0</v>
      </c>
      <c r="D38" s="511">
        <v>0</v>
      </c>
      <c r="E38" s="511">
        <v>0</v>
      </c>
      <c r="F38" s="511">
        <v>0</v>
      </c>
      <c r="G38" s="511">
        <v>0</v>
      </c>
      <c r="H38" s="511">
        <v>0</v>
      </c>
      <c r="I38" s="511">
        <v>0</v>
      </c>
      <c r="J38" s="511">
        <v>0</v>
      </c>
      <c r="K38" s="525">
        <v>0</v>
      </c>
    </row>
    <row r="39" spans="1:11" x14ac:dyDescent="0.2">
      <c r="A39" s="530">
        <v>240008815</v>
      </c>
      <c r="B39" s="531" t="s">
        <v>436</v>
      </c>
      <c r="C39" s="511">
        <v>101989.08</v>
      </c>
      <c r="D39" s="511">
        <v>650.49670000000003</v>
      </c>
      <c r="E39" s="511">
        <v>101989.74</v>
      </c>
      <c r="F39" s="511">
        <v>0.66</v>
      </c>
      <c r="G39" s="511">
        <v>0</v>
      </c>
      <c r="H39" s="511">
        <v>101989.74</v>
      </c>
      <c r="I39" s="511">
        <v>0</v>
      </c>
      <c r="J39" s="511">
        <v>101989.74</v>
      </c>
      <c r="K39" s="525">
        <v>1.2174600000000001E-3</v>
      </c>
    </row>
    <row r="40" spans="1:11" x14ac:dyDescent="0.2">
      <c r="A40" s="530">
        <v>240008805</v>
      </c>
      <c r="B40" s="531" t="s">
        <v>481</v>
      </c>
      <c r="C40" s="511">
        <v>89966.77</v>
      </c>
      <c r="D40" s="511">
        <v>778.51679999999999</v>
      </c>
      <c r="E40" s="511">
        <v>89967.13</v>
      </c>
      <c r="F40" s="511">
        <v>0.36</v>
      </c>
      <c r="G40" s="511">
        <v>0</v>
      </c>
      <c r="H40" s="511">
        <v>89967.13</v>
      </c>
      <c r="I40" s="511">
        <v>0</v>
      </c>
      <c r="J40" s="511">
        <v>89967.13</v>
      </c>
      <c r="K40" s="525">
        <v>8.7631000000000004E-4</v>
      </c>
    </row>
    <row r="41" spans="1:11" x14ac:dyDescent="0.2">
      <c r="A41" s="532">
        <v>240008825</v>
      </c>
      <c r="B41" s="533" t="s">
        <v>529</v>
      </c>
      <c r="C41" s="511">
        <v>37469.47</v>
      </c>
      <c r="D41" s="511">
        <v>513.01580000000001</v>
      </c>
      <c r="E41" s="511">
        <v>37469.17</v>
      </c>
      <c r="F41" s="511">
        <v>-0.3</v>
      </c>
      <c r="G41" s="511">
        <v>0</v>
      </c>
      <c r="H41" s="511">
        <v>37469.17</v>
      </c>
      <c r="I41" s="511">
        <v>0</v>
      </c>
      <c r="J41" s="511">
        <v>37469.17</v>
      </c>
      <c r="K41" s="525">
        <v>3.5007000000000001E-4</v>
      </c>
    </row>
    <row r="42" spans="1:11" ht="15.75" x14ac:dyDescent="0.25">
      <c r="A42" s="490"/>
      <c r="B42" s="490"/>
      <c r="C42" s="490"/>
      <c r="D42" s="490"/>
      <c r="E42" s="490"/>
      <c r="F42" s="490"/>
      <c r="G42" s="534" t="s">
        <v>579</v>
      </c>
      <c r="H42" s="535">
        <f>SUM(H35:H41)</f>
        <v>1462915.1799999997</v>
      </c>
      <c r="I42" s="535">
        <f>SUM(I35:I41)</f>
        <v>487108.97</v>
      </c>
      <c r="J42" s="535">
        <f>SUM(J35:J41)</f>
        <v>1950024.15</v>
      </c>
      <c r="K42" s="536">
        <f>SUM(K35:K41)</f>
        <v>1.6208370000000003E-2</v>
      </c>
    </row>
  </sheetData>
  <phoneticPr fontId="30" type="noConversion"/>
  <pageMargins left="0.43" right="0.31" top="1" bottom="1" header="0.5" footer="0.5"/>
  <pageSetup scale="63" orientation="landscape" horizont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H17"/>
  <sheetViews>
    <sheetView showGridLines="0" workbookViewId="0">
      <selection activeCell="B2" sqref="B2"/>
    </sheetView>
  </sheetViews>
  <sheetFormatPr defaultRowHeight="15" x14ac:dyDescent="0.2"/>
  <cols>
    <col min="1" max="1" width="32.21875" customWidth="1"/>
    <col min="2" max="2" width="18.88671875" customWidth="1"/>
    <col min="3" max="6" width="17.77734375" customWidth="1"/>
    <col min="7" max="7" width="11.44140625" customWidth="1"/>
    <col min="8" max="8" width="11" bestFit="1" customWidth="1"/>
  </cols>
  <sheetData>
    <row r="1" spans="1:8" ht="18" x14ac:dyDescent="0.25">
      <c r="A1" s="22" t="s">
        <v>270</v>
      </c>
    </row>
    <row r="2" spans="1:8" ht="18" x14ac:dyDescent="0.25">
      <c r="A2" s="22" t="s">
        <v>646</v>
      </c>
      <c r="B2" s="737"/>
      <c r="C2" s="481"/>
    </row>
    <row r="3" spans="1:8" ht="15.75" x14ac:dyDescent="0.25">
      <c r="A3" s="13"/>
      <c r="B3" s="482"/>
    </row>
    <row r="4" spans="1:8" ht="16.5" thickBot="1" x14ac:dyDescent="0.3">
      <c r="A4" s="82" t="s">
        <v>1</v>
      </c>
      <c r="B4" s="254" t="s">
        <v>409</v>
      </c>
      <c r="C4" s="255"/>
    </row>
    <row r="5" spans="1:8" ht="15.75" x14ac:dyDescent="0.25">
      <c r="A5" s="82"/>
      <c r="B5" s="5"/>
      <c r="C5" s="5"/>
    </row>
    <row r="6" spans="1:8" ht="18.75" customHeight="1" x14ac:dyDescent="0.25">
      <c r="A6" s="94" t="s">
        <v>271</v>
      </c>
      <c r="B6" s="95"/>
      <c r="C6" s="12"/>
      <c r="D6" s="55"/>
      <c r="E6" s="55"/>
      <c r="F6" s="55"/>
      <c r="G6" s="5"/>
    </row>
    <row r="7" spans="1:8" ht="15" customHeight="1" thickBot="1" x14ac:dyDescent="0.3">
      <c r="A7" s="69"/>
      <c r="B7" s="70"/>
      <c r="C7" s="6"/>
      <c r="D7" s="70"/>
      <c r="E7" s="70"/>
      <c r="F7" s="71"/>
    </row>
    <row r="8" spans="1:8" ht="15.95" customHeight="1" x14ac:dyDescent="0.25">
      <c r="A8" s="261" t="s">
        <v>272</v>
      </c>
      <c r="B8" s="56" t="s">
        <v>4</v>
      </c>
      <c r="C8" s="56" t="s">
        <v>5</v>
      </c>
      <c r="D8" s="56" t="s">
        <v>6</v>
      </c>
      <c r="E8" s="57" t="s">
        <v>7</v>
      </c>
      <c r="F8" s="57" t="s">
        <v>8</v>
      </c>
      <c r="G8" s="101" t="s">
        <v>9</v>
      </c>
    </row>
    <row r="9" spans="1:8" ht="66.75" customHeight="1" x14ac:dyDescent="0.2">
      <c r="A9" s="312" t="s">
        <v>273</v>
      </c>
      <c r="B9" s="288" t="s">
        <v>274</v>
      </c>
      <c r="C9" s="288" t="s">
        <v>275</v>
      </c>
      <c r="D9" s="288" t="s">
        <v>363</v>
      </c>
      <c r="E9" s="288" t="s">
        <v>276</v>
      </c>
      <c r="F9" s="288" t="s">
        <v>364</v>
      </c>
      <c r="G9" s="288" t="s">
        <v>269</v>
      </c>
    </row>
    <row r="10" spans="1:8" ht="20.100000000000001" customHeight="1" x14ac:dyDescent="0.2">
      <c r="A10" s="15" t="s">
        <v>482</v>
      </c>
      <c r="B10" s="291">
        <v>0</v>
      </c>
      <c r="C10" s="291">
        <v>54.94</v>
      </c>
      <c r="D10" s="291">
        <v>54.94</v>
      </c>
      <c r="E10" s="291">
        <v>0</v>
      </c>
      <c r="F10" s="291">
        <v>54.94</v>
      </c>
      <c r="G10" s="15">
        <v>0</v>
      </c>
    </row>
    <row r="11" spans="1:8" ht="20.100000000000001" customHeight="1" x14ac:dyDescent="0.2">
      <c r="A11" s="15" t="s">
        <v>483</v>
      </c>
      <c r="B11" s="291">
        <v>0</v>
      </c>
      <c r="C11" s="291">
        <v>0</v>
      </c>
      <c r="D11" s="291">
        <v>0</v>
      </c>
      <c r="E11" s="291">
        <v>0</v>
      </c>
      <c r="F11" s="291">
        <v>0</v>
      </c>
      <c r="G11" s="649">
        <v>8.9530000000000005E-5</v>
      </c>
    </row>
    <row r="12" spans="1:8" ht="20.100000000000001" customHeight="1" x14ac:dyDescent="0.2">
      <c r="A12" s="15" t="s">
        <v>484</v>
      </c>
      <c r="B12" s="291">
        <v>0</v>
      </c>
      <c r="C12" s="291">
        <v>296790.44</v>
      </c>
      <c r="D12" s="291">
        <v>296790.44</v>
      </c>
      <c r="E12" s="291">
        <v>0</v>
      </c>
      <c r="F12" s="291">
        <v>296790.44</v>
      </c>
      <c r="G12" s="15">
        <v>3.2689099999999999E-3</v>
      </c>
    </row>
    <row r="13" spans="1:8" ht="20.100000000000001" customHeight="1" x14ac:dyDescent="0.2">
      <c r="A13" s="15" t="s">
        <v>485</v>
      </c>
      <c r="B13" s="291">
        <v>0</v>
      </c>
      <c r="C13" s="291">
        <v>142927.5</v>
      </c>
      <c r="D13" s="291">
        <v>142927.5</v>
      </c>
      <c r="E13" s="291">
        <v>0</v>
      </c>
      <c r="F13" s="291">
        <v>142927.5</v>
      </c>
      <c r="G13" s="15">
        <v>1.6855800000000001E-3</v>
      </c>
      <c r="H13" s="477"/>
    </row>
    <row r="14" spans="1:8" ht="20.100000000000001" customHeight="1" x14ac:dyDescent="0.2">
      <c r="A14" s="15" t="s">
        <v>486</v>
      </c>
      <c r="B14" s="412">
        <v>15300</v>
      </c>
      <c r="C14" s="291">
        <v>0</v>
      </c>
      <c r="D14" s="291">
        <v>15300</v>
      </c>
      <c r="E14" s="291">
        <v>-550.55999999999995</v>
      </c>
      <c r="F14" s="291">
        <v>14749.44</v>
      </c>
      <c r="G14" s="15">
        <v>1.0691E-4</v>
      </c>
      <c r="H14" s="477"/>
    </row>
    <row r="15" spans="1:8" ht="15.75" x14ac:dyDescent="0.25">
      <c r="A15" s="313" t="s">
        <v>487</v>
      </c>
      <c r="B15" s="310">
        <f>SUM(B10:B14)</f>
        <v>15300</v>
      </c>
      <c r="C15" s="310">
        <f>SUM(C10:C14)</f>
        <v>439772.88</v>
      </c>
      <c r="D15" s="310">
        <f>SUM(D10:D14)</f>
        <v>455072.88</v>
      </c>
      <c r="E15" s="310">
        <f>SUM(E10:E14)</f>
        <v>-550.55999999999995</v>
      </c>
      <c r="F15" s="310">
        <f>SUM(F10:F14)</f>
        <v>454522.32</v>
      </c>
      <c r="G15" s="5"/>
    </row>
    <row r="17" spans="2:6" x14ac:dyDescent="0.2">
      <c r="B17" s="632"/>
      <c r="C17" s="412"/>
      <c r="D17" s="477"/>
      <c r="E17" s="632"/>
      <c r="F17" s="477"/>
    </row>
  </sheetData>
  <phoneticPr fontId="30" type="noConversion"/>
  <printOptions horizontalCentered="1"/>
  <pageMargins left="0.5" right="0.5" top="0.52" bottom="0.45" header="0.5" footer="0.42"/>
  <pageSetup scale="69" orientation="landscape" horizontalDpi="4294967292"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F2536"/>
  <sheetViews>
    <sheetView showGridLines="0" workbookViewId="0">
      <selection activeCell="B3" sqref="B3"/>
    </sheetView>
  </sheetViews>
  <sheetFormatPr defaultRowHeight="15" x14ac:dyDescent="0.2"/>
  <cols>
    <col min="1" max="1" width="12.88671875" style="205" customWidth="1"/>
    <col min="2" max="2" width="41.88671875" style="205" customWidth="1"/>
    <col min="3" max="3" width="10.109375" style="298" customWidth="1"/>
    <col min="4" max="4" width="9.77734375" customWidth="1"/>
    <col min="5" max="5" width="18.77734375" customWidth="1"/>
  </cols>
  <sheetData>
    <row r="1" spans="1:4" x14ac:dyDescent="0.2">
      <c r="A1" t="s">
        <v>277</v>
      </c>
      <c r="B1" t="s">
        <v>278</v>
      </c>
      <c r="C1"/>
      <c r="D1" s="482"/>
    </row>
    <row r="2" spans="1:4" x14ac:dyDescent="0.2">
      <c r="A2" s="48">
        <v>270010</v>
      </c>
      <c r="B2" s="666">
        <v>201</v>
      </c>
      <c r="C2"/>
    </row>
    <row r="3" spans="1:4" x14ac:dyDescent="0.2">
      <c r="A3"/>
      <c r="B3" s="737"/>
      <c r="C3"/>
    </row>
    <row r="4" spans="1:4" x14ac:dyDescent="0.2">
      <c r="A4" t="s">
        <v>474</v>
      </c>
      <c r="B4" t="s">
        <v>475</v>
      </c>
      <c r="C4" t="s">
        <v>476</v>
      </c>
    </row>
    <row r="5" spans="1:4" x14ac:dyDescent="0.2">
      <c r="A5">
        <v>1</v>
      </c>
      <c r="B5" t="s">
        <v>445</v>
      </c>
      <c r="C5" s="631">
        <v>1.6922E-3</v>
      </c>
    </row>
    <row r="6" spans="1:4" x14ac:dyDescent="0.2">
      <c r="A6">
        <v>2</v>
      </c>
      <c r="B6" t="s">
        <v>470</v>
      </c>
      <c r="C6" s="631">
        <v>5.0429999999999995E-4</v>
      </c>
    </row>
    <row r="7" spans="1:4" x14ac:dyDescent="0.2">
      <c r="A7">
        <v>3</v>
      </c>
      <c r="B7" t="s">
        <v>639</v>
      </c>
      <c r="C7" s="631">
        <v>3.1960000000000002E-4</v>
      </c>
    </row>
    <row r="8" spans="1:4" x14ac:dyDescent="0.2">
      <c r="A8">
        <v>111</v>
      </c>
      <c r="B8" t="s">
        <v>417</v>
      </c>
      <c r="C8" s="631">
        <v>6.1729999999999999E-4</v>
      </c>
    </row>
    <row r="9" spans="1:4" x14ac:dyDescent="0.2">
      <c r="A9">
        <v>112</v>
      </c>
      <c r="B9" t="s">
        <v>418</v>
      </c>
      <c r="C9" s="631">
        <v>8.0699999999999996E-5</v>
      </c>
    </row>
    <row r="10" spans="1:4" x14ac:dyDescent="0.2">
      <c r="A10">
        <v>114</v>
      </c>
      <c r="B10" t="s">
        <v>587</v>
      </c>
      <c r="C10" s="631">
        <v>2.7589999999999998E-4</v>
      </c>
    </row>
    <row r="11" spans="1:4" x14ac:dyDescent="0.2">
      <c r="A11">
        <v>121</v>
      </c>
      <c r="B11" t="s">
        <v>465</v>
      </c>
      <c r="C11" s="631">
        <v>2.9260000000000001E-4</v>
      </c>
    </row>
    <row r="12" spans="1:4" x14ac:dyDescent="0.2">
      <c r="A12">
        <v>201</v>
      </c>
      <c r="B12" t="s">
        <v>420</v>
      </c>
      <c r="C12" s="631">
        <v>4.1371999999999997E-3</v>
      </c>
    </row>
    <row r="13" spans="1:4" x14ac:dyDescent="0.2">
      <c r="A13">
        <v>202</v>
      </c>
      <c r="B13" t="s">
        <v>422</v>
      </c>
      <c r="C13" s="631">
        <v>4.596E-4</v>
      </c>
    </row>
    <row r="14" spans="1:4" x14ac:dyDescent="0.2">
      <c r="A14">
        <v>203</v>
      </c>
      <c r="B14" t="s">
        <v>421</v>
      </c>
      <c r="C14" s="631">
        <v>9.7E-5</v>
      </c>
    </row>
    <row r="15" spans="1:4" x14ac:dyDescent="0.2">
      <c r="A15">
        <v>204</v>
      </c>
      <c r="B15" t="s">
        <v>424</v>
      </c>
      <c r="C15" s="631">
        <v>1.6770000000000001E-4</v>
      </c>
    </row>
    <row r="16" spans="1:4" x14ac:dyDescent="0.2">
      <c r="A16">
        <v>401</v>
      </c>
      <c r="B16" t="s">
        <v>419</v>
      </c>
      <c r="C16" s="631">
        <v>5.3999999999999998E-5</v>
      </c>
    </row>
    <row r="17" spans="1:3" x14ac:dyDescent="0.2">
      <c r="A17">
        <v>505</v>
      </c>
      <c r="B17" t="s">
        <v>449</v>
      </c>
      <c r="C17" s="631">
        <v>4.9400000000000001E-5</v>
      </c>
    </row>
    <row r="18" spans="1:3" x14ac:dyDescent="0.2">
      <c r="A18">
        <v>602</v>
      </c>
      <c r="B18" t="s">
        <v>423</v>
      </c>
      <c r="C18" s="631">
        <v>4.4894999999999996E-3</v>
      </c>
    </row>
    <row r="19" spans="1:3" x14ac:dyDescent="0.2">
      <c r="A19">
        <v>603</v>
      </c>
      <c r="B19" t="s">
        <v>588</v>
      </c>
      <c r="C19" s="631">
        <v>1.4878000000000001E-3</v>
      </c>
    </row>
    <row r="20" spans="1:3" x14ac:dyDescent="0.2">
      <c r="A20">
        <v>721</v>
      </c>
      <c r="B20" t="s">
        <v>586</v>
      </c>
      <c r="C20" s="631">
        <v>7.3999999999999996E-5</v>
      </c>
    </row>
    <row r="21" spans="1:3" x14ac:dyDescent="0.2">
      <c r="A21"/>
      <c r="B21" t="s">
        <v>477</v>
      </c>
      <c r="C21" s="631">
        <v>1.4798800000000001E-2</v>
      </c>
    </row>
    <row r="22" spans="1:3" x14ac:dyDescent="0.2">
      <c r="A22"/>
      <c r="B22"/>
      <c r="C22" s="631"/>
    </row>
    <row r="23" spans="1:3" x14ac:dyDescent="0.2">
      <c r="A23"/>
      <c r="B23"/>
      <c r="C23"/>
    </row>
    <row r="24" spans="1:3" x14ac:dyDescent="0.2">
      <c r="A24" t="s">
        <v>277</v>
      </c>
      <c r="B24" t="s">
        <v>278</v>
      </c>
      <c r="C24"/>
    </row>
    <row r="25" spans="1:3" x14ac:dyDescent="0.2">
      <c r="A25" s="48">
        <v>270020</v>
      </c>
      <c r="B25" s="48">
        <v>202</v>
      </c>
      <c r="C25"/>
    </row>
    <row r="26" spans="1:3" x14ac:dyDescent="0.2">
      <c r="A26"/>
      <c r="B26"/>
      <c r="C26"/>
    </row>
    <row r="27" spans="1:3" x14ac:dyDescent="0.2">
      <c r="A27" t="s">
        <v>474</v>
      </c>
      <c r="B27" t="s">
        <v>475</v>
      </c>
      <c r="C27" t="s">
        <v>476</v>
      </c>
    </row>
    <row r="28" spans="1:3" x14ac:dyDescent="0.2">
      <c r="A28">
        <v>1</v>
      </c>
      <c r="B28" t="s">
        <v>445</v>
      </c>
      <c r="C28" s="631">
        <v>1.7160000000000001E-3</v>
      </c>
    </row>
    <row r="29" spans="1:3" x14ac:dyDescent="0.2">
      <c r="A29">
        <v>2</v>
      </c>
      <c r="B29" t="s">
        <v>470</v>
      </c>
      <c r="C29" s="631">
        <v>5.0429999999999995E-4</v>
      </c>
    </row>
    <row r="30" spans="1:3" x14ac:dyDescent="0.2">
      <c r="A30">
        <v>3</v>
      </c>
      <c r="B30" t="s">
        <v>639</v>
      </c>
      <c r="C30" s="631">
        <v>3.1960000000000002E-4</v>
      </c>
    </row>
    <row r="31" spans="1:3" x14ac:dyDescent="0.2">
      <c r="A31">
        <v>111</v>
      </c>
      <c r="B31" t="s">
        <v>417</v>
      </c>
      <c r="C31" s="631">
        <v>6.2589999999999998E-4</v>
      </c>
    </row>
    <row r="32" spans="1:3" x14ac:dyDescent="0.2">
      <c r="A32">
        <v>112</v>
      </c>
      <c r="B32" t="s">
        <v>418</v>
      </c>
      <c r="C32" s="631">
        <v>8.1799999999999996E-5</v>
      </c>
    </row>
    <row r="33" spans="1:3" x14ac:dyDescent="0.2">
      <c r="A33">
        <v>114</v>
      </c>
      <c r="B33" t="s">
        <v>587</v>
      </c>
      <c r="C33" s="631">
        <v>2.7589999999999998E-4</v>
      </c>
    </row>
    <row r="34" spans="1:3" x14ac:dyDescent="0.2">
      <c r="A34">
        <v>121</v>
      </c>
      <c r="B34" t="s">
        <v>465</v>
      </c>
      <c r="C34" s="631">
        <v>2.967E-4</v>
      </c>
    </row>
    <row r="35" spans="1:3" x14ac:dyDescent="0.2">
      <c r="A35">
        <v>505</v>
      </c>
      <c r="B35" t="s">
        <v>449</v>
      </c>
      <c r="C35" s="631">
        <v>5.0000000000000002E-5</v>
      </c>
    </row>
    <row r="36" spans="1:3" x14ac:dyDescent="0.2">
      <c r="A36">
        <v>602</v>
      </c>
      <c r="B36" t="s">
        <v>423</v>
      </c>
      <c r="C36" s="631">
        <v>4.5526999999999998E-3</v>
      </c>
    </row>
    <row r="37" spans="1:3" x14ac:dyDescent="0.2">
      <c r="A37">
        <v>603</v>
      </c>
      <c r="B37" t="s">
        <v>588</v>
      </c>
      <c r="C37" s="631">
        <v>1.4878000000000001E-3</v>
      </c>
    </row>
    <row r="38" spans="1:3" x14ac:dyDescent="0.2">
      <c r="A38">
        <v>721</v>
      </c>
      <c r="B38" t="s">
        <v>586</v>
      </c>
      <c r="C38" s="631">
        <v>7.4999999999999993E-5</v>
      </c>
    </row>
    <row r="39" spans="1:3" x14ac:dyDescent="0.2">
      <c r="A39"/>
      <c r="B39" t="s">
        <v>477</v>
      </c>
      <c r="C39" s="631">
        <v>9.9857000000000001E-3</v>
      </c>
    </row>
    <row r="40" spans="1:3" x14ac:dyDescent="0.2">
      <c r="A40"/>
      <c r="B40"/>
      <c r="C40" s="631"/>
    </row>
    <row r="41" spans="1:3" x14ac:dyDescent="0.2">
      <c r="A41"/>
      <c r="B41"/>
      <c r="C41"/>
    </row>
    <row r="42" spans="1:3" x14ac:dyDescent="0.2">
      <c r="A42" t="s">
        <v>277</v>
      </c>
      <c r="B42" t="s">
        <v>278</v>
      </c>
      <c r="C42"/>
    </row>
    <row r="43" spans="1:3" x14ac:dyDescent="0.2">
      <c r="A43" s="48">
        <v>270030</v>
      </c>
      <c r="B43" s="48">
        <v>203</v>
      </c>
      <c r="C43"/>
    </row>
    <row r="44" spans="1:3" x14ac:dyDescent="0.2">
      <c r="A44"/>
      <c r="B44"/>
      <c r="C44"/>
    </row>
    <row r="45" spans="1:3" x14ac:dyDescent="0.2">
      <c r="A45" t="s">
        <v>474</v>
      </c>
      <c r="B45" t="s">
        <v>475</v>
      </c>
      <c r="C45" t="s">
        <v>476</v>
      </c>
    </row>
    <row r="46" spans="1:3" x14ac:dyDescent="0.2">
      <c r="A46">
        <v>1</v>
      </c>
      <c r="B46" t="s">
        <v>445</v>
      </c>
      <c r="C46" s="631">
        <v>1.7160000000000001E-3</v>
      </c>
    </row>
    <row r="47" spans="1:3" x14ac:dyDescent="0.2">
      <c r="A47">
        <v>2</v>
      </c>
      <c r="B47" t="s">
        <v>470</v>
      </c>
      <c r="C47" s="631">
        <v>5.0429999999999995E-4</v>
      </c>
    </row>
    <row r="48" spans="1:3" x14ac:dyDescent="0.2">
      <c r="A48">
        <v>3</v>
      </c>
      <c r="B48" t="s">
        <v>639</v>
      </c>
      <c r="C48" s="631">
        <v>3.1960000000000002E-4</v>
      </c>
    </row>
    <row r="49" spans="1:3" x14ac:dyDescent="0.2">
      <c r="A49">
        <v>111</v>
      </c>
      <c r="B49" t="s">
        <v>417</v>
      </c>
      <c r="C49" s="631">
        <v>6.2589999999999998E-4</v>
      </c>
    </row>
    <row r="50" spans="1:3" x14ac:dyDescent="0.2">
      <c r="A50">
        <v>112</v>
      </c>
      <c r="B50" t="s">
        <v>418</v>
      </c>
      <c r="C50" s="631">
        <v>8.1799999999999996E-5</v>
      </c>
    </row>
    <row r="51" spans="1:3" x14ac:dyDescent="0.2">
      <c r="A51">
        <v>114</v>
      </c>
      <c r="B51" t="s">
        <v>587</v>
      </c>
      <c r="C51" s="631">
        <v>2.7589999999999998E-4</v>
      </c>
    </row>
    <row r="52" spans="1:3" x14ac:dyDescent="0.2">
      <c r="A52">
        <v>121</v>
      </c>
      <c r="B52" t="s">
        <v>465</v>
      </c>
      <c r="C52" s="631">
        <v>2.967E-4</v>
      </c>
    </row>
    <row r="53" spans="1:3" x14ac:dyDescent="0.2">
      <c r="A53">
        <v>361</v>
      </c>
      <c r="B53" t="s">
        <v>461</v>
      </c>
      <c r="C53" s="631">
        <v>8.6120000000000001E-4</v>
      </c>
    </row>
    <row r="54" spans="1:3" x14ac:dyDescent="0.2">
      <c r="A54">
        <v>505</v>
      </c>
      <c r="B54" t="s">
        <v>449</v>
      </c>
      <c r="C54" s="631">
        <v>5.0000000000000002E-5</v>
      </c>
    </row>
    <row r="55" spans="1:3" x14ac:dyDescent="0.2">
      <c r="A55">
        <v>602</v>
      </c>
      <c r="B55" t="s">
        <v>423</v>
      </c>
      <c r="C55" s="631">
        <v>4.5526999999999998E-3</v>
      </c>
    </row>
    <row r="56" spans="1:3" x14ac:dyDescent="0.2">
      <c r="A56">
        <v>603</v>
      </c>
      <c r="B56" t="s">
        <v>588</v>
      </c>
      <c r="C56" s="631">
        <v>1.4878000000000001E-3</v>
      </c>
    </row>
    <row r="57" spans="1:3" x14ac:dyDescent="0.2">
      <c r="A57">
        <v>721</v>
      </c>
      <c r="B57" t="s">
        <v>586</v>
      </c>
      <c r="C57" s="631">
        <v>7.4999999999999993E-5</v>
      </c>
    </row>
    <row r="58" spans="1:3" x14ac:dyDescent="0.2">
      <c r="A58"/>
      <c r="B58" t="s">
        <v>477</v>
      </c>
      <c r="C58">
        <v>1.08469E-2</v>
      </c>
    </row>
    <row r="59" spans="1:3" x14ac:dyDescent="0.2">
      <c r="A59"/>
      <c r="B59"/>
      <c r="C59"/>
    </row>
    <row r="60" spans="1:3" x14ac:dyDescent="0.2">
      <c r="A60"/>
      <c r="B60"/>
      <c r="C60"/>
    </row>
    <row r="61" spans="1:3" x14ac:dyDescent="0.2">
      <c r="A61" t="s">
        <v>277</v>
      </c>
      <c r="B61" t="s">
        <v>278</v>
      </c>
      <c r="C61"/>
    </row>
    <row r="62" spans="1:3" x14ac:dyDescent="0.2">
      <c r="A62" s="48">
        <v>270040</v>
      </c>
      <c r="B62" s="48">
        <v>204</v>
      </c>
      <c r="C62"/>
    </row>
    <row r="63" spans="1:3" x14ac:dyDescent="0.2">
      <c r="A63"/>
      <c r="B63"/>
      <c r="C63"/>
    </row>
    <row r="64" spans="1:3" x14ac:dyDescent="0.2">
      <c r="A64" t="s">
        <v>474</v>
      </c>
      <c r="B64" t="s">
        <v>475</v>
      </c>
      <c r="C64" t="s">
        <v>476</v>
      </c>
    </row>
    <row r="65" spans="1:3" x14ac:dyDescent="0.2">
      <c r="A65">
        <v>1</v>
      </c>
      <c r="B65" t="s">
        <v>445</v>
      </c>
      <c r="C65" s="631">
        <v>1.7160000000000001E-3</v>
      </c>
    </row>
    <row r="66" spans="1:3" x14ac:dyDescent="0.2">
      <c r="A66">
        <v>2</v>
      </c>
      <c r="B66" t="s">
        <v>470</v>
      </c>
      <c r="C66" s="631">
        <v>5.0429999999999995E-4</v>
      </c>
    </row>
    <row r="67" spans="1:3" x14ac:dyDescent="0.2">
      <c r="A67">
        <v>3</v>
      </c>
      <c r="B67" t="s">
        <v>639</v>
      </c>
      <c r="C67" s="631">
        <v>3.1960000000000002E-4</v>
      </c>
    </row>
    <row r="68" spans="1:3" x14ac:dyDescent="0.2">
      <c r="A68">
        <v>111</v>
      </c>
      <c r="B68" t="s">
        <v>417</v>
      </c>
      <c r="C68" s="631">
        <v>6.2589999999999998E-4</v>
      </c>
    </row>
    <row r="69" spans="1:3" x14ac:dyDescent="0.2">
      <c r="A69">
        <v>112</v>
      </c>
      <c r="B69" t="s">
        <v>418</v>
      </c>
      <c r="C69" s="631">
        <v>8.1799999999999996E-5</v>
      </c>
    </row>
    <row r="70" spans="1:3" x14ac:dyDescent="0.2">
      <c r="A70">
        <v>114</v>
      </c>
      <c r="B70" t="s">
        <v>587</v>
      </c>
      <c r="C70" s="631">
        <v>2.7589999999999998E-4</v>
      </c>
    </row>
    <row r="71" spans="1:3" x14ac:dyDescent="0.2">
      <c r="A71">
        <v>121</v>
      </c>
      <c r="B71" t="s">
        <v>465</v>
      </c>
      <c r="C71" s="631">
        <v>2.967E-4</v>
      </c>
    </row>
    <row r="72" spans="1:3" x14ac:dyDescent="0.2">
      <c r="A72">
        <v>361</v>
      </c>
      <c r="B72" t="s">
        <v>461</v>
      </c>
      <c r="C72" s="631">
        <v>8.6120000000000001E-4</v>
      </c>
    </row>
    <row r="73" spans="1:3" x14ac:dyDescent="0.2">
      <c r="A73">
        <v>401</v>
      </c>
      <c r="B73" t="s">
        <v>419</v>
      </c>
      <c r="C73" s="631">
        <v>5.4700000000000001E-5</v>
      </c>
    </row>
    <row r="74" spans="1:3" x14ac:dyDescent="0.2">
      <c r="A74">
        <v>505</v>
      </c>
      <c r="B74" t="s">
        <v>449</v>
      </c>
      <c r="C74" s="631">
        <v>5.0000000000000002E-5</v>
      </c>
    </row>
    <row r="75" spans="1:3" x14ac:dyDescent="0.2">
      <c r="A75">
        <v>602</v>
      </c>
      <c r="B75" t="s">
        <v>423</v>
      </c>
      <c r="C75" s="631">
        <v>4.5526999999999998E-3</v>
      </c>
    </row>
    <row r="76" spans="1:3" x14ac:dyDescent="0.2">
      <c r="A76">
        <v>603</v>
      </c>
      <c r="B76" t="s">
        <v>588</v>
      </c>
      <c r="C76" s="631">
        <v>1.4878000000000001E-3</v>
      </c>
    </row>
    <row r="77" spans="1:3" x14ac:dyDescent="0.2">
      <c r="A77">
        <v>721</v>
      </c>
      <c r="B77" t="s">
        <v>586</v>
      </c>
      <c r="C77" s="631">
        <v>7.4999999999999993E-5</v>
      </c>
    </row>
    <row r="78" spans="1:3" x14ac:dyDescent="0.2">
      <c r="A78"/>
      <c r="B78" t="s">
        <v>477</v>
      </c>
      <c r="C78" s="631">
        <v>1.0901599999999999E-2</v>
      </c>
    </row>
    <row r="79" spans="1:3" x14ac:dyDescent="0.2">
      <c r="A79"/>
      <c r="B79"/>
      <c r="C79" s="631"/>
    </row>
    <row r="80" spans="1:3" x14ac:dyDescent="0.2">
      <c r="A80"/>
      <c r="B80"/>
      <c r="C80"/>
    </row>
    <row r="81" spans="1:3" x14ac:dyDescent="0.2">
      <c r="A81" t="s">
        <v>277</v>
      </c>
      <c r="B81" t="s">
        <v>278</v>
      </c>
      <c r="C81"/>
    </row>
    <row r="82" spans="1:3" x14ac:dyDescent="0.2">
      <c r="A82" s="48">
        <v>270050</v>
      </c>
      <c r="B82" s="48">
        <v>205</v>
      </c>
      <c r="C82"/>
    </row>
    <row r="83" spans="1:3" x14ac:dyDescent="0.2">
      <c r="A83"/>
      <c r="B83"/>
      <c r="C83"/>
    </row>
    <row r="84" spans="1:3" x14ac:dyDescent="0.2">
      <c r="A84" t="s">
        <v>474</v>
      </c>
      <c r="B84" t="s">
        <v>475</v>
      </c>
      <c r="C84" t="s">
        <v>476</v>
      </c>
    </row>
    <row r="85" spans="1:3" x14ac:dyDescent="0.2">
      <c r="A85">
        <v>1</v>
      </c>
      <c r="B85" t="s">
        <v>445</v>
      </c>
      <c r="C85" s="631">
        <v>1.7160000000000001E-3</v>
      </c>
    </row>
    <row r="86" spans="1:3" x14ac:dyDescent="0.2">
      <c r="A86">
        <v>2</v>
      </c>
      <c r="B86" t="s">
        <v>470</v>
      </c>
      <c r="C86" s="631">
        <v>5.0429999999999995E-4</v>
      </c>
    </row>
    <row r="87" spans="1:3" x14ac:dyDescent="0.2">
      <c r="A87">
        <v>3</v>
      </c>
      <c r="B87" t="s">
        <v>639</v>
      </c>
      <c r="C87" s="631">
        <v>3.1960000000000002E-4</v>
      </c>
    </row>
    <row r="88" spans="1:3" x14ac:dyDescent="0.2">
      <c r="A88">
        <v>111</v>
      </c>
      <c r="B88" t="s">
        <v>417</v>
      </c>
      <c r="C88" s="631">
        <v>6.2589999999999998E-4</v>
      </c>
    </row>
    <row r="89" spans="1:3" x14ac:dyDescent="0.2">
      <c r="A89">
        <v>112</v>
      </c>
      <c r="B89" t="s">
        <v>418</v>
      </c>
      <c r="C89" s="631">
        <v>8.1799999999999996E-5</v>
      </c>
    </row>
    <row r="90" spans="1:3" x14ac:dyDescent="0.2">
      <c r="A90">
        <v>114</v>
      </c>
      <c r="B90" t="s">
        <v>587</v>
      </c>
      <c r="C90" s="631">
        <v>2.7589999999999998E-4</v>
      </c>
    </row>
    <row r="91" spans="1:3" x14ac:dyDescent="0.2">
      <c r="A91">
        <v>121</v>
      </c>
      <c r="B91" t="s">
        <v>465</v>
      </c>
      <c r="C91" s="631">
        <v>2.967E-4</v>
      </c>
    </row>
    <row r="92" spans="1:3" x14ac:dyDescent="0.2">
      <c r="A92">
        <v>361</v>
      </c>
      <c r="B92" t="s">
        <v>461</v>
      </c>
      <c r="C92" s="631">
        <v>8.6120000000000001E-4</v>
      </c>
    </row>
    <row r="93" spans="1:3" x14ac:dyDescent="0.2">
      <c r="A93">
        <v>401</v>
      </c>
      <c r="B93" t="s">
        <v>419</v>
      </c>
      <c r="C93" s="631">
        <v>5.4700000000000001E-5</v>
      </c>
    </row>
    <row r="94" spans="1:3" x14ac:dyDescent="0.2">
      <c r="A94">
        <v>505</v>
      </c>
      <c r="B94" t="s">
        <v>449</v>
      </c>
      <c r="C94" s="631">
        <v>5.0000000000000002E-5</v>
      </c>
    </row>
    <row r="95" spans="1:3" x14ac:dyDescent="0.2">
      <c r="A95">
        <v>511</v>
      </c>
      <c r="B95" t="s">
        <v>414</v>
      </c>
      <c r="C95" s="631">
        <v>1.069E-4</v>
      </c>
    </row>
    <row r="96" spans="1:3" x14ac:dyDescent="0.2">
      <c r="A96">
        <v>602</v>
      </c>
      <c r="B96" t="s">
        <v>423</v>
      </c>
      <c r="C96" s="631">
        <v>4.5526999999999998E-3</v>
      </c>
    </row>
    <row r="97" spans="1:3" x14ac:dyDescent="0.2">
      <c r="A97">
        <v>603</v>
      </c>
      <c r="B97" t="s">
        <v>588</v>
      </c>
      <c r="C97" s="631">
        <v>1.4878000000000001E-3</v>
      </c>
    </row>
    <row r="98" spans="1:3" x14ac:dyDescent="0.2">
      <c r="A98">
        <v>721</v>
      </c>
      <c r="B98" t="s">
        <v>586</v>
      </c>
      <c r="C98" s="631">
        <v>7.4999999999999993E-5</v>
      </c>
    </row>
    <row r="99" spans="1:3" x14ac:dyDescent="0.2">
      <c r="A99"/>
      <c r="B99" t="s">
        <v>477</v>
      </c>
      <c r="C99" s="631">
        <v>1.1008499999999999E-2</v>
      </c>
    </row>
    <row r="100" spans="1:3" x14ac:dyDescent="0.2">
      <c r="A100"/>
      <c r="B100"/>
      <c r="C100" s="631"/>
    </row>
    <row r="101" spans="1:3" x14ac:dyDescent="0.2">
      <c r="A101"/>
      <c r="B101"/>
      <c r="C101"/>
    </row>
    <row r="102" spans="1:3" x14ac:dyDescent="0.2">
      <c r="A102" t="s">
        <v>277</v>
      </c>
      <c r="B102" t="s">
        <v>278</v>
      </c>
      <c r="C102"/>
    </row>
    <row r="103" spans="1:3" x14ac:dyDescent="0.2">
      <c r="A103" s="48">
        <v>270060</v>
      </c>
      <c r="B103" s="48">
        <v>206</v>
      </c>
      <c r="C103"/>
    </row>
    <row r="104" spans="1:3" x14ac:dyDescent="0.2">
      <c r="A104" s="48"/>
      <c r="B104" s="48"/>
      <c r="C104"/>
    </row>
    <row r="105" spans="1:3" x14ac:dyDescent="0.2">
      <c r="A105" t="s">
        <v>474</v>
      </c>
      <c r="B105" t="s">
        <v>475</v>
      </c>
      <c r="C105" t="s">
        <v>476</v>
      </c>
    </row>
    <row r="106" spans="1:3" x14ac:dyDescent="0.2">
      <c r="A106">
        <v>1</v>
      </c>
      <c r="B106" t="s">
        <v>445</v>
      </c>
      <c r="C106" s="631">
        <v>1.7160000000000001E-3</v>
      </c>
    </row>
    <row r="107" spans="1:3" x14ac:dyDescent="0.2">
      <c r="A107">
        <v>2</v>
      </c>
      <c r="B107" t="s">
        <v>470</v>
      </c>
      <c r="C107" s="631">
        <v>5.0429999999999995E-4</v>
      </c>
    </row>
    <row r="108" spans="1:3" x14ac:dyDescent="0.2">
      <c r="A108">
        <v>3</v>
      </c>
      <c r="B108" t="s">
        <v>639</v>
      </c>
      <c r="C108" s="631">
        <v>3.1960000000000002E-4</v>
      </c>
    </row>
    <row r="109" spans="1:3" x14ac:dyDescent="0.2">
      <c r="A109">
        <v>111</v>
      </c>
      <c r="B109" t="s">
        <v>417</v>
      </c>
      <c r="C109" s="631">
        <v>6.2589999999999998E-4</v>
      </c>
    </row>
    <row r="110" spans="1:3" x14ac:dyDescent="0.2">
      <c r="A110">
        <v>112</v>
      </c>
      <c r="B110" t="s">
        <v>418</v>
      </c>
      <c r="C110" s="631">
        <v>8.1799999999999996E-5</v>
      </c>
    </row>
    <row r="111" spans="1:3" x14ac:dyDescent="0.2">
      <c r="A111">
        <v>114</v>
      </c>
      <c r="B111" t="s">
        <v>587</v>
      </c>
      <c r="C111" s="631">
        <v>2.7589999999999998E-4</v>
      </c>
    </row>
    <row r="112" spans="1:3" x14ac:dyDescent="0.2">
      <c r="A112">
        <v>121</v>
      </c>
      <c r="B112" t="s">
        <v>465</v>
      </c>
      <c r="C112" s="631">
        <v>2.967E-4</v>
      </c>
    </row>
    <row r="113" spans="1:3" x14ac:dyDescent="0.2">
      <c r="A113">
        <v>361</v>
      </c>
      <c r="B113" t="s">
        <v>461</v>
      </c>
      <c r="C113" s="631">
        <v>8.6120000000000001E-4</v>
      </c>
    </row>
    <row r="114" spans="1:3" x14ac:dyDescent="0.2">
      <c r="A114">
        <v>505</v>
      </c>
      <c r="B114" t="s">
        <v>449</v>
      </c>
      <c r="C114" s="631">
        <v>5.0000000000000002E-5</v>
      </c>
    </row>
    <row r="115" spans="1:3" x14ac:dyDescent="0.2">
      <c r="A115">
        <v>602</v>
      </c>
      <c r="B115" t="s">
        <v>423</v>
      </c>
      <c r="C115" s="631">
        <v>4.5526999999999998E-3</v>
      </c>
    </row>
    <row r="116" spans="1:3" x14ac:dyDescent="0.2">
      <c r="A116">
        <v>603</v>
      </c>
      <c r="B116" t="s">
        <v>588</v>
      </c>
      <c r="C116" s="631">
        <v>1.4878000000000001E-3</v>
      </c>
    </row>
    <row r="117" spans="1:3" x14ac:dyDescent="0.2">
      <c r="A117">
        <v>721</v>
      </c>
      <c r="B117" t="s">
        <v>586</v>
      </c>
      <c r="C117" s="631">
        <v>7.4999999999999993E-5</v>
      </c>
    </row>
    <row r="118" spans="1:3" x14ac:dyDescent="0.2">
      <c r="A118"/>
      <c r="B118" t="s">
        <v>477</v>
      </c>
      <c r="C118" s="631">
        <v>1.08469E-2</v>
      </c>
    </row>
    <row r="119" spans="1:3" x14ac:dyDescent="0.2">
      <c r="A119"/>
      <c r="B119"/>
      <c r="C119" s="631"/>
    </row>
    <row r="120" spans="1:3" x14ac:dyDescent="0.2">
      <c r="A120"/>
      <c r="B120"/>
      <c r="C120" s="631"/>
    </row>
    <row r="121" spans="1:3" x14ac:dyDescent="0.2">
      <c r="A121" t="s">
        <v>277</v>
      </c>
      <c r="B121" t="s">
        <v>278</v>
      </c>
      <c r="C121"/>
    </row>
    <row r="122" spans="1:3" x14ac:dyDescent="0.2">
      <c r="A122" s="48">
        <v>270070</v>
      </c>
      <c r="B122" s="48">
        <v>207</v>
      </c>
      <c r="C122"/>
    </row>
    <row r="123" spans="1:3" x14ac:dyDescent="0.2">
      <c r="A123"/>
      <c r="B123"/>
      <c r="C123"/>
    </row>
    <row r="124" spans="1:3" x14ac:dyDescent="0.2">
      <c r="A124" s="48" t="s">
        <v>474</v>
      </c>
      <c r="B124" s="48" t="s">
        <v>475</v>
      </c>
      <c r="C124" t="s">
        <v>476</v>
      </c>
    </row>
    <row r="125" spans="1:3" x14ac:dyDescent="0.2">
      <c r="A125">
        <v>1</v>
      </c>
      <c r="B125" t="s">
        <v>445</v>
      </c>
      <c r="C125" s="631">
        <v>1.7160000000000001E-3</v>
      </c>
    </row>
    <row r="126" spans="1:3" x14ac:dyDescent="0.2">
      <c r="A126">
        <v>2</v>
      </c>
      <c r="B126" t="s">
        <v>470</v>
      </c>
      <c r="C126" s="631">
        <v>5.0429999999999995E-4</v>
      </c>
    </row>
    <row r="127" spans="1:3" x14ac:dyDescent="0.2">
      <c r="A127">
        <v>3</v>
      </c>
      <c r="B127" t="s">
        <v>639</v>
      </c>
      <c r="C127" s="631">
        <v>3.1960000000000002E-4</v>
      </c>
    </row>
    <row r="128" spans="1:3" x14ac:dyDescent="0.2">
      <c r="A128">
        <v>111</v>
      </c>
      <c r="B128" t="s">
        <v>417</v>
      </c>
      <c r="C128" s="631">
        <v>6.2589999999999998E-4</v>
      </c>
    </row>
    <row r="129" spans="1:3" x14ac:dyDescent="0.2">
      <c r="A129">
        <v>112</v>
      </c>
      <c r="B129" t="s">
        <v>418</v>
      </c>
      <c r="C129" s="631">
        <v>8.1799999999999996E-5</v>
      </c>
    </row>
    <row r="130" spans="1:3" x14ac:dyDescent="0.2">
      <c r="A130">
        <v>114</v>
      </c>
      <c r="B130" t="s">
        <v>587</v>
      </c>
      <c r="C130" s="631">
        <v>2.7589999999999998E-4</v>
      </c>
    </row>
    <row r="131" spans="1:3" x14ac:dyDescent="0.2">
      <c r="A131">
        <v>121</v>
      </c>
      <c r="B131" t="s">
        <v>465</v>
      </c>
      <c r="C131" s="631">
        <v>2.967E-4</v>
      </c>
    </row>
    <row r="132" spans="1:3" x14ac:dyDescent="0.2">
      <c r="A132">
        <v>401</v>
      </c>
      <c r="B132" t="s">
        <v>419</v>
      </c>
      <c r="C132" s="631">
        <v>5.4700000000000001E-5</v>
      </c>
    </row>
    <row r="133" spans="1:3" x14ac:dyDescent="0.2">
      <c r="A133">
        <v>505</v>
      </c>
      <c r="B133" t="s">
        <v>449</v>
      </c>
      <c r="C133" s="631">
        <v>5.0000000000000002E-5</v>
      </c>
    </row>
    <row r="134" spans="1:3" x14ac:dyDescent="0.2">
      <c r="A134">
        <v>602</v>
      </c>
      <c r="B134" t="s">
        <v>423</v>
      </c>
      <c r="C134" s="631">
        <v>4.5526999999999998E-3</v>
      </c>
    </row>
    <row r="135" spans="1:3" x14ac:dyDescent="0.2">
      <c r="A135">
        <v>603</v>
      </c>
      <c r="B135" t="s">
        <v>588</v>
      </c>
      <c r="C135" s="631">
        <v>1.4878000000000001E-3</v>
      </c>
    </row>
    <row r="136" spans="1:3" x14ac:dyDescent="0.2">
      <c r="A136">
        <v>721</v>
      </c>
      <c r="B136" t="s">
        <v>586</v>
      </c>
      <c r="C136" s="631">
        <v>7.4999999999999993E-5</v>
      </c>
    </row>
    <row r="137" spans="1:3" x14ac:dyDescent="0.2">
      <c r="A137"/>
      <c r="B137" t="s">
        <v>477</v>
      </c>
      <c r="C137" s="631">
        <v>1.00404E-2</v>
      </c>
    </row>
    <row r="138" spans="1:3" x14ac:dyDescent="0.2">
      <c r="A138"/>
      <c r="B138"/>
      <c r="C138" s="631"/>
    </row>
    <row r="139" spans="1:3" x14ac:dyDescent="0.2">
      <c r="A139"/>
      <c r="B139"/>
      <c r="C139" s="631"/>
    </row>
    <row r="140" spans="1:3" x14ac:dyDescent="0.2">
      <c r="A140" s="48" t="s">
        <v>277</v>
      </c>
      <c r="B140" s="48" t="s">
        <v>278</v>
      </c>
      <c r="C140"/>
    </row>
    <row r="141" spans="1:3" x14ac:dyDescent="0.2">
      <c r="A141" s="48">
        <v>270080</v>
      </c>
      <c r="B141" s="48">
        <v>208</v>
      </c>
      <c r="C141"/>
    </row>
    <row r="142" spans="1:3" x14ac:dyDescent="0.2">
      <c r="A142"/>
      <c r="B142"/>
      <c r="C142"/>
    </row>
    <row r="143" spans="1:3" x14ac:dyDescent="0.2">
      <c r="A143" s="7" t="s">
        <v>474</v>
      </c>
      <c r="B143" s="48" t="s">
        <v>475</v>
      </c>
      <c r="C143" t="s">
        <v>476</v>
      </c>
    </row>
    <row r="144" spans="1:3" x14ac:dyDescent="0.2">
      <c r="A144">
        <v>1</v>
      </c>
      <c r="B144" t="s">
        <v>445</v>
      </c>
      <c r="C144" s="631">
        <v>1.7160000000000001E-3</v>
      </c>
    </row>
    <row r="145" spans="1:3" x14ac:dyDescent="0.2">
      <c r="A145">
        <v>2</v>
      </c>
      <c r="B145" t="s">
        <v>470</v>
      </c>
      <c r="C145" s="631">
        <v>5.0429999999999995E-4</v>
      </c>
    </row>
    <row r="146" spans="1:3" x14ac:dyDescent="0.2">
      <c r="A146">
        <v>3</v>
      </c>
      <c r="B146" t="s">
        <v>639</v>
      </c>
      <c r="C146" s="631">
        <v>3.1960000000000002E-4</v>
      </c>
    </row>
    <row r="147" spans="1:3" x14ac:dyDescent="0.2">
      <c r="A147">
        <v>111</v>
      </c>
      <c r="B147" t="s">
        <v>417</v>
      </c>
      <c r="C147" s="631">
        <v>6.2589999999999998E-4</v>
      </c>
    </row>
    <row r="148" spans="1:3" x14ac:dyDescent="0.2">
      <c r="A148">
        <v>112</v>
      </c>
      <c r="B148" t="s">
        <v>418</v>
      </c>
      <c r="C148" s="631">
        <v>8.1799999999999996E-5</v>
      </c>
    </row>
    <row r="149" spans="1:3" x14ac:dyDescent="0.2">
      <c r="A149">
        <v>114</v>
      </c>
      <c r="B149" t="s">
        <v>587</v>
      </c>
      <c r="C149" s="631">
        <v>2.7589999999999998E-4</v>
      </c>
    </row>
    <row r="150" spans="1:3" x14ac:dyDescent="0.2">
      <c r="A150">
        <v>121</v>
      </c>
      <c r="B150" t="s">
        <v>465</v>
      </c>
      <c r="C150" s="631">
        <v>2.967E-4</v>
      </c>
    </row>
    <row r="151" spans="1:3" x14ac:dyDescent="0.2">
      <c r="A151">
        <v>505</v>
      </c>
      <c r="B151" t="s">
        <v>449</v>
      </c>
      <c r="C151" s="631">
        <v>5.0000000000000002E-5</v>
      </c>
    </row>
    <row r="152" spans="1:3" x14ac:dyDescent="0.2">
      <c r="A152">
        <v>602</v>
      </c>
      <c r="B152" t="s">
        <v>423</v>
      </c>
      <c r="C152" s="631">
        <v>4.5526999999999998E-3</v>
      </c>
    </row>
    <row r="153" spans="1:3" x14ac:dyDescent="0.2">
      <c r="A153">
        <v>603</v>
      </c>
      <c r="B153" t="s">
        <v>588</v>
      </c>
      <c r="C153" s="631">
        <v>1.4878000000000001E-3</v>
      </c>
    </row>
    <row r="154" spans="1:3" x14ac:dyDescent="0.2">
      <c r="A154">
        <v>721</v>
      </c>
      <c r="B154" t="s">
        <v>586</v>
      </c>
      <c r="C154" s="631">
        <v>7.4999999999999993E-5</v>
      </c>
    </row>
    <row r="155" spans="1:3" x14ac:dyDescent="0.2">
      <c r="A155"/>
      <c r="B155" t="s">
        <v>477</v>
      </c>
      <c r="C155" s="631">
        <v>9.9857000000000001E-3</v>
      </c>
    </row>
    <row r="156" spans="1:3" x14ac:dyDescent="0.2">
      <c r="A156"/>
      <c r="B156"/>
      <c r="C156" s="631"/>
    </row>
    <row r="157" spans="1:3" x14ac:dyDescent="0.2">
      <c r="A157" s="48"/>
      <c r="B157" s="48"/>
      <c r="C157" s="631"/>
    </row>
    <row r="158" spans="1:3" x14ac:dyDescent="0.2">
      <c r="A158" t="s">
        <v>277</v>
      </c>
      <c r="B158" t="s">
        <v>278</v>
      </c>
      <c r="C158"/>
    </row>
    <row r="159" spans="1:3" x14ac:dyDescent="0.2">
      <c r="A159" s="48">
        <v>270090</v>
      </c>
      <c r="B159" s="48">
        <v>209</v>
      </c>
      <c r="C159"/>
    </row>
    <row r="160" spans="1:3" x14ac:dyDescent="0.2">
      <c r="A160"/>
      <c r="B160"/>
      <c r="C160"/>
    </row>
    <row r="161" spans="1:3" x14ac:dyDescent="0.2">
      <c r="A161" s="7" t="s">
        <v>474</v>
      </c>
      <c r="B161" s="48" t="s">
        <v>475</v>
      </c>
      <c r="C161" t="s">
        <v>476</v>
      </c>
    </row>
    <row r="162" spans="1:3" x14ac:dyDescent="0.2">
      <c r="A162">
        <v>1</v>
      </c>
      <c r="B162" t="s">
        <v>445</v>
      </c>
      <c r="C162" s="631">
        <v>1.7160000000000001E-3</v>
      </c>
    </row>
    <row r="163" spans="1:3" x14ac:dyDescent="0.2">
      <c r="A163">
        <v>2</v>
      </c>
      <c r="B163" t="s">
        <v>470</v>
      </c>
      <c r="C163" s="631">
        <v>5.0429999999999995E-4</v>
      </c>
    </row>
    <row r="164" spans="1:3" x14ac:dyDescent="0.2">
      <c r="A164">
        <v>3</v>
      </c>
      <c r="B164" t="s">
        <v>639</v>
      </c>
      <c r="C164" s="631">
        <v>3.1960000000000002E-4</v>
      </c>
    </row>
    <row r="165" spans="1:3" x14ac:dyDescent="0.2">
      <c r="A165">
        <v>111</v>
      </c>
      <c r="B165" t="s">
        <v>417</v>
      </c>
      <c r="C165" s="631">
        <v>6.2589999999999998E-4</v>
      </c>
    </row>
    <row r="166" spans="1:3" x14ac:dyDescent="0.2">
      <c r="A166">
        <v>112</v>
      </c>
      <c r="B166" t="s">
        <v>418</v>
      </c>
      <c r="C166" s="631">
        <v>8.1799999999999996E-5</v>
      </c>
    </row>
    <row r="167" spans="1:3" x14ac:dyDescent="0.2">
      <c r="A167">
        <v>114</v>
      </c>
      <c r="B167" t="s">
        <v>587</v>
      </c>
      <c r="C167" s="631">
        <v>2.7589999999999998E-4</v>
      </c>
    </row>
    <row r="168" spans="1:3" x14ac:dyDescent="0.2">
      <c r="A168">
        <v>121</v>
      </c>
      <c r="B168" t="s">
        <v>465</v>
      </c>
      <c r="C168" s="631">
        <v>2.967E-4</v>
      </c>
    </row>
    <row r="169" spans="1:3" x14ac:dyDescent="0.2">
      <c r="A169">
        <v>231</v>
      </c>
      <c r="B169" t="s">
        <v>427</v>
      </c>
      <c r="C169" s="631">
        <v>2.9202E-3</v>
      </c>
    </row>
    <row r="170" spans="1:3" x14ac:dyDescent="0.2">
      <c r="A170">
        <v>505</v>
      </c>
      <c r="B170" t="s">
        <v>449</v>
      </c>
      <c r="C170" s="631">
        <v>5.0000000000000002E-5</v>
      </c>
    </row>
    <row r="171" spans="1:3" x14ac:dyDescent="0.2">
      <c r="A171">
        <v>602</v>
      </c>
      <c r="B171" t="s">
        <v>423</v>
      </c>
      <c r="C171" s="631">
        <v>4.5526999999999998E-3</v>
      </c>
    </row>
    <row r="172" spans="1:3" x14ac:dyDescent="0.2">
      <c r="A172">
        <v>603</v>
      </c>
      <c r="B172" t="s">
        <v>588</v>
      </c>
      <c r="C172" s="631">
        <v>1.4878000000000001E-3</v>
      </c>
    </row>
    <row r="173" spans="1:3" x14ac:dyDescent="0.2">
      <c r="A173">
        <v>721</v>
      </c>
      <c r="B173" t="s">
        <v>586</v>
      </c>
      <c r="C173" s="631">
        <v>7.4999999999999993E-5</v>
      </c>
    </row>
    <row r="174" spans="1:3" x14ac:dyDescent="0.2">
      <c r="A174"/>
      <c r="B174" t="s">
        <v>477</v>
      </c>
      <c r="C174" s="631">
        <v>1.29059E-2</v>
      </c>
    </row>
    <row r="175" spans="1:3" x14ac:dyDescent="0.2">
      <c r="A175"/>
      <c r="B175"/>
      <c r="C175" s="631"/>
    </row>
    <row r="176" spans="1:3" x14ac:dyDescent="0.2">
      <c r="A176"/>
      <c r="B176"/>
      <c r="C176" s="631"/>
    </row>
    <row r="177" spans="1:3" x14ac:dyDescent="0.2">
      <c r="A177" t="s">
        <v>277</v>
      </c>
      <c r="B177" t="s">
        <v>278</v>
      </c>
      <c r="C177"/>
    </row>
    <row r="178" spans="1:3" x14ac:dyDescent="0.2">
      <c r="A178" s="48">
        <v>270100</v>
      </c>
      <c r="B178" s="48">
        <v>210</v>
      </c>
      <c r="C178"/>
    </row>
    <row r="179" spans="1:3" x14ac:dyDescent="0.2">
      <c r="A179"/>
      <c r="B179"/>
      <c r="C179"/>
    </row>
    <row r="180" spans="1:3" x14ac:dyDescent="0.2">
      <c r="A180" s="48" t="s">
        <v>474</v>
      </c>
      <c r="B180" s="48" t="s">
        <v>475</v>
      </c>
      <c r="C180" t="s">
        <v>476</v>
      </c>
    </row>
    <row r="181" spans="1:3" x14ac:dyDescent="0.2">
      <c r="A181">
        <v>1</v>
      </c>
      <c r="B181" t="s">
        <v>445</v>
      </c>
      <c r="C181" s="667">
        <v>1.7160000000000001E-3</v>
      </c>
    </row>
    <row r="182" spans="1:3" x14ac:dyDescent="0.2">
      <c r="A182">
        <v>2</v>
      </c>
      <c r="B182" t="s">
        <v>470</v>
      </c>
      <c r="C182" s="667">
        <v>5.0429999999999995E-4</v>
      </c>
    </row>
    <row r="183" spans="1:3" x14ac:dyDescent="0.2">
      <c r="A183">
        <v>3</v>
      </c>
      <c r="B183" t="s">
        <v>639</v>
      </c>
      <c r="C183" s="631">
        <v>3.1960000000000002E-4</v>
      </c>
    </row>
    <row r="184" spans="1:3" x14ac:dyDescent="0.2">
      <c r="A184">
        <v>111</v>
      </c>
      <c r="B184" t="s">
        <v>417</v>
      </c>
      <c r="C184" s="631">
        <v>6.2589999999999998E-4</v>
      </c>
    </row>
    <row r="185" spans="1:3" x14ac:dyDescent="0.2">
      <c r="A185">
        <v>112</v>
      </c>
      <c r="B185" t="s">
        <v>418</v>
      </c>
      <c r="C185" s="631">
        <v>8.1799999999999996E-5</v>
      </c>
    </row>
    <row r="186" spans="1:3" x14ac:dyDescent="0.2">
      <c r="A186">
        <v>114</v>
      </c>
      <c r="B186" t="s">
        <v>587</v>
      </c>
      <c r="C186" s="631">
        <v>2.7589999999999998E-4</v>
      </c>
    </row>
    <row r="187" spans="1:3" x14ac:dyDescent="0.2">
      <c r="A187">
        <v>121</v>
      </c>
      <c r="B187" t="s">
        <v>465</v>
      </c>
      <c r="C187" s="631">
        <v>2.967E-4</v>
      </c>
    </row>
    <row r="188" spans="1:3" x14ac:dyDescent="0.2">
      <c r="A188">
        <v>341</v>
      </c>
      <c r="B188" t="s">
        <v>459</v>
      </c>
      <c r="C188" s="631">
        <v>1.4687999999999999E-3</v>
      </c>
    </row>
    <row r="189" spans="1:3" x14ac:dyDescent="0.2">
      <c r="A189">
        <v>505</v>
      </c>
      <c r="B189" t="s">
        <v>449</v>
      </c>
      <c r="C189" s="631">
        <v>5.0000000000000002E-5</v>
      </c>
    </row>
    <row r="190" spans="1:3" x14ac:dyDescent="0.2">
      <c r="A190">
        <v>602</v>
      </c>
      <c r="B190" t="s">
        <v>423</v>
      </c>
      <c r="C190" s="631">
        <v>4.5526999999999998E-3</v>
      </c>
    </row>
    <row r="191" spans="1:3" x14ac:dyDescent="0.2">
      <c r="A191">
        <v>603</v>
      </c>
      <c r="B191" t="s">
        <v>588</v>
      </c>
      <c r="C191" s="631">
        <v>1.4878000000000001E-3</v>
      </c>
    </row>
    <row r="192" spans="1:3" x14ac:dyDescent="0.2">
      <c r="A192">
        <v>721</v>
      </c>
      <c r="B192" t="s">
        <v>586</v>
      </c>
      <c r="C192" s="631">
        <v>7.4999999999999993E-5</v>
      </c>
    </row>
    <row r="193" spans="1:3" x14ac:dyDescent="0.2">
      <c r="A193"/>
      <c r="B193" t="s">
        <v>477</v>
      </c>
      <c r="C193" s="631">
        <v>1.1454499999999999E-2</v>
      </c>
    </row>
    <row r="194" spans="1:3" x14ac:dyDescent="0.2">
      <c r="A194"/>
      <c r="B194"/>
      <c r="C194" s="631"/>
    </row>
    <row r="195" spans="1:3" x14ac:dyDescent="0.2">
      <c r="A195"/>
      <c r="B195"/>
      <c r="C195" s="631"/>
    </row>
    <row r="196" spans="1:3" x14ac:dyDescent="0.2">
      <c r="A196" t="s">
        <v>277</v>
      </c>
      <c r="B196" t="s">
        <v>278</v>
      </c>
      <c r="C196"/>
    </row>
    <row r="197" spans="1:3" x14ac:dyDescent="0.2">
      <c r="A197" s="48">
        <v>270110</v>
      </c>
      <c r="B197" s="48">
        <v>215</v>
      </c>
      <c r="C197"/>
    </row>
    <row r="198" spans="1:3" x14ac:dyDescent="0.2">
      <c r="A198" s="48"/>
      <c r="B198" s="48"/>
      <c r="C198"/>
    </row>
    <row r="199" spans="1:3" x14ac:dyDescent="0.2">
      <c r="A199" s="48" t="s">
        <v>474</v>
      </c>
      <c r="B199" s="48" t="s">
        <v>475</v>
      </c>
      <c r="C199" t="s">
        <v>476</v>
      </c>
    </row>
    <row r="200" spans="1:3" x14ac:dyDescent="0.2">
      <c r="A200">
        <v>1</v>
      </c>
      <c r="B200" t="s">
        <v>445</v>
      </c>
      <c r="C200" s="631">
        <v>1.7160000000000001E-3</v>
      </c>
    </row>
    <row r="201" spans="1:3" x14ac:dyDescent="0.2">
      <c r="A201">
        <v>2</v>
      </c>
      <c r="B201" t="s">
        <v>470</v>
      </c>
      <c r="C201" s="631">
        <v>5.0429999999999995E-4</v>
      </c>
    </row>
    <row r="202" spans="1:3" x14ac:dyDescent="0.2">
      <c r="A202">
        <v>3</v>
      </c>
      <c r="B202" t="s">
        <v>639</v>
      </c>
      <c r="C202" s="631">
        <v>3.1960000000000002E-4</v>
      </c>
    </row>
    <row r="203" spans="1:3" x14ac:dyDescent="0.2">
      <c r="A203">
        <v>111</v>
      </c>
      <c r="B203" t="s">
        <v>417</v>
      </c>
      <c r="C203" s="631">
        <v>6.2589999999999998E-4</v>
      </c>
    </row>
    <row r="204" spans="1:3" x14ac:dyDescent="0.2">
      <c r="A204">
        <v>112</v>
      </c>
      <c r="B204" t="s">
        <v>418</v>
      </c>
      <c r="C204" s="631">
        <v>8.1799999999999996E-5</v>
      </c>
    </row>
    <row r="205" spans="1:3" x14ac:dyDescent="0.2">
      <c r="A205">
        <v>114</v>
      </c>
      <c r="B205" t="s">
        <v>587</v>
      </c>
      <c r="C205" s="631">
        <v>2.7589999999999998E-4</v>
      </c>
    </row>
    <row r="206" spans="1:3" x14ac:dyDescent="0.2">
      <c r="A206">
        <v>121</v>
      </c>
      <c r="B206" t="s">
        <v>465</v>
      </c>
      <c r="C206" s="631">
        <v>2.967E-4</v>
      </c>
    </row>
    <row r="207" spans="1:3" x14ac:dyDescent="0.2">
      <c r="A207">
        <v>411</v>
      </c>
      <c r="B207" t="s">
        <v>429</v>
      </c>
      <c r="C207" s="631">
        <v>4.7200000000000002E-5</v>
      </c>
    </row>
    <row r="208" spans="1:3" x14ac:dyDescent="0.2">
      <c r="A208">
        <v>505</v>
      </c>
      <c r="B208" t="s">
        <v>449</v>
      </c>
      <c r="C208" s="631">
        <v>5.0000000000000002E-5</v>
      </c>
    </row>
    <row r="209" spans="1:3" x14ac:dyDescent="0.2">
      <c r="A209">
        <v>602</v>
      </c>
      <c r="B209" t="s">
        <v>423</v>
      </c>
      <c r="C209" s="631">
        <v>4.5526999999999998E-3</v>
      </c>
    </row>
    <row r="210" spans="1:3" x14ac:dyDescent="0.2">
      <c r="A210">
        <v>603</v>
      </c>
      <c r="B210" t="s">
        <v>588</v>
      </c>
      <c r="C210" s="631">
        <v>1.4878000000000001E-3</v>
      </c>
    </row>
    <row r="211" spans="1:3" x14ac:dyDescent="0.2">
      <c r="A211">
        <v>721</v>
      </c>
      <c r="B211" t="s">
        <v>586</v>
      </c>
      <c r="C211" s="631">
        <v>7.4999999999999993E-5</v>
      </c>
    </row>
    <row r="212" spans="1:3" x14ac:dyDescent="0.2">
      <c r="A212"/>
      <c r="B212" t="s">
        <v>477</v>
      </c>
      <c r="C212" s="631">
        <v>1.0032900000000001E-2</v>
      </c>
    </row>
    <row r="213" spans="1:3" x14ac:dyDescent="0.2">
      <c r="A213"/>
      <c r="B213"/>
      <c r="C213" s="631"/>
    </row>
    <row r="214" spans="1:3" x14ac:dyDescent="0.2">
      <c r="A214"/>
      <c r="B214"/>
      <c r="C214" s="631"/>
    </row>
    <row r="215" spans="1:3" x14ac:dyDescent="0.2">
      <c r="A215" t="s">
        <v>277</v>
      </c>
      <c r="B215" t="s">
        <v>278</v>
      </c>
      <c r="C215"/>
    </row>
    <row r="216" spans="1:3" x14ac:dyDescent="0.2">
      <c r="A216" s="48">
        <v>270120</v>
      </c>
      <c r="B216" s="48">
        <v>216</v>
      </c>
      <c r="C216"/>
    </row>
    <row r="217" spans="1:3" x14ac:dyDescent="0.2">
      <c r="A217"/>
      <c r="B217"/>
      <c r="C217"/>
    </row>
    <row r="218" spans="1:3" x14ac:dyDescent="0.2">
      <c r="A218" s="48" t="s">
        <v>474</v>
      </c>
      <c r="B218" s="48" t="s">
        <v>475</v>
      </c>
      <c r="C218" t="s">
        <v>476</v>
      </c>
    </row>
    <row r="219" spans="1:3" x14ac:dyDescent="0.2">
      <c r="A219">
        <v>1</v>
      </c>
      <c r="B219" t="s">
        <v>445</v>
      </c>
      <c r="C219" s="631">
        <v>1.7160000000000001E-3</v>
      </c>
    </row>
    <row r="220" spans="1:3" x14ac:dyDescent="0.2">
      <c r="A220">
        <v>2</v>
      </c>
      <c r="B220" t="s">
        <v>470</v>
      </c>
      <c r="C220" s="631">
        <v>5.0429999999999995E-4</v>
      </c>
    </row>
    <row r="221" spans="1:3" x14ac:dyDescent="0.2">
      <c r="A221">
        <v>3</v>
      </c>
      <c r="B221" t="s">
        <v>639</v>
      </c>
      <c r="C221" s="631">
        <v>3.1960000000000002E-4</v>
      </c>
    </row>
    <row r="222" spans="1:3" x14ac:dyDescent="0.2">
      <c r="A222">
        <v>111</v>
      </c>
      <c r="B222" t="s">
        <v>417</v>
      </c>
      <c r="C222" s="631">
        <v>6.2589999999999998E-4</v>
      </c>
    </row>
    <row r="223" spans="1:3" x14ac:dyDescent="0.2">
      <c r="A223">
        <v>112</v>
      </c>
      <c r="B223" t="s">
        <v>418</v>
      </c>
      <c r="C223" s="631">
        <v>8.1799999999999996E-5</v>
      </c>
    </row>
    <row r="224" spans="1:3" x14ac:dyDescent="0.2">
      <c r="A224">
        <v>114</v>
      </c>
      <c r="B224" t="s">
        <v>587</v>
      </c>
      <c r="C224" s="631">
        <v>2.7589999999999998E-4</v>
      </c>
    </row>
    <row r="225" spans="1:3" x14ac:dyDescent="0.2">
      <c r="A225">
        <v>121</v>
      </c>
      <c r="B225" t="s">
        <v>465</v>
      </c>
      <c r="C225" s="631">
        <v>2.967E-4</v>
      </c>
    </row>
    <row r="226" spans="1:3" x14ac:dyDescent="0.2">
      <c r="A226">
        <v>431</v>
      </c>
      <c r="B226" t="s">
        <v>441</v>
      </c>
      <c r="C226" s="631">
        <v>1.5200000000000001E-4</v>
      </c>
    </row>
    <row r="227" spans="1:3" x14ac:dyDescent="0.2">
      <c r="A227">
        <v>505</v>
      </c>
      <c r="B227" t="s">
        <v>449</v>
      </c>
      <c r="C227" s="631">
        <v>5.0000000000000002E-5</v>
      </c>
    </row>
    <row r="228" spans="1:3" x14ac:dyDescent="0.2">
      <c r="A228">
        <v>602</v>
      </c>
      <c r="B228" t="s">
        <v>423</v>
      </c>
      <c r="C228" s="631">
        <v>4.5526999999999998E-3</v>
      </c>
    </row>
    <row r="229" spans="1:3" x14ac:dyDescent="0.2">
      <c r="A229">
        <v>603</v>
      </c>
      <c r="B229" t="s">
        <v>588</v>
      </c>
      <c r="C229" s="631">
        <v>1.4878000000000001E-3</v>
      </c>
    </row>
    <row r="230" spans="1:3" x14ac:dyDescent="0.2">
      <c r="A230">
        <v>721</v>
      </c>
      <c r="B230" t="s">
        <v>586</v>
      </c>
      <c r="C230" s="631">
        <v>7.4999999999999993E-5</v>
      </c>
    </row>
    <row r="231" spans="1:3" x14ac:dyDescent="0.2">
      <c r="A231"/>
      <c r="B231" t="s">
        <v>477</v>
      </c>
      <c r="C231" s="631">
        <v>1.0137699999999999E-2</v>
      </c>
    </row>
    <row r="232" spans="1:3" x14ac:dyDescent="0.2">
      <c r="A232"/>
      <c r="B232"/>
      <c r="C232" s="631"/>
    </row>
    <row r="233" spans="1:3" x14ac:dyDescent="0.2">
      <c r="A233"/>
      <c r="B233"/>
      <c r="C233" s="631"/>
    </row>
    <row r="234" spans="1:3" x14ac:dyDescent="0.2">
      <c r="A234" s="48" t="s">
        <v>277</v>
      </c>
      <c r="B234" s="48" t="s">
        <v>278</v>
      </c>
      <c r="C234" s="631"/>
    </row>
    <row r="235" spans="1:3" x14ac:dyDescent="0.2">
      <c r="A235" s="48">
        <v>270130</v>
      </c>
      <c r="B235" s="48">
        <v>218</v>
      </c>
      <c r="C235"/>
    </row>
    <row r="236" spans="1:3" x14ac:dyDescent="0.2">
      <c r="A236"/>
      <c r="B236"/>
      <c r="C236"/>
    </row>
    <row r="237" spans="1:3" x14ac:dyDescent="0.2">
      <c r="A237" s="7" t="s">
        <v>474</v>
      </c>
      <c r="B237" s="48" t="s">
        <v>475</v>
      </c>
      <c r="C237" s="631" t="s">
        <v>476</v>
      </c>
    </row>
    <row r="238" spans="1:3" x14ac:dyDescent="0.2">
      <c r="A238">
        <v>1</v>
      </c>
      <c r="B238" t="s">
        <v>445</v>
      </c>
      <c r="C238" s="631">
        <v>1.7160000000000001E-3</v>
      </c>
    </row>
    <row r="239" spans="1:3" x14ac:dyDescent="0.2">
      <c r="A239">
        <v>2</v>
      </c>
      <c r="B239" t="s">
        <v>470</v>
      </c>
      <c r="C239" s="631">
        <v>5.0429999999999995E-4</v>
      </c>
    </row>
    <row r="240" spans="1:3" x14ac:dyDescent="0.2">
      <c r="A240">
        <v>3</v>
      </c>
      <c r="B240" t="s">
        <v>639</v>
      </c>
      <c r="C240">
        <v>3.1960000000000002E-4</v>
      </c>
    </row>
    <row r="241" spans="1:3" x14ac:dyDescent="0.2">
      <c r="A241">
        <v>111</v>
      </c>
      <c r="B241" t="s">
        <v>417</v>
      </c>
      <c r="C241" s="631">
        <v>6.2589999999999998E-4</v>
      </c>
    </row>
    <row r="242" spans="1:3" x14ac:dyDescent="0.2">
      <c r="A242">
        <v>112</v>
      </c>
      <c r="B242" t="s">
        <v>418</v>
      </c>
      <c r="C242" s="631">
        <v>8.1799999999999996E-5</v>
      </c>
    </row>
    <row r="243" spans="1:3" x14ac:dyDescent="0.2">
      <c r="A243">
        <v>114</v>
      </c>
      <c r="B243" t="s">
        <v>587</v>
      </c>
      <c r="C243" s="631">
        <v>2.7589999999999998E-4</v>
      </c>
    </row>
    <row r="244" spans="1:3" x14ac:dyDescent="0.2">
      <c r="A244">
        <v>121</v>
      </c>
      <c r="B244" t="s">
        <v>465</v>
      </c>
      <c r="C244" s="631">
        <v>2.967E-4</v>
      </c>
    </row>
    <row r="245" spans="1:3" x14ac:dyDescent="0.2">
      <c r="A245">
        <v>351</v>
      </c>
      <c r="B245" t="s">
        <v>446</v>
      </c>
      <c r="C245" s="631">
        <v>1.5038E-3</v>
      </c>
    </row>
    <row r="246" spans="1:3" x14ac:dyDescent="0.2">
      <c r="A246">
        <v>352</v>
      </c>
      <c r="B246" t="s">
        <v>633</v>
      </c>
      <c r="C246" s="631">
        <v>1.9000000000000001E-4</v>
      </c>
    </row>
    <row r="247" spans="1:3" x14ac:dyDescent="0.2">
      <c r="A247">
        <v>353</v>
      </c>
      <c r="B247" t="s">
        <v>634</v>
      </c>
      <c r="C247" s="631">
        <v>1.1790000000000001E-4</v>
      </c>
    </row>
    <row r="248" spans="1:3" x14ac:dyDescent="0.2">
      <c r="A248">
        <v>411</v>
      </c>
      <c r="B248" t="s">
        <v>429</v>
      </c>
      <c r="C248" s="631">
        <v>4.7200000000000002E-5</v>
      </c>
    </row>
    <row r="249" spans="1:3" x14ac:dyDescent="0.2">
      <c r="A249">
        <v>505</v>
      </c>
      <c r="B249" t="s">
        <v>449</v>
      </c>
      <c r="C249" s="631">
        <v>5.0000000000000002E-5</v>
      </c>
    </row>
    <row r="250" spans="1:3" x14ac:dyDescent="0.2">
      <c r="A250">
        <v>602</v>
      </c>
      <c r="B250" t="s">
        <v>423</v>
      </c>
      <c r="C250" s="631">
        <v>4.5526999999999998E-3</v>
      </c>
    </row>
    <row r="251" spans="1:3" x14ac:dyDescent="0.2">
      <c r="A251">
        <v>603</v>
      </c>
      <c r="B251" t="s">
        <v>588</v>
      </c>
      <c r="C251" s="631">
        <v>1.4878000000000001E-3</v>
      </c>
    </row>
    <row r="252" spans="1:3" x14ac:dyDescent="0.2">
      <c r="A252">
        <v>721</v>
      </c>
      <c r="B252" t="s">
        <v>586</v>
      </c>
      <c r="C252" s="631">
        <v>7.4999999999999993E-5</v>
      </c>
    </row>
    <row r="253" spans="1:3" x14ac:dyDescent="0.2">
      <c r="A253"/>
      <c r="B253" t="s">
        <v>477</v>
      </c>
      <c r="C253" s="631">
        <v>1.18446E-2</v>
      </c>
    </row>
    <row r="254" spans="1:3" x14ac:dyDescent="0.2">
      <c r="A254"/>
      <c r="B254"/>
      <c r="C254" s="631"/>
    </row>
    <row r="255" spans="1:3" x14ac:dyDescent="0.2">
      <c r="A255" s="48"/>
      <c r="B255" s="48"/>
      <c r="C255" s="631"/>
    </row>
    <row r="256" spans="1:3" x14ac:dyDescent="0.2">
      <c r="A256" t="s">
        <v>277</v>
      </c>
      <c r="B256" t="s">
        <v>278</v>
      </c>
      <c r="C256" s="631"/>
    </row>
    <row r="257" spans="1:3" x14ac:dyDescent="0.2">
      <c r="A257" s="48">
        <v>270140</v>
      </c>
      <c r="B257" s="48">
        <v>223</v>
      </c>
      <c r="C257"/>
    </row>
    <row r="258" spans="1:3" x14ac:dyDescent="0.2">
      <c r="A258"/>
      <c r="B258"/>
      <c r="C258"/>
    </row>
    <row r="259" spans="1:3" x14ac:dyDescent="0.2">
      <c r="A259" t="s">
        <v>474</v>
      </c>
      <c r="B259" t="s">
        <v>475</v>
      </c>
      <c r="C259" t="s">
        <v>476</v>
      </c>
    </row>
    <row r="260" spans="1:3" x14ac:dyDescent="0.2">
      <c r="A260">
        <v>1</v>
      </c>
      <c r="B260" t="s">
        <v>445</v>
      </c>
      <c r="C260">
        <v>1.6922E-3</v>
      </c>
    </row>
    <row r="261" spans="1:3" x14ac:dyDescent="0.2">
      <c r="A261">
        <v>2</v>
      </c>
      <c r="B261" t="s">
        <v>470</v>
      </c>
      <c r="C261" s="631">
        <v>5.0429999999999995E-4</v>
      </c>
    </row>
    <row r="262" spans="1:3" x14ac:dyDescent="0.2">
      <c r="A262">
        <v>3</v>
      </c>
      <c r="B262" t="s">
        <v>639</v>
      </c>
      <c r="C262">
        <v>3.1960000000000002E-4</v>
      </c>
    </row>
    <row r="263" spans="1:3" x14ac:dyDescent="0.2">
      <c r="A263">
        <v>111</v>
      </c>
      <c r="B263" t="s">
        <v>417</v>
      </c>
      <c r="C263" s="631">
        <v>6.1729999999999999E-4</v>
      </c>
    </row>
    <row r="264" spans="1:3" x14ac:dyDescent="0.2">
      <c r="A264">
        <v>112</v>
      </c>
      <c r="B264" t="s">
        <v>418</v>
      </c>
      <c r="C264" s="631">
        <v>8.0699999999999996E-5</v>
      </c>
    </row>
    <row r="265" spans="1:3" x14ac:dyDescent="0.2">
      <c r="A265">
        <v>114</v>
      </c>
      <c r="B265" t="s">
        <v>587</v>
      </c>
      <c r="C265" s="631">
        <v>2.7589999999999998E-4</v>
      </c>
    </row>
    <row r="266" spans="1:3" x14ac:dyDescent="0.2">
      <c r="A266">
        <v>121</v>
      </c>
      <c r="B266" t="s">
        <v>465</v>
      </c>
      <c r="C266" s="631">
        <v>2.9260000000000001E-4</v>
      </c>
    </row>
    <row r="267" spans="1:3" x14ac:dyDescent="0.2">
      <c r="A267">
        <v>201</v>
      </c>
      <c r="B267" t="s">
        <v>420</v>
      </c>
      <c r="C267" s="631">
        <v>4.1371999999999997E-3</v>
      </c>
    </row>
    <row r="268" spans="1:3" x14ac:dyDescent="0.2">
      <c r="A268">
        <v>202</v>
      </c>
      <c r="B268" t="s">
        <v>422</v>
      </c>
      <c r="C268" s="631">
        <v>4.596E-4</v>
      </c>
    </row>
    <row r="269" spans="1:3" x14ac:dyDescent="0.2">
      <c r="A269">
        <v>203</v>
      </c>
      <c r="B269" t="s">
        <v>421</v>
      </c>
      <c r="C269" s="631">
        <v>9.7E-5</v>
      </c>
    </row>
    <row r="270" spans="1:3" x14ac:dyDescent="0.2">
      <c r="A270">
        <v>204</v>
      </c>
      <c r="B270" t="s">
        <v>424</v>
      </c>
      <c r="C270" s="631">
        <v>1.6770000000000001E-4</v>
      </c>
    </row>
    <row r="271" spans="1:3" x14ac:dyDescent="0.2">
      <c r="A271">
        <v>401</v>
      </c>
      <c r="B271" t="s">
        <v>419</v>
      </c>
      <c r="C271" s="631">
        <v>5.3999999999999998E-5</v>
      </c>
    </row>
    <row r="272" spans="1:3" x14ac:dyDescent="0.2">
      <c r="A272">
        <v>505</v>
      </c>
      <c r="B272" t="s">
        <v>449</v>
      </c>
      <c r="C272" s="631">
        <v>4.9400000000000001E-5</v>
      </c>
    </row>
    <row r="273" spans="1:6" x14ac:dyDescent="0.2">
      <c r="A273">
        <v>511</v>
      </c>
      <c r="B273" t="s">
        <v>414</v>
      </c>
      <c r="C273" s="631">
        <v>1.069E-4</v>
      </c>
    </row>
    <row r="274" spans="1:6" x14ac:dyDescent="0.2">
      <c r="A274">
        <v>602</v>
      </c>
      <c r="B274" t="s">
        <v>423</v>
      </c>
      <c r="C274" s="631">
        <v>4.4894999999999996E-3</v>
      </c>
    </row>
    <row r="275" spans="1:6" x14ac:dyDescent="0.2">
      <c r="A275">
        <v>603</v>
      </c>
      <c r="B275" t="s">
        <v>588</v>
      </c>
      <c r="C275" s="631">
        <v>1.4878000000000001E-3</v>
      </c>
    </row>
    <row r="276" spans="1:6" x14ac:dyDescent="0.2">
      <c r="A276">
        <v>721</v>
      </c>
      <c r="B276" t="s">
        <v>586</v>
      </c>
      <c r="C276" s="631">
        <v>7.3999999999999996E-5</v>
      </c>
    </row>
    <row r="277" spans="1:6" x14ac:dyDescent="0.2">
      <c r="A277"/>
      <c r="B277" t="s">
        <v>477</v>
      </c>
      <c r="C277" s="631">
        <v>1.4905699999999999E-2</v>
      </c>
    </row>
    <row r="278" spans="1:6" x14ac:dyDescent="0.2">
      <c r="A278" s="48"/>
      <c r="B278" s="48"/>
      <c r="C278" s="631"/>
    </row>
    <row r="279" spans="1:6" x14ac:dyDescent="0.2">
      <c r="A279"/>
      <c r="B279"/>
      <c r="C279" s="631"/>
    </row>
    <row r="280" spans="1:6" x14ac:dyDescent="0.2">
      <c r="A280" t="s">
        <v>277</v>
      </c>
      <c r="B280" t="s">
        <v>278</v>
      </c>
      <c r="C280" s="631"/>
    </row>
    <row r="281" spans="1:6" x14ac:dyDescent="0.2">
      <c r="A281" s="48">
        <v>270150</v>
      </c>
      <c r="B281" s="48">
        <v>224</v>
      </c>
      <c r="C281" s="631"/>
    </row>
    <row r="282" spans="1:6" x14ac:dyDescent="0.2">
      <c r="A282"/>
      <c r="B282"/>
      <c r="C282"/>
    </row>
    <row r="283" spans="1:6" x14ac:dyDescent="0.2">
      <c r="A283" t="s">
        <v>474</v>
      </c>
      <c r="B283" t="s">
        <v>475</v>
      </c>
      <c r="C283" t="s">
        <v>476</v>
      </c>
    </row>
    <row r="284" spans="1:6" x14ac:dyDescent="0.2">
      <c r="A284">
        <v>1</v>
      </c>
      <c r="B284" t="s">
        <v>445</v>
      </c>
      <c r="C284" s="631">
        <v>1.7160000000000001E-3</v>
      </c>
    </row>
    <row r="285" spans="1:6" x14ac:dyDescent="0.2">
      <c r="A285">
        <v>2</v>
      </c>
      <c r="B285" t="s">
        <v>470</v>
      </c>
      <c r="C285" s="631">
        <v>5.0429999999999995E-4</v>
      </c>
    </row>
    <row r="286" spans="1:6" x14ac:dyDescent="0.2">
      <c r="A286">
        <v>3</v>
      </c>
      <c r="B286" t="s">
        <v>639</v>
      </c>
      <c r="C286">
        <v>3.1960000000000002E-4</v>
      </c>
    </row>
    <row r="287" spans="1:6" x14ac:dyDescent="0.2">
      <c r="A287">
        <v>111</v>
      </c>
      <c r="B287" t="s">
        <v>417</v>
      </c>
      <c r="C287">
        <v>6.2589999999999998E-4</v>
      </c>
      <c r="F287" s="482"/>
    </row>
    <row r="288" spans="1:6" x14ac:dyDescent="0.2">
      <c r="A288">
        <v>112</v>
      </c>
      <c r="B288" t="s">
        <v>418</v>
      </c>
      <c r="C288" s="631">
        <v>8.1799999999999996E-5</v>
      </c>
    </row>
    <row r="289" spans="1:3" x14ac:dyDescent="0.2">
      <c r="A289">
        <v>114</v>
      </c>
      <c r="B289" t="s">
        <v>587</v>
      </c>
      <c r="C289" s="631">
        <v>2.7589999999999998E-4</v>
      </c>
    </row>
    <row r="290" spans="1:3" x14ac:dyDescent="0.2">
      <c r="A290">
        <v>121</v>
      </c>
      <c r="B290" t="s">
        <v>465</v>
      </c>
      <c r="C290" s="631">
        <v>2.967E-4</v>
      </c>
    </row>
    <row r="291" spans="1:3" x14ac:dyDescent="0.2">
      <c r="A291">
        <v>301</v>
      </c>
      <c r="B291" t="s">
        <v>412</v>
      </c>
      <c r="C291" s="631">
        <v>2.2122999999999999E-3</v>
      </c>
    </row>
    <row r="292" spans="1:3" x14ac:dyDescent="0.2">
      <c r="A292">
        <v>505</v>
      </c>
      <c r="B292" t="s">
        <v>449</v>
      </c>
      <c r="C292" s="631">
        <v>5.0000000000000002E-5</v>
      </c>
    </row>
    <row r="293" spans="1:3" x14ac:dyDescent="0.2">
      <c r="A293">
        <v>602</v>
      </c>
      <c r="B293" t="s">
        <v>423</v>
      </c>
      <c r="C293" s="631">
        <v>4.5526999999999998E-3</v>
      </c>
    </row>
    <row r="294" spans="1:3" x14ac:dyDescent="0.2">
      <c r="A294">
        <v>603</v>
      </c>
      <c r="B294" t="s">
        <v>588</v>
      </c>
      <c r="C294" s="631">
        <v>1.4878000000000001E-3</v>
      </c>
    </row>
    <row r="295" spans="1:3" x14ac:dyDescent="0.2">
      <c r="A295">
        <v>721</v>
      </c>
      <c r="B295" t="s">
        <v>586</v>
      </c>
      <c r="C295" s="631">
        <v>7.4999999999999993E-5</v>
      </c>
    </row>
    <row r="296" spans="1:3" x14ac:dyDescent="0.2">
      <c r="A296" s="48"/>
      <c r="B296" s="48" t="s">
        <v>477</v>
      </c>
      <c r="C296" s="631">
        <v>1.2198000000000001E-2</v>
      </c>
    </row>
    <row r="297" spans="1:3" x14ac:dyDescent="0.2">
      <c r="A297"/>
      <c r="B297"/>
      <c r="C297"/>
    </row>
    <row r="298" spans="1:3" x14ac:dyDescent="0.2">
      <c r="A298"/>
      <c r="B298"/>
      <c r="C298"/>
    </row>
    <row r="299" spans="1:3" x14ac:dyDescent="0.2">
      <c r="A299" t="s">
        <v>277</v>
      </c>
      <c r="B299" t="s">
        <v>278</v>
      </c>
      <c r="C299" s="631"/>
    </row>
    <row r="300" spans="1:3" x14ac:dyDescent="0.2">
      <c r="A300" s="48">
        <v>270170</v>
      </c>
      <c r="B300" s="48">
        <v>226</v>
      </c>
      <c r="C300"/>
    </row>
    <row r="301" spans="1:3" x14ac:dyDescent="0.2">
      <c r="A301"/>
      <c r="B301"/>
      <c r="C301"/>
    </row>
    <row r="302" spans="1:3" x14ac:dyDescent="0.2">
      <c r="A302" t="s">
        <v>474</v>
      </c>
      <c r="B302" t="s">
        <v>475</v>
      </c>
      <c r="C302" t="s">
        <v>476</v>
      </c>
    </row>
    <row r="303" spans="1:3" x14ac:dyDescent="0.2">
      <c r="A303">
        <v>1</v>
      </c>
      <c r="B303" t="s">
        <v>445</v>
      </c>
      <c r="C303" s="631">
        <v>1.7160000000000001E-3</v>
      </c>
    </row>
    <row r="304" spans="1:3" x14ac:dyDescent="0.2">
      <c r="A304">
        <v>2</v>
      </c>
      <c r="B304" t="s">
        <v>470</v>
      </c>
      <c r="C304" s="631">
        <v>5.1900000000000004E-4</v>
      </c>
    </row>
    <row r="305" spans="1:3" x14ac:dyDescent="0.2">
      <c r="A305">
        <v>3</v>
      </c>
      <c r="B305" t="s">
        <v>639</v>
      </c>
      <c r="C305" s="631">
        <v>3.0479999999999998E-4</v>
      </c>
    </row>
    <row r="306" spans="1:3" x14ac:dyDescent="0.2">
      <c r="A306">
        <v>111</v>
      </c>
      <c r="B306" t="s">
        <v>417</v>
      </c>
      <c r="C306" s="631">
        <v>6.2589999999999998E-4</v>
      </c>
    </row>
    <row r="307" spans="1:3" x14ac:dyDescent="0.2">
      <c r="A307">
        <v>112</v>
      </c>
      <c r="B307" t="s">
        <v>418</v>
      </c>
      <c r="C307" s="631">
        <v>8.1799999999999996E-5</v>
      </c>
    </row>
    <row r="308" spans="1:3" x14ac:dyDescent="0.2">
      <c r="A308">
        <v>114</v>
      </c>
      <c r="B308" t="s">
        <v>587</v>
      </c>
      <c r="C308" s="631">
        <v>2.9310000000000002E-4</v>
      </c>
    </row>
    <row r="309" spans="1:3" x14ac:dyDescent="0.2">
      <c r="A309">
        <v>121</v>
      </c>
      <c r="B309" t="s">
        <v>465</v>
      </c>
      <c r="C309" s="631">
        <v>2.967E-4</v>
      </c>
    </row>
    <row r="310" spans="1:3" x14ac:dyDescent="0.2">
      <c r="A310">
        <v>351</v>
      </c>
      <c r="B310" t="s">
        <v>446</v>
      </c>
      <c r="C310" s="631">
        <v>1.5038E-3</v>
      </c>
    </row>
    <row r="311" spans="1:3" x14ac:dyDescent="0.2">
      <c r="A311">
        <v>352</v>
      </c>
      <c r="B311" t="s">
        <v>633</v>
      </c>
      <c r="C311" s="631">
        <v>1.9000000000000001E-4</v>
      </c>
    </row>
    <row r="312" spans="1:3" x14ac:dyDescent="0.2">
      <c r="A312">
        <v>353</v>
      </c>
      <c r="B312" t="s">
        <v>634</v>
      </c>
      <c r="C312" s="631">
        <v>1.5420000000000001E-4</v>
      </c>
    </row>
    <row r="313" spans="1:3" x14ac:dyDescent="0.2">
      <c r="A313">
        <v>401</v>
      </c>
      <c r="B313" t="s">
        <v>419</v>
      </c>
      <c r="C313" s="631">
        <v>5.4700000000000001E-5</v>
      </c>
    </row>
    <row r="314" spans="1:3" x14ac:dyDescent="0.2">
      <c r="A314">
        <v>505</v>
      </c>
      <c r="B314" t="s">
        <v>449</v>
      </c>
      <c r="C314" s="631">
        <v>5.0000000000000002E-5</v>
      </c>
    </row>
    <row r="315" spans="1:3" x14ac:dyDescent="0.2">
      <c r="A315">
        <v>602</v>
      </c>
      <c r="B315" t="s">
        <v>423</v>
      </c>
      <c r="C315" s="631">
        <v>4.5526999999999998E-3</v>
      </c>
    </row>
    <row r="316" spans="1:3" x14ac:dyDescent="0.2">
      <c r="A316">
        <v>603</v>
      </c>
      <c r="B316" t="s">
        <v>588</v>
      </c>
      <c r="C316" s="631">
        <v>1.5491000000000001E-3</v>
      </c>
    </row>
    <row r="317" spans="1:3" x14ac:dyDescent="0.2">
      <c r="A317" s="7">
        <v>721</v>
      </c>
      <c r="B317" s="48" t="s">
        <v>586</v>
      </c>
      <c r="C317" s="631">
        <v>7.4999999999999993E-5</v>
      </c>
    </row>
    <row r="318" spans="1:3" x14ac:dyDescent="0.2">
      <c r="A318"/>
      <c r="B318" t="s">
        <v>477</v>
      </c>
      <c r="C318" s="631">
        <v>1.19668E-2</v>
      </c>
    </row>
    <row r="319" spans="1:3" x14ac:dyDescent="0.2">
      <c r="A319"/>
      <c r="B319"/>
      <c r="C319"/>
    </row>
    <row r="320" spans="1:3" x14ac:dyDescent="0.2">
      <c r="A320" s="7"/>
      <c r="B320" s="48"/>
      <c r="C320" s="631"/>
    </row>
    <row r="321" spans="1:3" x14ac:dyDescent="0.2">
      <c r="A321" t="s">
        <v>277</v>
      </c>
      <c r="B321" t="s">
        <v>278</v>
      </c>
      <c r="C321"/>
    </row>
    <row r="322" spans="1:3" x14ac:dyDescent="0.2">
      <c r="A322" s="48">
        <v>270180</v>
      </c>
      <c r="B322" s="48">
        <v>227</v>
      </c>
      <c r="C322"/>
    </row>
    <row r="323" spans="1:3" x14ac:dyDescent="0.2">
      <c r="A323"/>
      <c r="B323"/>
      <c r="C323"/>
    </row>
    <row r="324" spans="1:3" x14ac:dyDescent="0.2">
      <c r="A324" t="s">
        <v>474</v>
      </c>
      <c r="B324" t="s">
        <v>475</v>
      </c>
      <c r="C324" t="s">
        <v>476</v>
      </c>
    </row>
    <row r="325" spans="1:3" x14ac:dyDescent="0.2">
      <c r="A325">
        <v>1</v>
      </c>
      <c r="B325" t="s">
        <v>445</v>
      </c>
      <c r="C325" s="631">
        <v>1.7160000000000001E-3</v>
      </c>
    </row>
    <row r="326" spans="1:3" x14ac:dyDescent="0.2">
      <c r="A326">
        <v>2</v>
      </c>
      <c r="B326" t="s">
        <v>470</v>
      </c>
      <c r="C326" s="631">
        <v>5.1900000000000004E-4</v>
      </c>
    </row>
    <row r="327" spans="1:3" x14ac:dyDescent="0.2">
      <c r="A327">
        <v>3</v>
      </c>
      <c r="B327" t="s">
        <v>639</v>
      </c>
      <c r="C327" s="631">
        <v>3.0479999999999998E-4</v>
      </c>
    </row>
    <row r="328" spans="1:3" x14ac:dyDescent="0.2">
      <c r="A328">
        <v>111</v>
      </c>
      <c r="B328" t="s">
        <v>417</v>
      </c>
      <c r="C328" s="631">
        <v>6.2589999999999998E-4</v>
      </c>
    </row>
    <row r="329" spans="1:3" x14ac:dyDescent="0.2">
      <c r="A329">
        <v>112</v>
      </c>
      <c r="B329" t="s">
        <v>418</v>
      </c>
      <c r="C329" s="631">
        <v>8.1799999999999996E-5</v>
      </c>
    </row>
    <row r="330" spans="1:3" x14ac:dyDescent="0.2">
      <c r="A330">
        <v>114</v>
      </c>
      <c r="B330" t="s">
        <v>587</v>
      </c>
      <c r="C330" s="631">
        <v>2.9310000000000002E-4</v>
      </c>
    </row>
    <row r="331" spans="1:3" x14ac:dyDescent="0.2">
      <c r="A331">
        <v>121</v>
      </c>
      <c r="B331" t="s">
        <v>465</v>
      </c>
      <c r="C331" s="631">
        <v>2.967E-4</v>
      </c>
    </row>
    <row r="332" spans="1:3" x14ac:dyDescent="0.2">
      <c r="A332">
        <v>351</v>
      </c>
      <c r="B332" t="s">
        <v>446</v>
      </c>
      <c r="C332" s="631">
        <v>1.5038E-3</v>
      </c>
    </row>
    <row r="333" spans="1:3" x14ac:dyDescent="0.2">
      <c r="A333">
        <v>352</v>
      </c>
      <c r="B333" t="s">
        <v>633</v>
      </c>
      <c r="C333" s="631">
        <v>1.9000000000000001E-4</v>
      </c>
    </row>
    <row r="334" spans="1:3" x14ac:dyDescent="0.2">
      <c r="A334">
        <v>353</v>
      </c>
      <c r="B334" t="s">
        <v>634</v>
      </c>
      <c r="C334" s="631">
        <v>1.5420000000000001E-4</v>
      </c>
    </row>
    <row r="335" spans="1:3" x14ac:dyDescent="0.2">
      <c r="A335">
        <v>505</v>
      </c>
      <c r="B335" t="s">
        <v>449</v>
      </c>
      <c r="C335" s="631">
        <v>5.0000000000000002E-5</v>
      </c>
    </row>
    <row r="336" spans="1:3" x14ac:dyDescent="0.2">
      <c r="A336">
        <v>602</v>
      </c>
      <c r="B336" t="s">
        <v>423</v>
      </c>
      <c r="C336" s="631">
        <v>4.5526999999999998E-3</v>
      </c>
    </row>
    <row r="337" spans="1:3" x14ac:dyDescent="0.2">
      <c r="A337" s="7">
        <v>603</v>
      </c>
      <c r="B337" s="48" t="s">
        <v>588</v>
      </c>
      <c r="C337" s="631">
        <v>1.5491000000000001E-3</v>
      </c>
    </row>
    <row r="338" spans="1:3" x14ac:dyDescent="0.2">
      <c r="A338">
        <v>721</v>
      </c>
      <c r="B338" t="s">
        <v>586</v>
      </c>
      <c r="C338" s="631">
        <v>7.4999999999999993E-5</v>
      </c>
    </row>
    <row r="339" spans="1:3" x14ac:dyDescent="0.2">
      <c r="A339" s="48"/>
      <c r="B339" s="48" t="s">
        <v>477</v>
      </c>
      <c r="C339" s="631">
        <v>1.19121E-2</v>
      </c>
    </row>
    <row r="340" spans="1:3" x14ac:dyDescent="0.2">
      <c r="A340"/>
      <c r="B340"/>
      <c r="C340" s="631"/>
    </row>
    <row r="341" spans="1:3" x14ac:dyDescent="0.2">
      <c r="A341"/>
      <c r="B341"/>
      <c r="C341"/>
    </row>
    <row r="342" spans="1:3" x14ac:dyDescent="0.2">
      <c r="A342" t="s">
        <v>277</v>
      </c>
      <c r="B342" t="s">
        <v>278</v>
      </c>
      <c r="C342"/>
    </row>
    <row r="343" spans="1:3" x14ac:dyDescent="0.2">
      <c r="A343" s="48">
        <v>270190</v>
      </c>
      <c r="B343" s="48">
        <v>228</v>
      </c>
      <c r="C343"/>
    </row>
    <row r="344" spans="1:3" x14ac:dyDescent="0.2">
      <c r="A344"/>
      <c r="B344"/>
      <c r="C344"/>
    </row>
    <row r="345" spans="1:3" x14ac:dyDescent="0.2">
      <c r="A345" t="s">
        <v>474</v>
      </c>
      <c r="B345" t="s">
        <v>475</v>
      </c>
      <c r="C345" t="s">
        <v>476</v>
      </c>
    </row>
    <row r="346" spans="1:3" x14ac:dyDescent="0.2">
      <c r="A346">
        <v>1</v>
      </c>
      <c r="B346" t="s">
        <v>445</v>
      </c>
      <c r="C346" s="631">
        <v>1.7160000000000001E-3</v>
      </c>
    </row>
    <row r="347" spans="1:3" x14ac:dyDescent="0.2">
      <c r="A347">
        <v>2</v>
      </c>
      <c r="B347" t="s">
        <v>470</v>
      </c>
      <c r="C347" s="631">
        <v>5.1900000000000004E-4</v>
      </c>
    </row>
    <row r="348" spans="1:3" x14ac:dyDescent="0.2">
      <c r="A348">
        <v>3</v>
      </c>
      <c r="B348" t="s">
        <v>639</v>
      </c>
      <c r="C348" s="631">
        <v>3.0479999999999998E-4</v>
      </c>
    </row>
    <row r="349" spans="1:3" x14ac:dyDescent="0.2">
      <c r="A349">
        <v>111</v>
      </c>
      <c r="B349" t="s">
        <v>417</v>
      </c>
      <c r="C349" s="631">
        <v>6.2589999999999998E-4</v>
      </c>
    </row>
    <row r="350" spans="1:3" x14ac:dyDescent="0.2">
      <c r="A350">
        <v>112</v>
      </c>
      <c r="B350" t="s">
        <v>418</v>
      </c>
      <c r="C350" s="631">
        <v>8.1799999999999996E-5</v>
      </c>
    </row>
    <row r="351" spans="1:3" x14ac:dyDescent="0.2">
      <c r="A351">
        <v>114</v>
      </c>
      <c r="B351" t="s">
        <v>587</v>
      </c>
      <c r="C351" s="631">
        <v>2.9310000000000002E-4</v>
      </c>
    </row>
    <row r="352" spans="1:3" x14ac:dyDescent="0.2">
      <c r="A352">
        <v>121</v>
      </c>
      <c r="B352" t="s">
        <v>465</v>
      </c>
      <c r="C352" s="631">
        <v>2.967E-4</v>
      </c>
    </row>
    <row r="353" spans="1:3" x14ac:dyDescent="0.2">
      <c r="A353">
        <v>351</v>
      </c>
      <c r="B353" t="s">
        <v>446</v>
      </c>
      <c r="C353" s="631">
        <v>1.5038E-3</v>
      </c>
    </row>
    <row r="354" spans="1:3" x14ac:dyDescent="0.2">
      <c r="A354">
        <v>352</v>
      </c>
      <c r="B354" t="s">
        <v>633</v>
      </c>
      <c r="C354" s="631">
        <v>1.9000000000000001E-4</v>
      </c>
    </row>
    <row r="355" spans="1:3" x14ac:dyDescent="0.2">
      <c r="A355">
        <v>353</v>
      </c>
      <c r="B355" t="s">
        <v>634</v>
      </c>
      <c r="C355" s="631">
        <v>1.5420000000000001E-4</v>
      </c>
    </row>
    <row r="356" spans="1:3" x14ac:dyDescent="0.2">
      <c r="A356">
        <v>431</v>
      </c>
      <c r="B356" t="s">
        <v>441</v>
      </c>
      <c r="C356" s="631">
        <v>1.5200000000000001E-4</v>
      </c>
    </row>
    <row r="357" spans="1:3" x14ac:dyDescent="0.2">
      <c r="A357">
        <v>505</v>
      </c>
      <c r="B357" t="s">
        <v>449</v>
      </c>
      <c r="C357" s="631">
        <v>5.0000000000000002E-5</v>
      </c>
    </row>
    <row r="358" spans="1:3" x14ac:dyDescent="0.2">
      <c r="A358" s="7">
        <v>602</v>
      </c>
      <c r="B358" s="48" t="s">
        <v>423</v>
      </c>
      <c r="C358" s="631">
        <v>4.5526999999999998E-3</v>
      </c>
    </row>
    <row r="359" spans="1:3" x14ac:dyDescent="0.2">
      <c r="A359" s="7">
        <v>603</v>
      </c>
      <c r="B359" s="48" t="s">
        <v>588</v>
      </c>
      <c r="C359" s="631">
        <v>1.5491000000000001E-3</v>
      </c>
    </row>
    <row r="360" spans="1:3" x14ac:dyDescent="0.2">
      <c r="A360">
        <v>721</v>
      </c>
      <c r="B360" t="s">
        <v>586</v>
      </c>
      <c r="C360" s="631">
        <v>7.4999999999999993E-5</v>
      </c>
    </row>
    <row r="361" spans="1:3" x14ac:dyDescent="0.2">
      <c r="A361"/>
      <c r="B361" t="s">
        <v>477</v>
      </c>
      <c r="C361" s="631">
        <v>1.2064099999999999E-2</v>
      </c>
    </row>
    <row r="362" spans="1:3" x14ac:dyDescent="0.2">
      <c r="A362"/>
      <c r="B362"/>
      <c r="C362"/>
    </row>
    <row r="363" spans="1:3" x14ac:dyDescent="0.2">
      <c r="A363"/>
      <c r="B363"/>
      <c r="C363"/>
    </row>
    <row r="364" spans="1:3" x14ac:dyDescent="0.2">
      <c r="A364" t="s">
        <v>277</v>
      </c>
      <c r="B364" t="s">
        <v>278</v>
      </c>
      <c r="C364"/>
    </row>
    <row r="365" spans="1:3" x14ac:dyDescent="0.2">
      <c r="A365" s="48">
        <v>270200</v>
      </c>
      <c r="B365" s="48">
        <v>229</v>
      </c>
      <c r="C365"/>
    </row>
    <row r="366" spans="1:3" x14ac:dyDescent="0.2">
      <c r="A366"/>
      <c r="B366"/>
      <c r="C366"/>
    </row>
    <row r="367" spans="1:3" x14ac:dyDescent="0.2">
      <c r="A367" t="s">
        <v>474</v>
      </c>
      <c r="B367" t="s">
        <v>475</v>
      </c>
      <c r="C367" t="s">
        <v>476</v>
      </c>
    </row>
    <row r="368" spans="1:3" x14ac:dyDescent="0.2">
      <c r="A368">
        <v>1</v>
      </c>
      <c r="B368" t="s">
        <v>445</v>
      </c>
      <c r="C368" s="631">
        <v>1.7160000000000001E-3</v>
      </c>
    </row>
    <row r="369" spans="1:3" x14ac:dyDescent="0.2">
      <c r="A369">
        <v>2</v>
      </c>
      <c r="B369" t="s">
        <v>470</v>
      </c>
      <c r="C369" s="631">
        <v>5.1900000000000004E-4</v>
      </c>
    </row>
    <row r="370" spans="1:3" x14ac:dyDescent="0.2">
      <c r="A370">
        <v>3</v>
      </c>
      <c r="B370" t="s">
        <v>639</v>
      </c>
      <c r="C370" s="631">
        <v>3.0479999999999998E-4</v>
      </c>
    </row>
    <row r="371" spans="1:3" x14ac:dyDescent="0.2">
      <c r="A371">
        <v>111</v>
      </c>
      <c r="B371" t="s">
        <v>417</v>
      </c>
      <c r="C371" s="631">
        <v>6.2589999999999998E-4</v>
      </c>
    </row>
    <row r="372" spans="1:3" x14ac:dyDescent="0.2">
      <c r="A372">
        <v>112</v>
      </c>
      <c r="B372" t="s">
        <v>418</v>
      </c>
      <c r="C372" s="631">
        <v>8.1799999999999996E-5</v>
      </c>
    </row>
    <row r="373" spans="1:3" x14ac:dyDescent="0.2">
      <c r="A373">
        <v>114</v>
      </c>
      <c r="B373" t="s">
        <v>587</v>
      </c>
      <c r="C373" s="631">
        <v>2.9310000000000002E-4</v>
      </c>
    </row>
    <row r="374" spans="1:3" x14ac:dyDescent="0.2">
      <c r="A374">
        <v>121</v>
      </c>
      <c r="B374" t="s">
        <v>465</v>
      </c>
      <c r="C374" s="631">
        <v>2.967E-4</v>
      </c>
    </row>
    <row r="375" spans="1:3" x14ac:dyDescent="0.2">
      <c r="A375">
        <v>381</v>
      </c>
      <c r="B375" t="s">
        <v>432</v>
      </c>
      <c r="C375" s="631">
        <v>3.0268000000000001E-3</v>
      </c>
    </row>
    <row r="376" spans="1:3" x14ac:dyDescent="0.2">
      <c r="A376">
        <v>431</v>
      </c>
      <c r="B376" t="s">
        <v>441</v>
      </c>
      <c r="C376" s="631">
        <v>1.5200000000000001E-4</v>
      </c>
    </row>
    <row r="377" spans="1:3" x14ac:dyDescent="0.2">
      <c r="A377" s="7">
        <v>505</v>
      </c>
      <c r="B377" s="48" t="s">
        <v>449</v>
      </c>
      <c r="C377" s="631">
        <v>5.0000000000000002E-5</v>
      </c>
    </row>
    <row r="378" spans="1:3" x14ac:dyDescent="0.2">
      <c r="A378" s="7">
        <v>602</v>
      </c>
      <c r="B378" t="s">
        <v>423</v>
      </c>
      <c r="C378" s="631">
        <v>4.5526999999999998E-3</v>
      </c>
    </row>
    <row r="379" spans="1:3" x14ac:dyDescent="0.2">
      <c r="A379" s="7">
        <v>603</v>
      </c>
      <c r="B379" s="48" t="s">
        <v>588</v>
      </c>
      <c r="C379" s="631">
        <v>1.5491000000000001E-3</v>
      </c>
    </row>
    <row r="380" spans="1:3" x14ac:dyDescent="0.2">
      <c r="A380">
        <v>721</v>
      </c>
      <c r="B380" t="s">
        <v>586</v>
      </c>
      <c r="C380" s="631">
        <v>7.4999999999999993E-5</v>
      </c>
    </row>
    <row r="381" spans="1:3" x14ac:dyDescent="0.2">
      <c r="A381"/>
      <c r="B381" t="s">
        <v>477</v>
      </c>
      <c r="C381" s="631">
        <v>1.32429E-2</v>
      </c>
    </row>
    <row r="382" spans="1:3" x14ac:dyDescent="0.2">
      <c r="A382"/>
      <c r="B382"/>
      <c r="C382" s="631"/>
    </row>
    <row r="383" spans="1:3" x14ac:dyDescent="0.2">
      <c r="A383"/>
      <c r="B383"/>
      <c r="C383"/>
    </row>
    <row r="384" spans="1:3" x14ac:dyDescent="0.2">
      <c r="A384" t="s">
        <v>277</v>
      </c>
      <c r="B384" t="s">
        <v>278</v>
      </c>
      <c r="C384"/>
    </row>
    <row r="385" spans="1:3" x14ac:dyDescent="0.2">
      <c r="A385" s="48">
        <v>270205</v>
      </c>
      <c r="B385" s="48">
        <v>237</v>
      </c>
      <c r="C385"/>
    </row>
    <row r="386" spans="1:3" x14ac:dyDescent="0.2">
      <c r="A386"/>
      <c r="B386"/>
      <c r="C386"/>
    </row>
    <row r="387" spans="1:3" x14ac:dyDescent="0.2">
      <c r="A387" t="s">
        <v>474</v>
      </c>
      <c r="B387" t="s">
        <v>475</v>
      </c>
      <c r="C387" s="631" t="s">
        <v>476</v>
      </c>
    </row>
    <row r="388" spans="1:3" x14ac:dyDescent="0.2">
      <c r="A388">
        <v>1</v>
      </c>
      <c r="B388" t="s">
        <v>445</v>
      </c>
      <c r="C388" s="631">
        <v>1.7160000000000001E-3</v>
      </c>
    </row>
    <row r="389" spans="1:3" x14ac:dyDescent="0.2">
      <c r="A389">
        <v>2</v>
      </c>
      <c r="B389" t="s">
        <v>470</v>
      </c>
      <c r="C389" s="631">
        <v>5.1900000000000004E-4</v>
      </c>
    </row>
    <row r="390" spans="1:3" x14ac:dyDescent="0.2">
      <c r="A390">
        <v>3</v>
      </c>
      <c r="B390" t="s">
        <v>639</v>
      </c>
      <c r="C390" s="631">
        <v>3.0479999999999998E-4</v>
      </c>
    </row>
    <row r="391" spans="1:3" x14ac:dyDescent="0.2">
      <c r="A391">
        <v>111</v>
      </c>
      <c r="B391" t="s">
        <v>417</v>
      </c>
      <c r="C391" s="631">
        <v>6.2589999999999998E-4</v>
      </c>
    </row>
    <row r="392" spans="1:3" x14ac:dyDescent="0.2">
      <c r="A392">
        <v>112</v>
      </c>
      <c r="B392" t="s">
        <v>418</v>
      </c>
      <c r="C392" s="631">
        <v>8.1799999999999996E-5</v>
      </c>
    </row>
    <row r="393" spans="1:3" x14ac:dyDescent="0.2">
      <c r="A393">
        <v>114</v>
      </c>
      <c r="B393" t="s">
        <v>587</v>
      </c>
      <c r="C393" s="631">
        <v>2.9310000000000002E-4</v>
      </c>
    </row>
    <row r="394" spans="1:3" x14ac:dyDescent="0.2">
      <c r="A394">
        <v>121</v>
      </c>
      <c r="B394" t="s">
        <v>465</v>
      </c>
      <c r="C394" s="631">
        <v>2.967E-4</v>
      </c>
    </row>
    <row r="395" spans="1:3" x14ac:dyDescent="0.2">
      <c r="A395" s="7">
        <v>361</v>
      </c>
      <c r="B395" s="48" t="s">
        <v>461</v>
      </c>
      <c r="C395" s="631">
        <v>8.6120000000000001E-4</v>
      </c>
    </row>
    <row r="396" spans="1:3" x14ac:dyDescent="0.2">
      <c r="A396">
        <v>505</v>
      </c>
      <c r="B396" t="s">
        <v>449</v>
      </c>
      <c r="C396" s="631">
        <v>5.0000000000000002E-5</v>
      </c>
    </row>
    <row r="397" spans="1:3" x14ac:dyDescent="0.2">
      <c r="A397">
        <v>602</v>
      </c>
      <c r="B397" t="s">
        <v>423</v>
      </c>
      <c r="C397" s="631">
        <v>4.5526999999999998E-3</v>
      </c>
    </row>
    <row r="398" spans="1:3" x14ac:dyDescent="0.2">
      <c r="A398" s="7">
        <v>603</v>
      </c>
      <c r="B398" s="48" t="s">
        <v>588</v>
      </c>
      <c r="C398" s="631">
        <v>1.5491000000000001E-3</v>
      </c>
    </row>
    <row r="399" spans="1:3" x14ac:dyDescent="0.2">
      <c r="A399">
        <v>721</v>
      </c>
      <c r="B399" t="s">
        <v>586</v>
      </c>
      <c r="C399" s="631">
        <v>7.4999999999999993E-5</v>
      </c>
    </row>
    <row r="400" spans="1:3" x14ac:dyDescent="0.2">
      <c r="A400"/>
      <c r="B400" t="s">
        <v>477</v>
      </c>
      <c r="C400" s="631">
        <v>1.0925300000000001E-2</v>
      </c>
    </row>
    <row r="401" spans="1:3" x14ac:dyDescent="0.2">
      <c r="A401"/>
      <c r="B401"/>
      <c r="C401" s="631"/>
    </row>
    <row r="402" spans="1:3" x14ac:dyDescent="0.2">
      <c r="A402"/>
      <c r="B402"/>
      <c r="C402" s="631"/>
    </row>
    <row r="403" spans="1:3" x14ac:dyDescent="0.2">
      <c r="A403" t="s">
        <v>277</v>
      </c>
      <c r="B403" t="s">
        <v>278</v>
      </c>
      <c r="C403" s="631"/>
    </row>
    <row r="404" spans="1:3" x14ac:dyDescent="0.2">
      <c r="A404" s="48">
        <v>270207</v>
      </c>
      <c r="B404" s="48">
        <v>238</v>
      </c>
      <c r="C404" s="631"/>
    </row>
    <row r="405" spans="1:3" x14ac:dyDescent="0.2">
      <c r="A405"/>
      <c r="B405"/>
      <c r="C405"/>
    </row>
    <row r="406" spans="1:3" x14ac:dyDescent="0.2">
      <c r="A406" t="s">
        <v>474</v>
      </c>
      <c r="B406" t="s">
        <v>475</v>
      </c>
      <c r="C406" t="s">
        <v>476</v>
      </c>
    </row>
    <row r="407" spans="1:3" x14ac:dyDescent="0.2">
      <c r="A407">
        <v>1</v>
      </c>
      <c r="B407" t="s">
        <v>445</v>
      </c>
      <c r="C407">
        <v>1.6922E-3</v>
      </c>
    </row>
    <row r="408" spans="1:3" x14ac:dyDescent="0.2">
      <c r="A408">
        <v>2</v>
      </c>
      <c r="B408" t="s">
        <v>470</v>
      </c>
      <c r="C408" s="667">
        <v>5.0429999999999995E-4</v>
      </c>
    </row>
    <row r="409" spans="1:3" x14ac:dyDescent="0.2">
      <c r="A409">
        <v>3</v>
      </c>
      <c r="B409" t="s">
        <v>639</v>
      </c>
      <c r="C409">
        <v>3.1960000000000002E-4</v>
      </c>
    </row>
    <row r="410" spans="1:3" x14ac:dyDescent="0.2">
      <c r="A410">
        <v>111</v>
      </c>
      <c r="B410" t="s">
        <v>417</v>
      </c>
      <c r="C410" s="631">
        <v>6.1729999999999999E-4</v>
      </c>
    </row>
    <row r="411" spans="1:3" x14ac:dyDescent="0.2">
      <c r="A411">
        <v>112</v>
      </c>
      <c r="B411" t="s">
        <v>418</v>
      </c>
      <c r="C411" s="631">
        <v>8.0699999999999996E-5</v>
      </c>
    </row>
    <row r="412" spans="1:3" x14ac:dyDescent="0.2">
      <c r="A412">
        <v>114</v>
      </c>
      <c r="B412" t="s">
        <v>587</v>
      </c>
      <c r="C412" s="631">
        <v>2.7589999999999998E-4</v>
      </c>
    </row>
    <row r="413" spans="1:3" x14ac:dyDescent="0.2">
      <c r="A413">
        <v>121</v>
      </c>
      <c r="B413" t="s">
        <v>465</v>
      </c>
      <c r="C413" s="631">
        <v>2.9260000000000001E-4</v>
      </c>
    </row>
    <row r="414" spans="1:3" x14ac:dyDescent="0.2">
      <c r="A414">
        <v>201</v>
      </c>
      <c r="B414" t="s">
        <v>420</v>
      </c>
      <c r="C414" s="631">
        <v>4.1371999999999997E-3</v>
      </c>
    </row>
    <row r="415" spans="1:3" x14ac:dyDescent="0.2">
      <c r="A415">
        <v>202</v>
      </c>
      <c r="B415" t="s">
        <v>422</v>
      </c>
      <c r="C415" s="631">
        <v>4.596E-4</v>
      </c>
    </row>
    <row r="416" spans="1:3" x14ac:dyDescent="0.2">
      <c r="A416">
        <v>203</v>
      </c>
      <c r="B416" t="s">
        <v>421</v>
      </c>
      <c r="C416" s="631">
        <v>9.7E-5</v>
      </c>
    </row>
    <row r="417" spans="1:3" x14ac:dyDescent="0.2">
      <c r="A417" s="7">
        <v>204</v>
      </c>
      <c r="B417" s="48" t="s">
        <v>424</v>
      </c>
      <c r="C417" s="631">
        <v>1.6770000000000001E-4</v>
      </c>
    </row>
    <row r="418" spans="1:3" x14ac:dyDescent="0.2">
      <c r="A418">
        <v>401</v>
      </c>
      <c r="B418" t="s">
        <v>419</v>
      </c>
      <c r="C418" s="631">
        <v>5.3999999999999998E-5</v>
      </c>
    </row>
    <row r="419" spans="1:3" x14ac:dyDescent="0.2">
      <c r="A419">
        <v>505</v>
      </c>
      <c r="B419" t="s">
        <v>449</v>
      </c>
      <c r="C419" s="631">
        <v>4.9400000000000001E-5</v>
      </c>
    </row>
    <row r="420" spans="1:3" x14ac:dyDescent="0.2">
      <c r="A420">
        <v>602</v>
      </c>
      <c r="B420" t="s">
        <v>423</v>
      </c>
      <c r="C420" s="631">
        <v>4.4894999999999996E-3</v>
      </c>
    </row>
    <row r="421" spans="1:3" x14ac:dyDescent="0.2">
      <c r="A421">
        <v>603</v>
      </c>
      <c r="B421" t="s">
        <v>588</v>
      </c>
      <c r="C421" s="631">
        <v>1.4878000000000001E-3</v>
      </c>
    </row>
    <row r="422" spans="1:3" x14ac:dyDescent="0.2">
      <c r="A422">
        <v>721</v>
      </c>
      <c r="B422" t="s">
        <v>586</v>
      </c>
      <c r="C422" s="631">
        <v>7.3999999999999996E-5</v>
      </c>
    </row>
    <row r="423" spans="1:3" x14ac:dyDescent="0.2">
      <c r="A423"/>
      <c r="B423" t="s">
        <v>477</v>
      </c>
      <c r="C423" s="631">
        <v>1.4798800000000001E-2</v>
      </c>
    </row>
    <row r="424" spans="1:3" x14ac:dyDescent="0.2">
      <c r="A424"/>
      <c r="B424"/>
      <c r="C424" s="631"/>
    </row>
    <row r="425" spans="1:3" x14ac:dyDescent="0.2">
      <c r="A425"/>
      <c r="B425"/>
      <c r="C425" s="631"/>
    </row>
    <row r="426" spans="1:3" x14ac:dyDescent="0.2">
      <c r="A426" t="s">
        <v>277</v>
      </c>
      <c r="B426" t="s">
        <v>278</v>
      </c>
      <c r="C426" s="631"/>
    </row>
    <row r="427" spans="1:3" x14ac:dyDescent="0.2">
      <c r="A427" s="48">
        <v>270210</v>
      </c>
      <c r="B427" s="48">
        <v>1301</v>
      </c>
      <c r="C427" s="631"/>
    </row>
    <row r="428" spans="1:3" x14ac:dyDescent="0.2">
      <c r="A428"/>
      <c r="B428"/>
      <c r="C428" s="631"/>
    </row>
    <row r="429" spans="1:3" x14ac:dyDescent="0.2">
      <c r="A429" t="s">
        <v>474</v>
      </c>
      <c r="B429" t="s">
        <v>475</v>
      </c>
      <c r="C429" s="631" t="s">
        <v>476</v>
      </c>
    </row>
    <row r="430" spans="1:3" x14ac:dyDescent="0.2">
      <c r="A430">
        <v>1</v>
      </c>
      <c r="B430" t="s">
        <v>445</v>
      </c>
      <c r="C430" s="631">
        <v>1.6431E-3</v>
      </c>
    </row>
    <row r="431" spans="1:3" x14ac:dyDescent="0.2">
      <c r="A431">
        <v>2</v>
      </c>
      <c r="B431" t="s">
        <v>470</v>
      </c>
      <c r="C431" s="631">
        <v>5.0429999999999995E-4</v>
      </c>
    </row>
    <row r="432" spans="1:3" x14ac:dyDescent="0.2">
      <c r="A432">
        <v>3</v>
      </c>
      <c r="B432" t="s">
        <v>639</v>
      </c>
      <c r="C432" s="631">
        <v>3.1960000000000002E-4</v>
      </c>
    </row>
    <row r="433" spans="1:3" x14ac:dyDescent="0.2">
      <c r="A433">
        <v>111</v>
      </c>
      <c r="B433" t="s">
        <v>417</v>
      </c>
      <c r="C433" s="631">
        <v>5.9929999999999998E-4</v>
      </c>
    </row>
    <row r="434" spans="1:3" x14ac:dyDescent="0.2">
      <c r="A434">
        <v>112</v>
      </c>
      <c r="B434" t="s">
        <v>418</v>
      </c>
      <c r="C434" s="631">
        <v>7.8399999999999995E-5</v>
      </c>
    </row>
    <row r="435" spans="1:3" x14ac:dyDescent="0.2">
      <c r="A435">
        <v>114</v>
      </c>
      <c r="B435" t="s">
        <v>587</v>
      </c>
      <c r="C435" s="631">
        <v>2.7589999999999998E-4</v>
      </c>
    </row>
    <row r="436" spans="1:3" x14ac:dyDescent="0.2">
      <c r="A436">
        <v>121</v>
      </c>
      <c r="B436" t="s">
        <v>465</v>
      </c>
      <c r="C436" s="631">
        <v>2.8410000000000002E-4</v>
      </c>
    </row>
    <row r="437" spans="1:3" x14ac:dyDescent="0.2">
      <c r="A437">
        <v>221</v>
      </c>
      <c r="B437" t="s">
        <v>437</v>
      </c>
      <c r="C437" s="631">
        <v>3.4572000000000001E-3</v>
      </c>
    </row>
    <row r="438" spans="1:3" x14ac:dyDescent="0.2">
      <c r="A438">
        <v>222</v>
      </c>
      <c r="B438" t="s">
        <v>478</v>
      </c>
      <c r="C438" s="631">
        <v>5.8620000000000005E-4</v>
      </c>
    </row>
    <row r="439" spans="1:3" x14ac:dyDescent="0.2">
      <c r="A439">
        <v>223</v>
      </c>
      <c r="B439" t="s">
        <v>628</v>
      </c>
      <c r="C439" s="631">
        <v>4.7370000000000002E-4</v>
      </c>
    </row>
    <row r="440" spans="1:3" x14ac:dyDescent="0.2">
      <c r="A440">
        <v>351</v>
      </c>
      <c r="B440" t="s">
        <v>446</v>
      </c>
      <c r="C440" s="631">
        <v>1.4399E-3</v>
      </c>
    </row>
    <row r="441" spans="1:3" x14ac:dyDescent="0.2">
      <c r="A441" s="7">
        <v>352</v>
      </c>
      <c r="B441" s="48" t="s">
        <v>633</v>
      </c>
      <c r="C441" s="631">
        <v>1.9000000000000001E-4</v>
      </c>
    </row>
    <row r="442" spans="1:3" x14ac:dyDescent="0.2">
      <c r="A442" s="7">
        <v>353</v>
      </c>
      <c r="B442" s="48" t="s">
        <v>634</v>
      </c>
      <c r="C442" s="631">
        <v>1.1790000000000001E-4</v>
      </c>
    </row>
    <row r="443" spans="1:3" x14ac:dyDescent="0.2">
      <c r="A443">
        <v>411</v>
      </c>
      <c r="B443" t="s">
        <v>429</v>
      </c>
      <c r="C443" s="631">
        <v>4.5200000000000001E-5</v>
      </c>
    </row>
    <row r="444" spans="1:3" x14ac:dyDescent="0.2">
      <c r="A444">
        <v>505</v>
      </c>
      <c r="B444" t="s">
        <v>449</v>
      </c>
      <c r="C444" s="631">
        <v>4.7899999999999999E-5</v>
      </c>
    </row>
    <row r="445" spans="1:3" x14ac:dyDescent="0.2">
      <c r="A445">
        <v>611</v>
      </c>
      <c r="B445" t="s">
        <v>416</v>
      </c>
      <c r="C445" s="631">
        <v>4.6757999999999999E-3</v>
      </c>
    </row>
    <row r="446" spans="1:3" x14ac:dyDescent="0.2">
      <c r="A446">
        <v>612</v>
      </c>
      <c r="B446" t="s">
        <v>469</v>
      </c>
      <c r="C446" s="631">
        <v>8.6799999999999996E-4</v>
      </c>
    </row>
    <row r="447" spans="1:3" x14ac:dyDescent="0.2">
      <c r="A447">
        <v>613</v>
      </c>
      <c r="B447" t="s">
        <v>468</v>
      </c>
      <c r="C447" s="631">
        <v>2.5546000000000002E-3</v>
      </c>
    </row>
    <row r="448" spans="1:3" x14ac:dyDescent="0.2">
      <c r="A448">
        <v>721</v>
      </c>
      <c r="B448" t="s">
        <v>586</v>
      </c>
      <c r="C448" s="631">
        <v>7.1899999999999999E-5</v>
      </c>
    </row>
    <row r="449" spans="1:3" x14ac:dyDescent="0.2">
      <c r="A449"/>
      <c r="B449" t="s">
        <v>477</v>
      </c>
      <c r="C449" s="631">
        <v>1.8232999999999999E-2</v>
      </c>
    </row>
    <row r="450" spans="1:3" x14ac:dyDescent="0.2">
      <c r="A450"/>
      <c r="B450"/>
      <c r="C450" s="631"/>
    </row>
    <row r="451" spans="1:3" x14ac:dyDescent="0.2">
      <c r="A451"/>
      <c r="B451"/>
      <c r="C451" s="631"/>
    </row>
    <row r="452" spans="1:3" x14ac:dyDescent="0.2">
      <c r="A452" t="s">
        <v>277</v>
      </c>
      <c r="B452" t="s">
        <v>278</v>
      </c>
      <c r="C452" s="631"/>
    </row>
    <row r="453" spans="1:3" x14ac:dyDescent="0.2">
      <c r="A453" s="48">
        <v>270220</v>
      </c>
      <c r="B453" s="48">
        <v>1302</v>
      </c>
      <c r="C453" s="631"/>
    </row>
    <row r="454" spans="1:3" x14ac:dyDescent="0.2">
      <c r="A454"/>
      <c r="B454"/>
      <c r="C454" s="631"/>
    </row>
    <row r="455" spans="1:3" x14ac:dyDescent="0.2">
      <c r="A455" t="s">
        <v>474</v>
      </c>
      <c r="B455" t="s">
        <v>475</v>
      </c>
      <c r="C455" s="631" t="s">
        <v>476</v>
      </c>
    </row>
    <row r="456" spans="1:3" x14ac:dyDescent="0.2">
      <c r="A456">
        <v>1</v>
      </c>
      <c r="B456" t="s">
        <v>445</v>
      </c>
      <c r="C456" s="631">
        <v>1.6431E-3</v>
      </c>
    </row>
    <row r="457" spans="1:3" x14ac:dyDescent="0.2">
      <c r="A457">
        <v>2</v>
      </c>
      <c r="B457" t="s">
        <v>470</v>
      </c>
      <c r="C457" s="631">
        <v>5.0429999999999995E-4</v>
      </c>
    </row>
    <row r="458" spans="1:3" x14ac:dyDescent="0.2">
      <c r="A458">
        <v>3</v>
      </c>
      <c r="B458" t="s">
        <v>639</v>
      </c>
      <c r="C458" s="631">
        <v>3.1960000000000002E-4</v>
      </c>
    </row>
    <row r="459" spans="1:3" x14ac:dyDescent="0.2">
      <c r="A459">
        <v>111</v>
      </c>
      <c r="B459" t="s">
        <v>417</v>
      </c>
      <c r="C459" s="631">
        <v>5.9929999999999998E-4</v>
      </c>
    </row>
    <row r="460" spans="1:3" x14ac:dyDescent="0.2">
      <c r="A460">
        <v>112</v>
      </c>
      <c r="B460" t="s">
        <v>418</v>
      </c>
      <c r="C460" s="631">
        <v>7.8399999999999995E-5</v>
      </c>
    </row>
    <row r="461" spans="1:3" x14ac:dyDescent="0.2">
      <c r="A461">
        <v>114</v>
      </c>
      <c r="B461" t="s">
        <v>587</v>
      </c>
      <c r="C461" s="631">
        <v>2.7589999999999998E-4</v>
      </c>
    </row>
    <row r="462" spans="1:3" x14ac:dyDescent="0.2">
      <c r="A462">
        <v>121</v>
      </c>
      <c r="B462" t="s">
        <v>465</v>
      </c>
      <c r="C462" s="631">
        <v>2.8410000000000002E-4</v>
      </c>
    </row>
    <row r="463" spans="1:3" x14ac:dyDescent="0.2">
      <c r="A463">
        <v>221</v>
      </c>
      <c r="B463" t="s">
        <v>437</v>
      </c>
      <c r="C463" s="631">
        <v>3.4572000000000001E-3</v>
      </c>
    </row>
    <row r="464" spans="1:3" x14ac:dyDescent="0.2">
      <c r="A464">
        <v>222</v>
      </c>
      <c r="B464" t="s">
        <v>478</v>
      </c>
      <c r="C464" s="631">
        <v>5.9199999999999997E-4</v>
      </c>
    </row>
    <row r="465" spans="1:3" x14ac:dyDescent="0.2">
      <c r="A465" s="7">
        <v>223</v>
      </c>
      <c r="B465" s="48" t="s">
        <v>628</v>
      </c>
      <c r="C465" s="631">
        <v>4.7370000000000002E-4</v>
      </c>
    </row>
    <row r="466" spans="1:3" x14ac:dyDescent="0.2">
      <c r="A466" s="7">
        <v>351</v>
      </c>
      <c r="B466" t="s">
        <v>446</v>
      </c>
      <c r="C466" s="631">
        <v>1.4399E-3</v>
      </c>
    </row>
    <row r="467" spans="1:3" x14ac:dyDescent="0.2">
      <c r="A467" s="7">
        <v>352</v>
      </c>
      <c r="B467" t="s">
        <v>633</v>
      </c>
      <c r="C467" s="631">
        <v>1.9000000000000001E-4</v>
      </c>
    </row>
    <row r="468" spans="1:3" x14ac:dyDescent="0.2">
      <c r="A468" s="7">
        <v>353</v>
      </c>
      <c r="B468" s="48" t="s">
        <v>634</v>
      </c>
      <c r="C468" s="631">
        <v>1.1790000000000001E-4</v>
      </c>
    </row>
    <row r="469" spans="1:3" x14ac:dyDescent="0.2">
      <c r="A469">
        <v>411</v>
      </c>
      <c r="B469" t="s">
        <v>429</v>
      </c>
      <c r="C469" s="631">
        <v>4.5200000000000001E-5</v>
      </c>
    </row>
    <row r="470" spans="1:3" x14ac:dyDescent="0.2">
      <c r="A470">
        <v>505</v>
      </c>
      <c r="B470" t="s">
        <v>449</v>
      </c>
      <c r="C470" s="631">
        <v>4.7899999999999999E-5</v>
      </c>
    </row>
    <row r="471" spans="1:3" x14ac:dyDescent="0.2">
      <c r="A471">
        <v>511</v>
      </c>
      <c r="B471" t="s">
        <v>414</v>
      </c>
      <c r="C471" s="631">
        <v>1.011E-4</v>
      </c>
    </row>
    <row r="472" spans="1:3" x14ac:dyDescent="0.2">
      <c r="A472">
        <v>611</v>
      </c>
      <c r="B472" t="s">
        <v>416</v>
      </c>
      <c r="C472" s="631">
        <v>4.6757999999999999E-3</v>
      </c>
    </row>
    <row r="473" spans="1:3" x14ac:dyDescent="0.2">
      <c r="A473">
        <v>612</v>
      </c>
      <c r="B473" t="s">
        <v>469</v>
      </c>
      <c r="C473" s="631">
        <v>8.6799999999999996E-4</v>
      </c>
    </row>
    <row r="474" spans="1:3" x14ac:dyDescent="0.2">
      <c r="A474">
        <v>613</v>
      </c>
      <c r="B474" t="s">
        <v>468</v>
      </c>
      <c r="C474" s="631">
        <v>2.5546000000000002E-3</v>
      </c>
    </row>
    <row r="475" spans="1:3" x14ac:dyDescent="0.2">
      <c r="A475">
        <v>721</v>
      </c>
      <c r="B475" t="s">
        <v>586</v>
      </c>
      <c r="C475" s="631">
        <v>7.1899999999999999E-5</v>
      </c>
    </row>
    <row r="476" spans="1:3" x14ac:dyDescent="0.2">
      <c r="A476"/>
      <c r="B476" t="s">
        <v>477</v>
      </c>
      <c r="C476" s="631">
        <v>1.8339899999999999E-2</v>
      </c>
    </row>
    <row r="477" spans="1:3" x14ac:dyDescent="0.2">
      <c r="A477"/>
      <c r="B477"/>
      <c r="C477" s="631"/>
    </row>
    <row r="478" spans="1:3" x14ac:dyDescent="0.2">
      <c r="A478"/>
      <c r="B478"/>
      <c r="C478" s="631"/>
    </row>
    <row r="479" spans="1:3" x14ac:dyDescent="0.2">
      <c r="A479" t="s">
        <v>277</v>
      </c>
      <c r="B479" t="s">
        <v>278</v>
      </c>
      <c r="C479" s="631"/>
    </row>
    <row r="480" spans="1:3" x14ac:dyDescent="0.2">
      <c r="A480" s="48">
        <v>270230</v>
      </c>
      <c r="B480" s="48">
        <v>1303</v>
      </c>
      <c r="C480" s="631"/>
    </row>
    <row r="481" spans="1:3" x14ac:dyDescent="0.2">
      <c r="A481"/>
      <c r="B481"/>
      <c r="C481" s="631"/>
    </row>
    <row r="482" spans="1:3" x14ac:dyDescent="0.2">
      <c r="A482" t="s">
        <v>474</v>
      </c>
      <c r="B482" t="s">
        <v>475</v>
      </c>
      <c r="C482" s="631" t="s">
        <v>476</v>
      </c>
    </row>
    <row r="483" spans="1:3" x14ac:dyDescent="0.2">
      <c r="A483">
        <v>1</v>
      </c>
      <c r="B483" t="s">
        <v>445</v>
      </c>
      <c r="C483" s="631">
        <v>1.5858000000000001E-3</v>
      </c>
    </row>
    <row r="484" spans="1:3" x14ac:dyDescent="0.2">
      <c r="A484">
        <v>2</v>
      </c>
      <c r="B484" t="s">
        <v>470</v>
      </c>
      <c r="C484" s="631">
        <v>5.0429999999999995E-4</v>
      </c>
    </row>
    <row r="485" spans="1:3" x14ac:dyDescent="0.2">
      <c r="A485">
        <v>3</v>
      </c>
      <c r="B485" t="s">
        <v>639</v>
      </c>
      <c r="C485" s="631">
        <v>3.1960000000000002E-4</v>
      </c>
    </row>
    <row r="486" spans="1:3" x14ac:dyDescent="0.2">
      <c r="A486">
        <v>111</v>
      </c>
      <c r="B486" t="s">
        <v>417</v>
      </c>
      <c r="C486" s="631">
        <v>5.7850000000000002E-4</v>
      </c>
    </row>
    <row r="487" spans="1:3" x14ac:dyDescent="0.2">
      <c r="A487">
        <v>112</v>
      </c>
      <c r="B487" t="s">
        <v>418</v>
      </c>
      <c r="C487" s="631">
        <v>7.5599999999999994E-5</v>
      </c>
    </row>
    <row r="488" spans="1:3" x14ac:dyDescent="0.2">
      <c r="A488">
        <v>114</v>
      </c>
      <c r="B488" t="s">
        <v>587</v>
      </c>
      <c r="C488" s="631">
        <v>2.7589999999999998E-4</v>
      </c>
    </row>
    <row r="489" spans="1:3" x14ac:dyDescent="0.2">
      <c r="A489">
        <v>121</v>
      </c>
      <c r="B489" t="s">
        <v>465</v>
      </c>
      <c r="C489" s="631">
        <v>2.742E-4</v>
      </c>
    </row>
    <row r="490" spans="1:3" x14ac:dyDescent="0.2">
      <c r="A490" s="7">
        <v>211</v>
      </c>
      <c r="B490" s="48" t="s">
        <v>433</v>
      </c>
      <c r="C490" s="631">
        <v>4.2414000000000002E-3</v>
      </c>
    </row>
    <row r="491" spans="1:3" x14ac:dyDescent="0.2">
      <c r="A491" s="7">
        <v>212</v>
      </c>
      <c r="B491" t="s">
        <v>479</v>
      </c>
      <c r="C491" s="631">
        <v>1.1354E-3</v>
      </c>
    </row>
    <row r="492" spans="1:3" x14ac:dyDescent="0.2">
      <c r="A492" s="7">
        <v>213</v>
      </c>
      <c r="B492" t="s">
        <v>627</v>
      </c>
      <c r="C492" s="631">
        <v>9.5679999999999995E-4</v>
      </c>
    </row>
    <row r="493" spans="1:3" x14ac:dyDescent="0.2">
      <c r="A493" s="7">
        <v>351</v>
      </c>
      <c r="B493" t="s">
        <v>446</v>
      </c>
      <c r="C493" s="631">
        <v>1.3897E-3</v>
      </c>
    </row>
    <row r="494" spans="1:3" x14ac:dyDescent="0.2">
      <c r="A494" s="7">
        <v>352</v>
      </c>
      <c r="B494" s="48" t="s">
        <v>633</v>
      </c>
      <c r="C494" s="631">
        <v>1.9000000000000001E-4</v>
      </c>
    </row>
    <row r="495" spans="1:3" x14ac:dyDescent="0.2">
      <c r="A495">
        <v>353</v>
      </c>
      <c r="B495" t="s">
        <v>634</v>
      </c>
      <c r="C495" s="631">
        <v>1.1790000000000001E-4</v>
      </c>
    </row>
    <row r="496" spans="1:3" x14ac:dyDescent="0.2">
      <c r="A496">
        <v>421</v>
      </c>
      <c r="B496" t="s">
        <v>431</v>
      </c>
      <c r="C496" s="631">
        <v>1.0399999999999999E-4</v>
      </c>
    </row>
    <row r="497" spans="1:3" x14ac:dyDescent="0.2">
      <c r="A497">
        <v>505</v>
      </c>
      <c r="B497" t="s">
        <v>449</v>
      </c>
      <c r="C497" s="631">
        <v>4.6300000000000001E-5</v>
      </c>
    </row>
    <row r="498" spans="1:3" x14ac:dyDescent="0.2">
      <c r="A498">
        <v>511</v>
      </c>
      <c r="B498" t="s">
        <v>414</v>
      </c>
      <c r="C498" s="631">
        <v>9.7999999999999997E-5</v>
      </c>
    </row>
    <row r="499" spans="1:3" x14ac:dyDescent="0.2">
      <c r="A499">
        <v>611</v>
      </c>
      <c r="B499" t="s">
        <v>416</v>
      </c>
      <c r="C499" s="631">
        <v>4.5128E-3</v>
      </c>
    </row>
    <row r="500" spans="1:3" x14ac:dyDescent="0.2">
      <c r="A500">
        <v>612</v>
      </c>
      <c r="B500" t="s">
        <v>469</v>
      </c>
      <c r="C500" s="631">
        <v>8.3779999999999998E-4</v>
      </c>
    </row>
    <row r="501" spans="1:3" x14ac:dyDescent="0.2">
      <c r="A501">
        <v>613</v>
      </c>
      <c r="B501" t="s">
        <v>468</v>
      </c>
      <c r="C501" s="631">
        <v>2.5546000000000002E-3</v>
      </c>
    </row>
    <row r="502" spans="1:3" x14ac:dyDescent="0.2">
      <c r="A502">
        <v>721</v>
      </c>
      <c r="B502" t="s">
        <v>586</v>
      </c>
      <c r="C502" s="631">
        <v>6.9400000000000006E-5</v>
      </c>
    </row>
    <row r="503" spans="1:3" x14ac:dyDescent="0.2">
      <c r="A503"/>
      <c r="B503" t="s">
        <v>477</v>
      </c>
      <c r="C503" s="631">
        <v>1.9868E-2</v>
      </c>
    </row>
    <row r="504" spans="1:3" x14ac:dyDescent="0.2">
      <c r="A504"/>
      <c r="B504"/>
      <c r="C504" s="631"/>
    </row>
    <row r="505" spans="1:3" x14ac:dyDescent="0.2">
      <c r="A505"/>
      <c r="B505"/>
      <c r="C505" s="631"/>
    </row>
    <row r="506" spans="1:3" x14ac:dyDescent="0.2">
      <c r="A506" t="s">
        <v>277</v>
      </c>
      <c r="B506" t="s">
        <v>278</v>
      </c>
      <c r="C506" s="631"/>
    </row>
    <row r="507" spans="1:3" x14ac:dyDescent="0.2">
      <c r="A507" s="48">
        <v>270240</v>
      </c>
      <c r="B507" s="48">
        <v>1304</v>
      </c>
      <c r="C507" s="631"/>
    </row>
    <row r="508" spans="1:3" x14ac:dyDescent="0.2">
      <c r="A508"/>
      <c r="B508"/>
      <c r="C508" s="631"/>
    </row>
    <row r="509" spans="1:3" x14ac:dyDescent="0.2">
      <c r="A509" t="s">
        <v>474</v>
      </c>
      <c r="B509" t="s">
        <v>475</v>
      </c>
      <c r="C509" s="631" t="s">
        <v>476</v>
      </c>
    </row>
    <row r="510" spans="1:3" x14ac:dyDescent="0.2">
      <c r="A510">
        <v>1</v>
      </c>
      <c r="B510" t="s">
        <v>445</v>
      </c>
      <c r="C510" s="631">
        <v>1.7160000000000001E-3</v>
      </c>
    </row>
    <row r="511" spans="1:3" x14ac:dyDescent="0.2">
      <c r="A511">
        <v>2</v>
      </c>
      <c r="B511" t="s">
        <v>470</v>
      </c>
      <c r="C511" s="631">
        <v>5.0429999999999995E-4</v>
      </c>
    </row>
    <row r="512" spans="1:3" x14ac:dyDescent="0.2">
      <c r="A512">
        <v>3</v>
      </c>
      <c r="B512" t="s">
        <v>639</v>
      </c>
      <c r="C512" s="631">
        <v>3.1960000000000002E-4</v>
      </c>
    </row>
    <row r="513" spans="1:3" x14ac:dyDescent="0.2">
      <c r="A513">
        <v>111</v>
      </c>
      <c r="B513" t="s">
        <v>417</v>
      </c>
      <c r="C513" s="631">
        <v>6.2589999999999998E-4</v>
      </c>
    </row>
    <row r="514" spans="1:3" x14ac:dyDescent="0.2">
      <c r="A514">
        <v>112</v>
      </c>
      <c r="B514" t="s">
        <v>418</v>
      </c>
      <c r="C514" s="631">
        <v>8.1799999999999996E-5</v>
      </c>
    </row>
    <row r="515" spans="1:3" x14ac:dyDescent="0.2">
      <c r="A515" s="7">
        <v>114</v>
      </c>
      <c r="B515" s="48" t="s">
        <v>587</v>
      </c>
      <c r="C515" s="631">
        <v>2.7589999999999998E-4</v>
      </c>
    </row>
    <row r="516" spans="1:3" x14ac:dyDescent="0.2">
      <c r="A516" s="7">
        <v>121</v>
      </c>
      <c r="B516" t="s">
        <v>465</v>
      </c>
      <c r="C516" s="631">
        <v>2.967E-4</v>
      </c>
    </row>
    <row r="517" spans="1:3" x14ac:dyDescent="0.2">
      <c r="A517" s="7">
        <v>351</v>
      </c>
      <c r="B517" s="48" t="s">
        <v>446</v>
      </c>
      <c r="C517" s="631">
        <v>1.5038E-3</v>
      </c>
    </row>
    <row r="518" spans="1:3" x14ac:dyDescent="0.2">
      <c r="A518">
        <v>352</v>
      </c>
      <c r="B518" t="s">
        <v>633</v>
      </c>
      <c r="C518" s="631">
        <v>1.9000000000000001E-4</v>
      </c>
    </row>
    <row r="519" spans="1:3" x14ac:dyDescent="0.2">
      <c r="A519">
        <v>353</v>
      </c>
      <c r="B519" t="s">
        <v>634</v>
      </c>
      <c r="C519" s="631">
        <v>1.1790000000000001E-4</v>
      </c>
    </row>
    <row r="520" spans="1:3" x14ac:dyDescent="0.2">
      <c r="A520">
        <v>401</v>
      </c>
      <c r="B520" t="s">
        <v>419</v>
      </c>
      <c r="C520" s="631">
        <v>5.4700000000000001E-5</v>
      </c>
    </row>
    <row r="521" spans="1:3" x14ac:dyDescent="0.2">
      <c r="A521">
        <v>505</v>
      </c>
      <c r="B521" t="s">
        <v>449</v>
      </c>
      <c r="C521" s="631">
        <v>5.0000000000000002E-5</v>
      </c>
    </row>
    <row r="522" spans="1:3" x14ac:dyDescent="0.2">
      <c r="A522">
        <v>511</v>
      </c>
      <c r="B522" t="s">
        <v>414</v>
      </c>
      <c r="C522" s="631">
        <v>1.069E-4</v>
      </c>
    </row>
    <row r="523" spans="1:3" x14ac:dyDescent="0.2">
      <c r="A523">
        <v>611</v>
      </c>
      <c r="B523" t="s">
        <v>416</v>
      </c>
      <c r="C523" s="631">
        <v>4.8834000000000004E-3</v>
      </c>
    </row>
    <row r="524" spans="1:3" x14ac:dyDescent="0.2">
      <c r="A524">
        <v>612</v>
      </c>
      <c r="B524" t="s">
        <v>469</v>
      </c>
      <c r="C524" s="631">
        <v>9.0649999999999997E-4</v>
      </c>
    </row>
    <row r="525" spans="1:3" x14ac:dyDescent="0.2">
      <c r="A525">
        <v>613</v>
      </c>
      <c r="B525" t="s">
        <v>468</v>
      </c>
      <c r="C525" s="631">
        <v>2.5546000000000002E-3</v>
      </c>
    </row>
    <row r="526" spans="1:3" x14ac:dyDescent="0.2">
      <c r="A526">
        <v>721</v>
      </c>
      <c r="B526" t="s">
        <v>586</v>
      </c>
      <c r="C526" s="631">
        <v>7.4999999999999993E-5</v>
      </c>
    </row>
    <row r="527" spans="1:3" x14ac:dyDescent="0.2">
      <c r="A527"/>
      <c r="B527" t="s">
        <v>477</v>
      </c>
      <c r="C527" s="631">
        <v>1.4263E-2</v>
      </c>
    </row>
    <row r="528" spans="1:3" x14ac:dyDescent="0.2">
      <c r="A528"/>
      <c r="B528"/>
      <c r="C528" s="631"/>
    </row>
    <row r="529" spans="1:3" x14ac:dyDescent="0.2">
      <c r="A529"/>
      <c r="B529"/>
      <c r="C529" s="631"/>
    </row>
    <row r="530" spans="1:3" x14ac:dyDescent="0.2">
      <c r="A530" t="s">
        <v>277</v>
      </c>
      <c r="B530" t="s">
        <v>278</v>
      </c>
      <c r="C530" s="631"/>
    </row>
    <row r="531" spans="1:3" x14ac:dyDescent="0.2">
      <c r="A531" s="48">
        <v>270250</v>
      </c>
      <c r="B531" s="48">
        <v>1305</v>
      </c>
      <c r="C531" s="631"/>
    </row>
    <row r="532" spans="1:3" x14ac:dyDescent="0.2">
      <c r="A532"/>
      <c r="B532"/>
      <c r="C532" s="631"/>
    </row>
    <row r="533" spans="1:3" x14ac:dyDescent="0.2">
      <c r="A533" t="s">
        <v>474</v>
      </c>
      <c r="B533" t="s">
        <v>475</v>
      </c>
      <c r="C533" s="631" t="s">
        <v>476</v>
      </c>
    </row>
    <row r="534" spans="1:3" x14ac:dyDescent="0.2">
      <c r="A534">
        <v>1</v>
      </c>
      <c r="B534" t="s">
        <v>445</v>
      </c>
      <c r="C534" s="631">
        <v>1.7160000000000001E-3</v>
      </c>
    </row>
    <row r="535" spans="1:3" x14ac:dyDescent="0.2">
      <c r="A535">
        <v>2</v>
      </c>
      <c r="B535" t="s">
        <v>470</v>
      </c>
      <c r="C535" s="631">
        <v>5.0429999999999995E-4</v>
      </c>
    </row>
    <row r="536" spans="1:3" x14ac:dyDescent="0.2">
      <c r="A536">
        <v>3</v>
      </c>
      <c r="B536" t="s">
        <v>639</v>
      </c>
      <c r="C536" s="631">
        <v>3.1960000000000002E-4</v>
      </c>
    </row>
    <row r="537" spans="1:3" x14ac:dyDescent="0.2">
      <c r="A537" s="7">
        <v>111</v>
      </c>
      <c r="B537" s="48" t="s">
        <v>417</v>
      </c>
      <c r="C537" s="631">
        <v>6.2589999999999998E-4</v>
      </c>
    </row>
    <row r="538" spans="1:3" x14ac:dyDescent="0.2">
      <c r="A538" s="7">
        <v>112</v>
      </c>
      <c r="B538" t="s">
        <v>418</v>
      </c>
      <c r="C538" s="631">
        <v>8.1799999999999996E-5</v>
      </c>
    </row>
    <row r="539" spans="1:3" x14ac:dyDescent="0.2">
      <c r="A539" s="7">
        <v>114</v>
      </c>
      <c r="B539" s="48" t="s">
        <v>587</v>
      </c>
      <c r="C539" s="631">
        <v>2.7589999999999998E-4</v>
      </c>
    </row>
    <row r="540" spans="1:3" x14ac:dyDescent="0.2">
      <c r="A540">
        <v>121</v>
      </c>
      <c r="B540" t="s">
        <v>465</v>
      </c>
      <c r="C540" s="631">
        <v>2.967E-4</v>
      </c>
    </row>
    <row r="541" spans="1:3" x14ac:dyDescent="0.2">
      <c r="A541">
        <v>351</v>
      </c>
      <c r="B541" t="s">
        <v>446</v>
      </c>
      <c r="C541" s="631">
        <v>1.5038E-3</v>
      </c>
    </row>
    <row r="542" spans="1:3" x14ac:dyDescent="0.2">
      <c r="A542">
        <v>352</v>
      </c>
      <c r="B542" t="s">
        <v>633</v>
      </c>
      <c r="C542" s="631">
        <v>1.9000000000000001E-4</v>
      </c>
    </row>
    <row r="543" spans="1:3" x14ac:dyDescent="0.2">
      <c r="A543">
        <v>353</v>
      </c>
      <c r="B543" t="s">
        <v>634</v>
      </c>
      <c r="C543" s="631">
        <v>1.1790000000000001E-4</v>
      </c>
    </row>
    <row r="544" spans="1:3" x14ac:dyDescent="0.2">
      <c r="A544">
        <v>421</v>
      </c>
      <c r="B544" t="s">
        <v>431</v>
      </c>
      <c r="C544" s="631">
        <v>1.132E-4</v>
      </c>
    </row>
    <row r="545" spans="1:3" x14ac:dyDescent="0.2">
      <c r="A545">
        <v>505</v>
      </c>
      <c r="B545" t="s">
        <v>449</v>
      </c>
      <c r="C545" s="631">
        <v>5.0000000000000002E-5</v>
      </c>
    </row>
    <row r="546" spans="1:3" x14ac:dyDescent="0.2">
      <c r="A546">
        <v>611</v>
      </c>
      <c r="B546" t="s">
        <v>416</v>
      </c>
      <c r="C546" s="631">
        <v>4.8834000000000004E-3</v>
      </c>
    </row>
    <row r="547" spans="1:3" x14ac:dyDescent="0.2">
      <c r="A547">
        <v>612</v>
      </c>
      <c r="B547" t="s">
        <v>469</v>
      </c>
      <c r="C547" s="631">
        <v>9.0649999999999997E-4</v>
      </c>
    </row>
    <row r="548" spans="1:3" x14ac:dyDescent="0.2">
      <c r="A548">
        <v>613</v>
      </c>
      <c r="B548" t="s">
        <v>468</v>
      </c>
      <c r="C548" s="631">
        <v>2.5546000000000002E-3</v>
      </c>
    </row>
    <row r="549" spans="1:3" x14ac:dyDescent="0.2">
      <c r="A549">
        <v>721</v>
      </c>
      <c r="B549" t="s">
        <v>586</v>
      </c>
      <c r="C549" s="631">
        <v>7.4999999999999993E-5</v>
      </c>
    </row>
    <row r="550" spans="1:3" x14ac:dyDescent="0.2">
      <c r="A550"/>
      <c r="B550" t="s">
        <v>477</v>
      </c>
      <c r="C550" s="631">
        <v>1.4214600000000001E-2</v>
      </c>
    </row>
    <row r="551" spans="1:3" x14ac:dyDescent="0.2">
      <c r="A551"/>
      <c r="B551"/>
      <c r="C551" s="631"/>
    </row>
    <row r="552" spans="1:3" x14ac:dyDescent="0.2">
      <c r="A552"/>
      <c r="B552"/>
      <c r="C552" s="631"/>
    </row>
    <row r="553" spans="1:3" x14ac:dyDescent="0.2">
      <c r="A553" t="s">
        <v>277</v>
      </c>
      <c r="B553" t="s">
        <v>278</v>
      </c>
      <c r="C553" s="631"/>
    </row>
    <row r="554" spans="1:3" x14ac:dyDescent="0.2">
      <c r="A554" s="48">
        <v>270260</v>
      </c>
      <c r="B554" s="48">
        <v>1306</v>
      </c>
      <c r="C554" s="631"/>
    </row>
    <row r="555" spans="1:3" x14ac:dyDescent="0.2">
      <c r="A555"/>
      <c r="B555"/>
      <c r="C555" s="631"/>
    </row>
    <row r="556" spans="1:3" x14ac:dyDescent="0.2">
      <c r="A556" t="s">
        <v>474</v>
      </c>
      <c r="B556" t="s">
        <v>475</v>
      </c>
      <c r="C556" s="631" t="s">
        <v>476</v>
      </c>
    </row>
    <row r="557" spans="1:3" x14ac:dyDescent="0.2">
      <c r="A557">
        <v>1</v>
      </c>
      <c r="B557" t="s">
        <v>445</v>
      </c>
      <c r="C557" s="631">
        <v>1.7160000000000001E-3</v>
      </c>
    </row>
    <row r="558" spans="1:3" x14ac:dyDescent="0.2">
      <c r="A558" s="7">
        <v>2</v>
      </c>
      <c r="B558" s="48" t="s">
        <v>470</v>
      </c>
      <c r="C558" s="631">
        <v>5.0429999999999995E-4</v>
      </c>
    </row>
    <row r="559" spans="1:3" x14ac:dyDescent="0.2">
      <c r="A559" s="7">
        <v>3</v>
      </c>
      <c r="B559" t="s">
        <v>639</v>
      </c>
      <c r="C559" s="631">
        <v>3.1960000000000002E-4</v>
      </c>
    </row>
    <row r="560" spans="1:3" x14ac:dyDescent="0.2">
      <c r="A560" s="7">
        <v>111</v>
      </c>
      <c r="B560" t="s">
        <v>417</v>
      </c>
      <c r="C560" s="631">
        <v>6.2589999999999998E-4</v>
      </c>
    </row>
    <row r="561" spans="1:3" x14ac:dyDescent="0.2">
      <c r="A561" s="7">
        <v>112</v>
      </c>
      <c r="B561" s="48" t="s">
        <v>418</v>
      </c>
      <c r="C561" s="631">
        <v>8.1799999999999996E-5</v>
      </c>
    </row>
    <row r="562" spans="1:3" x14ac:dyDescent="0.2">
      <c r="A562">
        <v>114</v>
      </c>
      <c r="B562" t="s">
        <v>587</v>
      </c>
      <c r="C562" s="631">
        <v>2.7589999999999998E-4</v>
      </c>
    </row>
    <row r="563" spans="1:3" x14ac:dyDescent="0.2">
      <c r="A563">
        <v>121</v>
      </c>
      <c r="B563" t="s">
        <v>465</v>
      </c>
      <c r="C563" s="631">
        <v>2.967E-4</v>
      </c>
    </row>
    <row r="564" spans="1:3" x14ac:dyDescent="0.2">
      <c r="A564">
        <v>351</v>
      </c>
      <c r="B564" t="s">
        <v>446</v>
      </c>
      <c r="C564" s="631">
        <v>1.5038E-3</v>
      </c>
    </row>
    <row r="565" spans="1:3" x14ac:dyDescent="0.2">
      <c r="A565">
        <v>352</v>
      </c>
      <c r="B565" t="s">
        <v>633</v>
      </c>
      <c r="C565" s="631">
        <v>1.9000000000000001E-4</v>
      </c>
    </row>
    <row r="566" spans="1:3" x14ac:dyDescent="0.2">
      <c r="A566">
        <v>353</v>
      </c>
      <c r="B566" t="s">
        <v>634</v>
      </c>
      <c r="C566" s="631">
        <v>1.1790000000000001E-4</v>
      </c>
    </row>
    <row r="567" spans="1:3" x14ac:dyDescent="0.2">
      <c r="A567">
        <v>505</v>
      </c>
      <c r="B567" t="s">
        <v>449</v>
      </c>
      <c r="C567" s="631">
        <v>5.0000000000000002E-5</v>
      </c>
    </row>
    <row r="568" spans="1:3" x14ac:dyDescent="0.2">
      <c r="A568">
        <v>511</v>
      </c>
      <c r="B568" t="s">
        <v>414</v>
      </c>
      <c r="C568" s="631">
        <v>1.069E-4</v>
      </c>
    </row>
    <row r="569" spans="1:3" x14ac:dyDescent="0.2">
      <c r="A569">
        <v>611</v>
      </c>
      <c r="B569" t="s">
        <v>416</v>
      </c>
      <c r="C569" s="631">
        <v>4.8834000000000004E-3</v>
      </c>
    </row>
    <row r="570" spans="1:3" x14ac:dyDescent="0.2">
      <c r="A570">
        <v>612</v>
      </c>
      <c r="B570" t="s">
        <v>469</v>
      </c>
      <c r="C570" s="631">
        <v>9.0649999999999997E-4</v>
      </c>
    </row>
    <row r="571" spans="1:3" x14ac:dyDescent="0.2">
      <c r="A571">
        <v>613</v>
      </c>
      <c r="B571" t="s">
        <v>468</v>
      </c>
      <c r="C571" s="631">
        <v>2.5546000000000002E-3</v>
      </c>
    </row>
    <row r="572" spans="1:3" x14ac:dyDescent="0.2">
      <c r="A572">
        <v>721</v>
      </c>
      <c r="B572" t="s">
        <v>586</v>
      </c>
      <c r="C572" s="631">
        <v>7.4999999999999993E-5</v>
      </c>
    </row>
    <row r="573" spans="1:3" x14ac:dyDescent="0.2">
      <c r="A573"/>
      <c r="B573" t="s">
        <v>477</v>
      </c>
      <c r="C573" s="631">
        <v>1.42083E-2</v>
      </c>
    </row>
    <row r="574" spans="1:3" x14ac:dyDescent="0.2">
      <c r="A574"/>
      <c r="B574"/>
      <c r="C574" s="631"/>
    </row>
    <row r="575" spans="1:3" x14ac:dyDescent="0.2">
      <c r="A575"/>
      <c r="B575"/>
      <c r="C575" s="631"/>
    </row>
    <row r="576" spans="1:3" x14ac:dyDescent="0.2">
      <c r="A576" t="s">
        <v>277</v>
      </c>
      <c r="B576" t="s">
        <v>278</v>
      </c>
      <c r="C576" s="631"/>
    </row>
    <row r="577" spans="1:3" x14ac:dyDescent="0.2">
      <c r="A577" s="48">
        <v>270270</v>
      </c>
      <c r="B577" s="48">
        <v>1307</v>
      </c>
      <c r="C577" s="631"/>
    </row>
    <row r="578" spans="1:3" x14ac:dyDescent="0.2">
      <c r="A578"/>
      <c r="B578"/>
      <c r="C578" s="631"/>
    </row>
    <row r="579" spans="1:3" x14ac:dyDescent="0.2">
      <c r="A579" s="7" t="s">
        <v>474</v>
      </c>
      <c r="B579" s="48" t="s">
        <v>475</v>
      </c>
      <c r="C579" s="631" t="s">
        <v>476</v>
      </c>
    </row>
    <row r="580" spans="1:3" x14ac:dyDescent="0.2">
      <c r="A580">
        <v>1</v>
      </c>
      <c r="B580" t="s">
        <v>445</v>
      </c>
      <c r="C580" s="631">
        <v>1.7160000000000001E-3</v>
      </c>
    </row>
    <row r="581" spans="1:3" x14ac:dyDescent="0.2">
      <c r="A581">
        <v>2</v>
      </c>
      <c r="B581" t="s">
        <v>470</v>
      </c>
      <c r="C581" s="631">
        <v>5.0429999999999995E-4</v>
      </c>
    </row>
    <row r="582" spans="1:3" x14ac:dyDescent="0.2">
      <c r="A582">
        <v>3</v>
      </c>
      <c r="B582" t="s">
        <v>639</v>
      </c>
      <c r="C582" s="631">
        <v>3.1960000000000002E-4</v>
      </c>
    </row>
    <row r="583" spans="1:3" x14ac:dyDescent="0.2">
      <c r="A583">
        <v>111</v>
      </c>
      <c r="B583" t="s">
        <v>417</v>
      </c>
      <c r="C583" s="631">
        <v>6.2589999999999998E-4</v>
      </c>
    </row>
    <row r="584" spans="1:3" x14ac:dyDescent="0.2">
      <c r="A584" s="7">
        <v>112</v>
      </c>
      <c r="B584" s="48" t="s">
        <v>418</v>
      </c>
      <c r="C584" s="631">
        <v>8.1799999999999996E-5</v>
      </c>
    </row>
    <row r="585" spans="1:3" x14ac:dyDescent="0.2">
      <c r="A585">
        <v>114</v>
      </c>
      <c r="B585" t="s">
        <v>587</v>
      </c>
      <c r="C585" s="631">
        <v>2.7589999999999998E-4</v>
      </c>
    </row>
    <row r="586" spans="1:3" x14ac:dyDescent="0.2">
      <c r="A586">
        <v>121</v>
      </c>
      <c r="B586" t="s">
        <v>465</v>
      </c>
      <c r="C586" s="631">
        <v>2.967E-4</v>
      </c>
    </row>
    <row r="587" spans="1:3" x14ac:dyDescent="0.2">
      <c r="A587">
        <v>351</v>
      </c>
      <c r="B587" t="s">
        <v>446</v>
      </c>
      <c r="C587" s="631">
        <v>1.5038E-3</v>
      </c>
    </row>
    <row r="588" spans="1:3" x14ac:dyDescent="0.2">
      <c r="A588">
        <v>352</v>
      </c>
      <c r="B588" t="s">
        <v>633</v>
      </c>
      <c r="C588" s="631">
        <v>1.9000000000000001E-4</v>
      </c>
    </row>
    <row r="589" spans="1:3" x14ac:dyDescent="0.2">
      <c r="A589">
        <v>353</v>
      </c>
      <c r="B589" t="s">
        <v>634</v>
      </c>
      <c r="C589" s="631">
        <v>1.1790000000000001E-4</v>
      </c>
    </row>
    <row r="590" spans="1:3" x14ac:dyDescent="0.2">
      <c r="A590">
        <v>411</v>
      </c>
      <c r="B590" t="s">
        <v>429</v>
      </c>
      <c r="C590" s="631">
        <v>4.7200000000000002E-5</v>
      </c>
    </row>
    <row r="591" spans="1:3" x14ac:dyDescent="0.2">
      <c r="A591">
        <v>505</v>
      </c>
      <c r="B591" t="s">
        <v>449</v>
      </c>
      <c r="C591" s="631">
        <v>5.0000000000000002E-5</v>
      </c>
    </row>
    <row r="592" spans="1:3" x14ac:dyDescent="0.2">
      <c r="A592">
        <v>511</v>
      </c>
      <c r="B592" t="s">
        <v>414</v>
      </c>
      <c r="C592" s="631">
        <v>1.069E-4</v>
      </c>
    </row>
    <row r="593" spans="1:3" x14ac:dyDescent="0.2">
      <c r="A593">
        <v>611</v>
      </c>
      <c r="B593" t="s">
        <v>416</v>
      </c>
      <c r="C593" s="631">
        <v>4.8834000000000004E-3</v>
      </c>
    </row>
    <row r="594" spans="1:3" x14ac:dyDescent="0.2">
      <c r="A594">
        <v>612</v>
      </c>
      <c r="B594" t="s">
        <v>469</v>
      </c>
      <c r="C594" s="631">
        <v>9.0649999999999997E-4</v>
      </c>
    </row>
    <row r="595" spans="1:3" x14ac:dyDescent="0.2">
      <c r="A595">
        <v>613</v>
      </c>
      <c r="B595" t="s">
        <v>468</v>
      </c>
      <c r="C595" s="631">
        <v>2.5546000000000002E-3</v>
      </c>
    </row>
    <row r="596" spans="1:3" x14ac:dyDescent="0.2">
      <c r="A596">
        <v>721</v>
      </c>
      <c r="B596" t="s">
        <v>586</v>
      </c>
      <c r="C596" s="631">
        <v>7.4999999999999993E-5</v>
      </c>
    </row>
    <row r="597" spans="1:3" x14ac:dyDescent="0.2">
      <c r="A597"/>
      <c r="B597" t="s">
        <v>477</v>
      </c>
      <c r="C597" s="631">
        <v>1.4255500000000001E-2</v>
      </c>
    </row>
    <row r="598" spans="1:3" x14ac:dyDescent="0.2">
      <c r="A598"/>
      <c r="B598"/>
      <c r="C598" s="631"/>
    </row>
    <row r="599" spans="1:3" x14ac:dyDescent="0.2">
      <c r="A599"/>
      <c r="B599"/>
      <c r="C599" s="631"/>
    </row>
    <row r="600" spans="1:3" x14ac:dyDescent="0.2">
      <c r="A600" t="s">
        <v>277</v>
      </c>
      <c r="B600" t="s">
        <v>278</v>
      </c>
      <c r="C600" s="631"/>
    </row>
    <row r="601" spans="1:3" x14ac:dyDescent="0.2">
      <c r="A601" s="48">
        <v>270280</v>
      </c>
      <c r="B601" s="48">
        <v>1308</v>
      </c>
      <c r="C601" s="631"/>
    </row>
    <row r="602" spans="1:3" x14ac:dyDescent="0.2">
      <c r="A602"/>
      <c r="B602"/>
      <c r="C602" s="631"/>
    </row>
    <row r="603" spans="1:3" x14ac:dyDescent="0.2">
      <c r="A603" t="s">
        <v>474</v>
      </c>
      <c r="B603" t="s">
        <v>475</v>
      </c>
      <c r="C603" s="631" t="s">
        <v>476</v>
      </c>
    </row>
    <row r="604" spans="1:3" x14ac:dyDescent="0.2">
      <c r="A604">
        <v>1</v>
      </c>
      <c r="B604" t="s">
        <v>445</v>
      </c>
      <c r="C604" s="631">
        <v>1.7160000000000001E-3</v>
      </c>
    </row>
    <row r="605" spans="1:3" x14ac:dyDescent="0.2">
      <c r="A605">
        <v>2</v>
      </c>
      <c r="B605" t="s">
        <v>470</v>
      </c>
      <c r="C605" s="631">
        <v>5.0429999999999995E-4</v>
      </c>
    </row>
    <row r="606" spans="1:3" x14ac:dyDescent="0.2">
      <c r="A606" s="7">
        <v>3</v>
      </c>
      <c r="B606" s="48" t="s">
        <v>639</v>
      </c>
      <c r="C606" s="631">
        <v>3.1960000000000002E-4</v>
      </c>
    </row>
    <row r="607" spans="1:3" x14ac:dyDescent="0.2">
      <c r="A607">
        <v>111</v>
      </c>
      <c r="B607" t="s">
        <v>417</v>
      </c>
      <c r="C607" s="631">
        <v>6.2589999999999998E-4</v>
      </c>
    </row>
    <row r="608" spans="1:3" x14ac:dyDescent="0.2">
      <c r="A608">
        <v>112</v>
      </c>
      <c r="B608" t="s">
        <v>418</v>
      </c>
      <c r="C608" s="631">
        <v>8.1799999999999996E-5</v>
      </c>
    </row>
    <row r="609" spans="1:3" x14ac:dyDescent="0.2">
      <c r="A609">
        <v>114</v>
      </c>
      <c r="B609" t="s">
        <v>587</v>
      </c>
      <c r="C609" s="631">
        <v>2.7589999999999998E-4</v>
      </c>
    </row>
    <row r="610" spans="1:3" x14ac:dyDescent="0.2">
      <c r="A610">
        <v>121</v>
      </c>
      <c r="B610" t="s">
        <v>465</v>
      </c>
      <c r="C610" s="631">
        <v>2.967E-4</v>
      </c>
    </row>
    <row r="611" spans="1:3" x14ac:dyDescent="0.2">
      <c r="A611">
        <v>351</v>
      </c>
      <c r="B611" t="s">
        <v>446</v>
      </c>
      <c r="C611" s="631">
        <v>1.5038E-3</v>
      </c>
    </row>
    <row r="612" spans="1:3" x14ac:dyDescent="0.2">
      <c r="A612">
        <v>352</v>
      </c>
      <c r="B612" t="s">
        <v>633</v>
      </c>
      <c r="C612" s="631">
        <v>1.9000000000000001E-4</v>
      </c>
    </row>
    <row r="613" spans="1:3" x14ac:dyDescent="0.2">
      <c r="A613">
        <v>353</v>
      </c>
      <c r="B613" t="s">
        <v>634</v>
      </c>
      <c r="C613" s="631">
        <v>1.1790000000000001E-4</v>
      </c>
    </row>
    <row r="614" spans="1:3" x14ac:dyDescent="0.2">
      <c r="A614">
        <v>411</v>
      </c>
      <c r="B614" t="s">
        <v>429</v>
      </c>
      <c r="C614" s="631">
        <v>4.7200000000000002E-5</v>
      </c>
    </row>
    <row r="615" spans="1:3" x14ac:dyDescent="0.2">
      <c r="A615">
        <v>505</v>
      </c>
      <c r="B615" t="s">
        <v>449</v>
      </c>
      <c r="C615" s="631">
        <v>5.0000000000000002E-5</v>
      </c>
    </row>
    <row r="616" spans="1:3" x14ac:dyDescent="0.2">
      <c r="A616">
        <v>611</v>
      </c>
      <c r="B616" t="s">
        <v>416</v>
      </c>
      <c r="C616" s="631">
        <v>4.8834000000000004E-3</v>
      </c>
    </row>
    <row r="617" spans="1:3" x14ac:dyDescent="0.2">
      <c r="A617">
        <v>612</v>
      </c>
      <c r="B617" t="s">
        <v>469</v>
      </c>
      <c r="C617" s="631">
        <v>9.0649999999999997E-4</v>
      </c>
    </row>
    <row r="618" spans="1:3" x14ac:dyDescent="0.2">
      <c r="A618">
        <v>613</v>
      </c>
      <c r="B618" t="s">
        <v>468</v>
      </c>
      <c r="C618" s="631">
        <v>2.5546000000000002E-3</v>
      </c>
    </row>
    <row r="619" spans="1:3" x14ac:dyDescent="0.2">
      <c r="A619">
        <v>721</v>
      </c>
      <c r="B619" t="s">
        <v>586</v>
      </c>
      <c r="C619" s="631">
        <v>7.4999999999999993E-5</v>
      </c>
    </row>
    <row r="620" spans="1:3" x14ac:dyDescent="0.2">
      <c r="A620"/>
      <c r="B620" t="s">
        <v>477</v>
      </c>
      <c r="C620" s="631">
        <v>1.4148600000000001E-2</v>
      </c>
    </row>
    <row r="621" spans="1:3" x14ac:dyDescent="0.2">
      <c r="A621"/>
      <c r="B621"/>
      <c r="C621" s="631"/>
    </row>
    <row r="622" spans="1:3" x14ac:dyDescent="0.2">
      <c r="A622" s="48"/>
      <c r="B622" s="48"/>
      <c r="C622" s="631"/>
    </row>
    <row r="623" spans="1:3" x14ac:dyDescent="0.2">
      <c r="A623" t="s">
        <v>277</v>
      </c>
      <c r="B623" t="s">
        <v>278</v>
      </c>
      <c r="C623" s="631"/>
    </row>
    <row r="624" spans="1:3" x14ac:dyDescent="0.2">
      <c r="A624" s="48">
        <v>270290</v>
      </c>
      <c r="B624" s="48">
        <v>1309</v>
      </c>
      <c r="C624" s="631"/>
    </row>
    <row r="625" spans="1:3" x14ac:dyDescent="0.2">
      <c r="A625"/>
      <c r="B625"/>
      <c r="C625" s="631"/>
    </row>
    <row r="626" spans="1:3" x14ac:dyDescent="0.2">
      <c r="A626" s="48" t="s">
        <v>474</v>
      </c>
      <c r="B626" s="48" t="s">
        <v>475</v>
      </c>
      <c r="C626" s="631" t="s">
        <v>476</v>
      </c>
    </row>
    <row r="627" spans="1:3" x14ac:dyDescent="0.2">
      <c r="A627">
        <v>1</v>
      </c>
      <c r="B627" t="s">
        <v>445</v>
      </c>
      <c r="C627" s="631">
        <v>1.7160000000000001E-3</v>
      </c>
    </row>
    <row r="628" spans="1:3" x14ac:dyDescent="0.2">
      <c r="A628">
        <v>2</v>
      </c>
      <c r="B628" t="s">
        <v>470</v>
      </c>
      <c r="C628" s="631">
        <v>5.0429999999999995E-4</v>
      </c>
    </row>
    <row r="629" spans="1:3" x14ac:dyDescent="0.2">
      <c r="A629">
        <v>3</v>
      </c>
      <c r="B629" t="s">
        <v>639</v>
      </c>
      <c r="C629" s="631">
        <v>3.1960000000000002E-4</v>
      </c>
    </row>
    <row r="630" spans="1:3" x14ac:dyDescent="0.2">
      <c r="A630">
        <v>111</v>
      </c>
      <c r="B630" t="s">
        <v>417</v>
      </c>
      <c r="C630" s="631">
        <v>6.2589999999999998E-4</v>
      </c>
    </row>
    <row r="631" spans="1:3" x14ac:dyDescent="0.2">
      <c r="A631">
        <v>112</v>
      </c>
      <c r="B631" t="s">
        <v>418</v>
      </c>
      <c r="C631" s="631">
        <v>8.1799999999999996E-5</v>
      </c>
    </row>
    <row r="632" spans="1:3" x14ac:dyDescent="0.2">
      <c r="A632">
        <v>114</v>
      </c>
      <c r="B632" t="s">
        <v>587</v>
      </c>
      <c r="C632" s="631">
        <v>2.7589999999999998E-4</v>
      </c>
    </row>
    <row r="633" spans="1:3" x14ac:dyDescent="0.2">
      <c r="A633">
        <v>121</v>
      </c>
      <c r="B633" t="s">
        <v>465</v>
      </c>
      <c r="C633" s="631">
        <v>2.967E-4</v>
      </c>
    </row>
    <row r="634" spans="1:3" x14ac:dyDescent="0.2">
      <c r="A634">
        <v>361</v>
      </c>
      <c r="B634" t="s">
        <v>461</v>
      </c>
      <c r="C634" s="631">
        <v>8.6120000000000001E-4</v>
      </c>
    </row>
    <row r="635" spans="1:3" x14ac:dyDescent="0.2">
      <c r="A635">
        <v>411</v>
      </c>
      <c r="B635" t="s">
        <v>429</v>
      </c>
      <c r="C635" s="631">
        <v>4.7200000000000002E-5</v>
      </c>
    </row>
    <row r="636" spans="1:3" x14ac:dyDescent="0.2">
      <c r="A636">
        <v>505</v>
      </c>
      <c r="B636" t="s">
        <v>449</v>
      </c>
      <c r="C636" s="631">
        <v>5.0000000000000002E-5</v>
      </c>
    </row>
    <row r="637" spans="1:3" x14ac:dyDescent="0.2">
      <c r="A637">
        <v>611</v>
      </c>
      <c r="B637" t="s">
        <v>416</v>
      </c>
      <c r="C637" s="631">
        <v>4.8834000000000004E-3</v>
      </c>
    </row>
    <row r="638" spans="1:3" x14ac:dyDescent="0.2">
      <c r="A638">
        <v>612</v>
      </c>
      <c r="B638" t="s">
        <v>469</v>
      </c>
      <c r="C638" s="631">
        <v>9.0649999999999997E-4</v>
      </c>
    </row>
    <row r="639" spans="1:3" x14ac:dyDescent="0.2">
      <c r="A639">
        <v>613</v>
      </c>
      <c r="B639" t="s">
        <v>468</v>
      </c>
      <c r="C639" s="631">
        <v>2.5546000000000002E-3</v>
      </c>
    </row>
    <row r="640" spans="1:3" x14ac:dyDescent="0.2">
      <c r="A640">
        <v>721</v>
      </c>
      <c r="B640" t="s">
        <v>586</v>
      </c>
      <c r="C640" s="631">
        <v>7.4999999999999993E-5</v>
      </c>
    </row>
    <row r="641" spans="1:3" x14ac:dyDescent="0.2">
      <c r="A641"/>
      <c r="B641" t="s">
        <v>477</v>
      </c>
      <c r="C641" s="631">
        <v>1.3198100000000001E-2</v>
      </c>
    </row>
    <row r="642" spans="1:3" x14ac:dyDescent="0.2">
      <c r="A642"/>
      <c r="B642"/>
      <c r="C642" s="631"/>
    </row>
    <row r="643" spans="1:3" x14ac:dyDescent="0.2">
      <c r="A643" s="48"/>
      <c r="B643" s="48"/>
      <c r="C643" s="631"/>
    </row>
    <row r="644" spans="1:3" x14ac:dyDescent="0.2">
      <c r="A644" t="s">
        <v>277</v>
      </c>
      <c r="B644" t="s">
        <v>278</v>
      </c>
      <c r="C644" s="631"/>
    </row>
    <row r="645" spans="1:3" x14ac:dyDescent="0.2">
      <c r="A645" s="48">
        <v>270300</v>
      </c>
      <c r="B645" s="48">
        <v>1310</v>
      </c>
      <c r="C645" s="631"/>
    </row>
    <row r="646" spans="1:3" x14ac:dyDescent="0.2">
      <c r="A646" s="48"/>
      <c r="B646" s="48"/>
      <c r="C646" s="631"/>
    </row>
    <row r="647" spans="1:3" x14ac:dyDescent="0.2">
      <c r="A647" t="s">
        <v>474</v>
      </c>
      <c r="B647" t="s">
        <v>475</v>
      </c>
      <c r="C647" s="631" t="s">
        <v>476</v>
      </c>
    </row>
    <row r="648" spans="1:3" x14ac:dyDescent="0.2">
      <c r="A648">
        <v>1</v>
      </c>
      <c r="B648" t="s">
        <v>445</v>
      </c>
      <c r="C648" s="631">
        <v>1.7160000000000001E-3</v>
      </c>
    </row>
    <row r="649" spans="1:3" x14ac:dyDescent="0.2">
      <c r="A649">
        <v>2</v>
      </c>
      <c r="B649" t="s">
        <v>470</v>
      </c>
      <c r="C649" s="631">
        <v>5.0429999999999995E-4</v>
      </c>
    </row>
    <row r="650" spans="1:3" x14ac:dyDescent="0.2">
      <c r="A650">
        <v>3</v>
      </c>
      <c r="B650" t="s">
        <v>639</v>
      </c>
      <c r="C650" s="631">
        <v>3.1960000000000002E-4</v>
      </c>
    </row>
    <row r="651" spans="1:3" x14ac:dyDescent="0.2">
      <c r="A651">
        <v>111</v>
      </c>
      <c r="B651" t="s">
        <v>417</v>
      </c>
      <c r="C651" s="631">
        <v>6.2589999999999998E-4</v>
      </c>
    </row>
    <row r="652" spans="1:3" x14ac:dyDescent="0.2">
      <c r="A652">
        <v>112</v>
      </c>
      <c r="B652" t="s">
        <v>418</v>
      </c>
      <c r="C652" s="631">
        <v>8.1799999999999996E-5</v>
      </c>
    </row>
    <row r="653" spans="1:3" x14ac:dyDescent="0.2">
      <c r="A653">
        <v>114</v>
      </c>
      <c r="B653" t="s">
        <v>587</v>
      </c>
      <c r="C653" s="631">
        <v>2.7589999999999998E-4</v>
      </c>
    </row>
    <row r="654" spans="1:3" x14ac:dyDescent="0.2">
      <c r="A654">
        <v>121</v>
      </c>
      <c r="B654" t="s">
        <v>465</v>
      </c>
      <c r="C654" s="631">
        <v>2.967E-4</v>
      </c>
    </row>
    <row r="655" spans="1:3" x14ac:dyDescent="0.2">
      <c r="A655">
        <v>361</v>
      </c>
      <c r="B655" t="s">
        <v>461</v>
      </c>
      <c r="C655" s="631">
        <v>8.6120000000000001E-4</v>
      </c>
    </row>
    <row r="656" spans="1:3" x14ac:dyDescent="0.2">
      <c r="A656">
        <v>401</v>
      </c>
      <c r="B656" t="s">
        <v>419</v>
      </c>
      <c r="C656" s="631">
        <v>5.4700000000000001E-5</v>
      </c>
    </row>
    <row r="657" spans="1:3" x14ac:dyDescent="0.2">
      <c r="A657">
        <v>505</v>
      </c>
      <c r="B657" t="s">
        <v>449</v>
      </c>
      <c r="C657" s="631">
        <v>5.0000000000000002E-5</v>
      </c>
    </row>
    <row r="658" spans="1:3" x14ac:dyDescent="0.2">
      <c r="A658">
        <v>611</v>
      </c>
      <c r="B658" t="s">
        <v>416</v>
      </c>
      <c r="C658" s="631">
        <v>4.8834000000000004E-3</v>
      </c>
    </row>
    <row r="659" spans="1:3" x14ac:dyDescent="0.2">
      <c r="A659">
        <v>612</v>
      </c>
      <c r="B659" t="s">
        <v>469</v>
      </c>
      <c r="C659" s="631">
        <v>9.0649999999999997E-4</v>
      </c>
    </row>
    <row r="660" spans="1:3" x14ac:dyDescent="0.2">
      <c r="A660">
        <v>613</v>
      </c>
      <c r="B660" t="s">
        <v>468</v>
      </c>
      <c r="C660" s="631">
        <v>2.5546000000000002E-3</v>
      </c>
    </row>
    <row r="661" spans="1:3" x14ac:dyDescent="0.2">
      <c r="A661">
        <v>721</v>
      </c>
      <c r="B661" t="s">
        <v>586</v>
      </c>
      <c r="C661" s="631">
        <v>7.4999999999999993E-5</v>
      </c>
    </row>
    <row r="662" spans="1:3" x14ac:dyDescent="0.2">
      <c r="A662"/>
      <c r="B662" t="s">
        <v>477</v>
      </c>
      <c r="C662" s="631">
        <v>1.32056E-2</v>
      </c>
    </row>
    <row r="663" spans="1:3" x14ac:dyDescent="0.2">
      <c r="A663"/>
      <c r="B663"/>
      <c r="C663" s="631"/>
    </row>
    <row r="664" spans="1:3" x14ac:dyDescent="0.2">
      <c r="A664" s="48"/>
      <c r="B664" s="48"/>
      <c r="C664" s="631"/>
    </row>
    <row r="665" spans="1:3" x14ac:dyDescent="0.2">
      <c r="A665" t="s">
        <v>277</v>
      </c>
      <c r="B665" t="s">
        <v>278</v>
      </c>
      <c r="C665" s="631"/>
    </row>
    <row r="666" spans="1:3" x14ac:dyDescent="0.2">
      <c r="A666" s="48">
        <v>270310</v>
      </c>
      <c r="B666" s="48">
        <v>1311</v>
      </c>
      <c r="C666" s="631"/>
    </row>
    <row r="667" spans="1:3" x14ac:dyDescent="0.2">
      <c r="A667"/>
      <c r="B667"/>
      <c r="C667" s="631"/>
    </row>
    <row r="668" spans="1:3" x14ac:dyDescent="0.2">
      <c r="A668" s="48" t="s">
        <v>474</v>
      </c>
      <c r="B668" s="48" t="s">
        <v>475</v>
      </c>
      <c r="C668" s="631" t="s">
        <v>476</v>
      </c>
    </row>
    <row r="669" spans="1:3" x14ac:dyDescent="0.2">
      <c r="A669">
        <v>1</v>
      </c>
      <c r="B669" t="s">
        <v>445</v>
      </c>
      <c r="C669" s="631">
        <v>1.7160000000000001E-3</v>
      </c>
    </row>
    <row r="670" spans="1:3" x14ac:dyDescent="0.2">
      <c r="A670">
        <v>2</v>
      </c>
      <c r="B670" t="s">
        <v>470</v>
      </c>
      <c r="C670" s="631">
        <v>5.0429999999999995E-4</v>
      </c>
    </row>
    <row r="671" spans="1:3" x14ac:dyDescent="0.2">
      <c r="A671">
        <v>3</v>
      </c>
      <c r="B671" t="s">
        <v>639</v>
      </c>
      <c r="C671" s="631">
        <v>3.1960000000000002E-4</v>
      </c>
    </row>
    <row r="672" spans="1:3" x14ac:dyDescent="0.2">
      <c r="A672">
        <v>111</v>
      </c>
      <c r="B672" t="s">
        <v>417</v>
      </c>
      <c r="C672" s="631">
        <v>6.2589999999999998E-4</v>
      </c>
    </row>
    <row r="673" spans="1:4" x14ac:dyDescent="0.2">
      <c r="A673">
        <v>112</v>
      </c>
      <c r="B673" t="s">
        <v>418</v>
      </c>
      <c r="C673" s="631">
        <v>8.1799999999999996E-5</v>
      </c>
    </row>
    <row r="674" spans="1:4" x14ac:dyDescent="0.2">
      <c r="A674">
        <v>114</v>
      </c>
      <c r="B674" t="s">
        <v>587</v>
      </c>
      <c r="C674" s="631">
        <v>2.7589999999999998E-4</v>
      </c>
    </row>
    <row r="675" spans="1:4" x14ac:dyDescent="0.2">
      <c r="A675">
        <v>121</v>
      </c>
      <c r="B675" t="s">
        <v>465</v>
      </c>
      <c r="C675" s="631">
        <v>2.967E-4</v>
      </c>
    </row>
    <row r="676" spans="1:4" x14ac:dyDescent="0.2">
      <c r="A676">
        <v>351</v>
      </c>
      <c r="B676" t="s">
        <v>446</v>
      </c>
      <c r="C676" s="631">
        <v>1.5038E-3</v>
      </c>
    </row>
    <row r="677" spans="1:4" x14ac:dyDescent="0.2">
      <c r="A677">
        <v>352</v>
      </c>
      <c r="B677" t="s">
        <v>633</v>
      </c>
      <c r="C677" s="631">
        <v>1.9000000000000001E-4</v>
      </c>
    </row>
    <row r="678" spans="1:4" x14ac:dyDescent="0.2">
      <c r="A678">
        <v>353</v>
      </c>
      <c r="B678" t="s">
        <v>634</v>
      </c>
      <c r="C678" s="631">
        <v>1.1790000000000001E-4</v>
      </c>
    </row>
    <row r="679" spans="1:4" x14ac:dyDescent="0.2">
      <c r="A679">
        <v>401</v>
      </c>
      <c r="B679" t="s">
        <v>419</v>
      </c>
      <c r="C679" s="631">
        <v>5.4700000000000001E-5</v>
      </c>
    </row>
    <row r="680" spans="1:4" x14ac:dyDescent="0.2">
      <c r="A680">
        <v>505</v>
      </c>
      <c r="B680" t="s">
        <v>449</v>
      </c>
      <c r="C680" s="631">
        <v>5.0000000000000002E-5</v>
      </c>
    </row>
    <row r="681" spans="1:4" x14ac:dyDescent="0.2">
      <c r="A681">
        <v>611</v>
      </c>
      <c r="B681" t="s">
        <v>416</v>
      </c>
      <c r="C681" s="631">
        <v>4.8834000000000004E-3</v>
      </c>
    </row>
    <row r="682" spans="1:4" x14ac:dyDescent="0.2">
      <c r="A682">
        <v>612</v>
      </c>
      <c r="B682" t="s">
        <v>469</v>
      </c>
      <c r="C682" s="631">
        <v>9.0649999999999997E-4</v>
      </c>
    </row>
    <row r="683" spans="1:4" x14ac:dyDescent="0.2">
      <c r="A683">
        <v>613</v>
      </c>
      <c r="B683" t="s">
        <v>468</v>
      </c>
      <c r="C683" s="631">
        <v>2.5546000000000002E-3</v>
      </c>
    </row>
    <row r="684" spans="1:4" x14ac:dyDescent="0.2">
      <c r="A684">
        <v>721</v>
      </c>
      <c r="B684" t="s">
        <v>586</v>
      </c>
      <c r="C684" s="631">
        <v>7.4999999999999993E-5</v>
      </c>
    </row>
    <row r="685" spans="1:4" x14ac:dyDescent="0.2">
      <c r="A685" s="48"/>
      <c r="B685" s="48" t="s">
        <v>477</v>
      </c>
      <c r="C685" s="631">
        <v>1.41561E-2</v>
      </c>
      <c r="D685" s="631"/>
    </row>
    <row r="686" spans="1:4" x14ac:dyDescent="0.2">
      <c r="A686"/>
      <c r="B686"/>
      <c r="C686" s="631"/>
    </row>
    <row r="687" spans="1:4" x14ac:dyDescent="0.2">
      <c r="A687"/>
      <c r="B687"/>
      <c r="C687" s="631"/>
    </row>
    <row r="688" spans="1:4" x14ac:dyDescent="0.2">
      <c r="A688" t="s">
        <v>277</v>
      </c>
      <c r="B688" t="s">
        <v>278</v>
      </c>
      <c r="C688" s="631"/>
    </row>
    <row r="689" spans="1:3" x14ac:dyDescent="0.2">
      <c r="A689" s="48">
        <v>270320</v>
      </c>
      <c r="B689" s="48">
        <v>1312</v>
      </c>
      <c r="C689" s="631"/>
    </row>
    <row r="690" spans="1:3" x14ac:dyDescent="0.2">
      <c r="A690"/>
      <c r="B690"/>
      <c r="C690" s="631"/>
    </row>
    <row r="691" spans="1:3" x14ac:dyDescent="0.2">
      <c r="A691" t="s">
        <v>474</v>
      </c>
      <c r="B691" t="s">
        <v>475</v>
      </c>
      <c r="C691" s="631" t="s">
        <v>476</v>
      </c>
    </row>
    <row r="692" spans="1:3" x14ac:dyDescent="0.2">
      <c r="A692">
        <v>1</v>
      </c>
      <c r="B692" t="s">
        <v>445</v>
      </c>
      <c r="C692" s="631">
        <v>1.7160000000000001E-3</v>
      </c>
    </row>
    <row r="693" spans="1:3" x14ac:dyDescent="0.2">
      <c r="A693">
        <v>2</v>
      </c>
      <c r="B693" t="s">
        <v>470</v>
      </c>
      <c r="C693" s="631">
        <v>5.0429999999999995E-4</v>
      </c>
    </row>
    <row r="694" spans="1:3" x14ac:dyDescent="0.2">
      <c r="A694">
        <v>3</v>
      </c>
      <c r="B694" t="s">
        <v>639</v>
      </c>
      <c r="C694" s="631">
        <v>3.1960000000000002E-4</v>
      </c>
    </row>
    <row r="695" spans="1:3" x14ac:dyDescent="0.2">
      <c r="A695">
        <v>111</v>
      </c>
      <c r="B695" t="s">
        <v>417</v>
      </c>
      <c r="C695" s="631">
        <v>6.2589999999999998E-4</v>
      </c>
    </row>
    <row r="696" spans="1:3" x14ac:dyDescent="0.2">
      <c r="A696">
        <v>112</v>
      </c>
      <c r="B696" t="s">
        <v>418</v>
      </c>
      <c r="C696" s="631">
        <v>8.1799999999999996E-5</v>
      </c>
    </row>
    <row r="697" spans="1:3" x14ac:dyDescent="0.2">
      <c r="A697">
        <v>114</v>
      </c>
      <c r="B697" t="s">
        <v>587</v>
      </c>
      <c r="C697" s="631">
        <v>2.7589999999999998E-4</v>
      </c>
    </row>
    <row r="698" spans="1:3" x14ac:dyDescent="0.2">
      <c r="A698">
        <v>121</v>
      </c>
      <c r="B698" t="s">
        <v>465</v>
      </c>
      <c r="C698" s="631">
        <v>2.967E-4</v>
      </c>
    </row>
    <row r="699" spans="1:3" x14ac:dyDescent="0.2">
      <c r="A699">
        <v>351</v>
      </c>
      <c r="B699" t="s">
        <v>446</v>
      </c>
      <c r="C699" s="631">
        <v>1.5038E-3</v>
      </c>
    </row>
    <row r="700" spans="1:3" x14ac:dyDescent="0.2">
      <c r="A700">
        <v>352</v>
      </c>
      <c r="B700" t="s">
        <v>633</v>
      </c>
      <c r="C700" s="631">
        <v>1.9000000000000001E-4</v>
      </c>
    </row>
    <row r="701" spans="1:3" x14ac:dyDescent="0.2">
      <c r="A701">
        <v>353</v>
      </c>
      <c r="B701" t="s">
        <v>634</v>
      </c>
      <c r="C701" s="631">
        <v>1.1790000000000001E-4</v>
      </c>
    </row>
    <row r="702" spans="1:3" x14ac:dyDescent="0.2">
      <c r="A702">
        <v>505</v>
      </c>
      <c r="B702" t="s">
        <v>449</v>
      </c>
      <c r="C702" s="631">
        <v>5.0000000000000002E-5</v>
      </c>
    </row>
    <row r="703" spans="1:3" x14ac:dyDescent="0.2">
      <c r="A703">
        <v>611</v>
      </c>
      <c r="B703" t="s">
        <v>416</v>
      </c>
      <c r="C703" s="631">
        <v>4.8834000000000004E-3</v>
      </c>
    </row>
    <row r="704" spans="1:3" x14ac:dyDescent="0.2">
      <c r="A704">
        <v>612</v>
      </c>
      <c r="B704" t="s">
        <v>469</v>
      </c>
      <c r="C704" s="631">
        <v>9.0649999999999997E-4</v>
      </c>
    </row>
    <row r="705" spans="1:3" x14ac:dyDescent="0.2">
      <c r="A705" s="7">
        <v>613</v>
      </c>
      <c r="B705" s="48" t="s">
        <v>468</v>
      </c>
      <c r="C705" s="631">
        <v>2.5546000000000002E-3</v>
      </c>
    </row>
    <row r="706" spans="1:3" x14ac:dyDescent="0.2">
      <c r="A706">
        <v>721</v>
      </c>
      <c r="B706" t="s">
        <v>586</v>
      </c>
      <c r="C706" s="631">
        <v>7.4999999999999993E-5</v>
      </c>
    </row>
    <row r="707" spans="1:3" x14ac:dyDescent="0.2">
      <c r="A707"/>
      <c r="B707" t="s">
        <v>477</v>
      </c>
      <c r="C707" s="631">
        <v>1.41014E-2</v>
      </c>
    </row>
    <row r="708" spans="1:3" x14ac:dyDescent="0.2">
      <c r="A708"/>
      <c r="B708"/>
      <c r="C708" s="631"/>
    </row>
    <row r="709" spans="1:3" x14ac:dyDescent="0.2">
      <c r="A709"/>
      <c r="B709"/>
      <c r="C709" s="631"/>
    </row>
    <row r="710" spans="1:3" x14ac:dyDescent="0.2">
      <c r="A710" s="48" t="s">
        <v>277</v>
      </c>
      <c r="B710" s="48" t="s">
        <v>278</v>
      </c>
      <c r="C710" s="631"/>
    </row>
    <row r="711" spans="1:3" x14ac:dyDescent="0.2">
      <c r="A711" s="48">
        <v>270330</v>
      </c>
      <c r="B711" s="48">
        <v>1313</v>
      </c>
      <c r="C711" s="631"/>
    </row>
    <row r="712" spans="1:3" x14ac:dyDescent="0.2">
      <c r="A712"/>
      <c r="B712"/>
      <c r="C712" s="631"/>
    </row>
    <row r="713" spans="1:3" x14ac:dyDescent="0.2">
      <c r="A713" t="s">
        <v>474</v>
      </c>
      <c r="B713" t="s">
        <v>475</v>
      </c>
      <c r="C713" s="631" t="s">
        <v>476</v>
      </c>
    </row>
    <row r="714" spans="1:3" x14ac:dyDescent="0.2">
      <c r="A714">
        <v>1</v>
      </c>
      <c r="B714" t="s">
        <v>445</v>
      </c>
      <c r="C714" s="631">
        <v>1.7160000000000001E-3</v>
      </c>
    </row>
    <row r="715" spans="1:3" x14ac:dyDescent="0.2">
      <c r="A715">
        <v>2</v>
      </c>
      <c r="B715" t="s">
        <v>470</v>
      </c>
      <c r="C715" s="631">
        <v>5.0429999999999995E-4</v>
      </c>
    </row>
    <row r="716" spans="1:3" x14ac:dyDescent="0.2">
      <c r="A716">
        <v>3</v>
      </c>
      <c r="B716" t="s">
        <v>639</v>
      </c>
      <c r="C716" s="631">
        <v>3.1960000000000002E-4</v>
      </c>
    </row>
    <row r="717" spans="1:3" x14ac:dyDescent="0.2">
      <c r="A717">
        <v>111</v>
      </c>
      <c r="B717" t="s">
        <v>417</v>
      </c>
      <c r="C717" s="631">
        <v>6.2589999999999998E-4</v>
      </c>
    </row>
    <row r="718" spans="1:3" x14ac:dyDescent="0.2">
      <c r="A718">
        <v>112</v>
      </c>
      <c r="B718" t="s">
        <v>418</v>
      </c>
      <c r="C718" s="631">
        <v>8.1799999999999996E-5</v>
      </c>
    </row>
    <row r="719" spans="1:3" x14ac:dyDescent="0.2">
      <c r="A719">
        <v>114</v>
      </c>
      <c r="B719" t="s">
        <v>587</v>
      </c>
      <c r="C719" s="631">
        <v>2.7589999999999998E-4</v>
      </c>
    </row>
    <row r="720" spans="1:3" x14ac:dyDescent="0.2">
      <c r="A720">
        <v>121</v>
      </c>
      <c r="B720" t="s">
        <v>465</v>
      </c>
      <c r="C720" s="631">
        <v>2.967E-4</v>
      </c>
    </row>
    <row r="721" spans="1:3" x14ac:dyDescent="0.2">
      <c r="A721">
        <v>361</v>
      </c>
      <c r="B721" t="s">
        <v>461</v>
      </c>
      <c r="C721" s="631">
        <v>8.6120000000000001E-4</v>
      </c>
    </row>
    <row r="722" spans="1:3" x14ac:dyDescent="0.2">
      <c r="A722">
        <v>401</v>
      </c>
      <c r="B722" t="s">
        <v>419</v>
      </c>
      <c r="C722" s="631">
        <v>5.4700000000000001E-5</v>
      </c>
    </row>
    <row r="723" spans="1:3" x14ac:dyDescent="0.2">
      <c r="A723">
        <v>505</v>
      </c>
      <c r="B723" t="s">
        <v>449</v>
      </c>
      <c r="C723" s="631">
        <v>5.0000000000000002E-5</v>
      </c>
    </row>
    <row r="724" spans="1:3" x14ac:dyDescent="0.2">
      <c r="A724">
        <v>511</v>
      </c>
      <c r="B724" t="s">
        <v>414</v>
      </c>
      <c r="C724" s="631">
        <v>1.069E-4</v>
      </c>
    </row>
    <row r="725" spans="1:3" x14ac:dyDescent="0.2">
      <c r="A725">
        <v>611</v>
      </c>
      <c r="B725" t="s">
        <v>416</v>
      </c>
      <c r="C725" s="631">
        <v>4.8834000000000004E-3</v>
      </c>
    </row>
    <row r="726" spans="1:3" x14ac:dyDescent="0.2">
      <c r="A726">
        <v>612</v>
      </c>
      <c r="B726" t="s">
        <v>469</v>
      </c>
      <c r="C726" s="631">
        <v>9.0649999999999997E-4</v>
      </c>
    </row>
    <row r="727" spans="1:3" x14ac:dyDescent="0.2">
      <c r="A727" s="7">
        <v>613</v>
      </c>
      <c r="B727" s="48" t="s">
        <v>468</v>
      </c>
      <c r="C727" s="631">
        <v>2.5546000000000002E-3</v>
      </c>
    </row>
    <row r="728" spans="1:3" x14ac:dyDescent="0.2">
      <c r="A728">
        <v>721</v>
      </c>
      <c r="B728" t="s">
        <v>586</v>
      </c>
      <c r="C728" s="631">
        <v>7.4999999999999993E-5</v>
      </c>
    </row>
    <row r="729" spans="1:3" x14ac:dyDescent="0.2">
      <c r="A729" s="48"/>
      <c r="B729" s="48" t="s">
        <v>477</v>
      </c>
      <c r="C729" s="631">
        <v>1.33125E-2</v>
      </c>
    </row>
    <row r="730" spans="1:3" x14ac:dyDescent="0.2">
      <c r="A730"/>
      <c r="B730"/>
      <c r="C730" s="631"/>
    </row>
    <row r="731" spans="1:3" x14ac:dyDescent="0.2">
      <c r="A731"/>
      <c r="B731"/>
      <c r="C731" s="631"/>
    </row>
    <row r="732" spans="1:3" x14ac:dyDescent="0.2">
      <c r="A732" t="s">
        <v>277</v>
      </c>
      <c r="B732" t="s">
        <v>278</v>
      </c>
      <c r="C732" s="631"/>
    </row>
    <row r="733" spans="1:3" x14ac:dyDescent="0.2">
      <c r="A733" s="48">
        <v>270340</v>
      </c>
      <c r="B733" s="48">
        <v>1314</v>
      </c>
      <c r="C733" s="631"/>
    </row>
    <row r="734" spans="1:3" x14ac:dyDescent="0.2">
      <c r="A734"/>
      <c r="B734"/>
      <c r="C734" s="631"/>
    </row>
    <row r="735" spans="1:3" x14ac:dyDescent="0.2">
      <c r="A735" t="s">
        <v>474</v>
      </c>
      <c r="B735" t="s">
        <v>475</v>
      </c>
      <c r="C735" s="631" t="s">
        <v>476</v>
      </c>
    </row>
    <row r="736" spans="1:3" x14ac:dyDescent="0.2">
      <c r="A736">
        <v>1</v>
      </c>
      <c r="B736" t="s">
        <v>445</v>
      </c>
      <c r="C736" s="631">
        <v>1.7160000000000001E-3</v>
      </c>
    </row>
    <row r="737" spans="1:3" x14ac:dyDescent="0.2">
      <c r="A737">
        <v>2</v>
      </c>
      <c r="B737" t="s">
        <v>470</v>
      </c>
      <c r="C737" s="631">
        <v>5.0429999999999995E-4</v>
      </c>
    </row>
    <row r="738" spans="1:3" x14ac:dyDescent="0.2">
      <c r="A738">
        <v>3</v>
      </c>
      <c r="B738" t="s">
        <v>639</v>
      </c>
      <c r="C738" s="631">
        <v>3.1960000000000002E-4</v>
      </c>
    </row>
    <row r="739" spans="1:3" x14ac:dyDescent="0.2">
      <c r="A739">
        <v>111</v>
      </c>
      <c r="B739" t="s">
        <v>417</v>
      </c>
      <c r="C739" s="631">
        <v>6.2589999999999998E-4</v>
      </c>
    </row>
    <row r="740" spans="1:3" x14ac:dyDescent="0.2">
      <c r="A740">
        <v>112</v>
      </c>
      <c r="B740" t="s">
        <v>418</v>
      </c>
      <c r="C740" s="631">
        <v>8.1799999999999996E-5</v>
      </c>
    </row>
    <row r="741" spans="1:3" x14ac:dyDescent="0.2">
      <c r="A741">
        <v>114</v>
      </c>
      <c r="B741" t="s">
        <v>587</v>
      </c>
      <c r="C741" s="631">
        <v>2.7589999999999998E-4</v>
      </c>
    </row>
    <row r="742" spans="1:3" x14ac:dyDescent="0.2">
      <c r="A742">
        <v>121</v>
      </c>
      <c r="B742" t="s">
        <v>465</v>
      </c>
      <c r="C742" s="631">
        <v>2.967E-4</v>
      </c>
    </row>
    <row r="743" spans="1:3" x14ac:dyDescent="0.2">
      <c r="A743">
        <v>421</v>
      </c>
      <c r="B743" t="s">
        <v>431</v>
      </c>
      <c r="C743" s="631">
        <v>1.132E-4</v>
      </c>
    </row>
    <row r="744" spans="1:3" x14ac:dyDescent="0.2">
      <c r="A744">
        <v>505</v>
      </c>
      <c r="B744" t="s">
        <v>449</v>
      </c>
      <c r="C744" s="631">
        <v>5.0000000000000002E-5</v>
      </c>
    </row>
    <row r="745" spans="1:3" x14ac:dyDescent="0.2">
      <c r="A745">
        <v>611</v>
      </c>
      <c r="B745" t="s">
        <v>416</v>
      </c>
      <c r="C745" s="631">
        <v>4.8834000000000004E-3</v>
      </c>
    </row>
    <row r="746" spans="1:3" x14ac:dyDescent="0.2">
      <c r="A746">
        <v>612</v>
      </c>
      <c r="B746" t="s">
        <v>469</v>
      </c>
      <c r="C746" s="631">
        <v>9.0649999999999997E-4</v>
      </c>
    </row>
    <row r="747" spans="1:3" x14ac:dyDescent="0.2">
      <c r="A747" s="7">
        <v>613</v>
      </c>
      <c r="B747" s="48" t="s">
        <v>468</v>
      </c>
      <c r="C747" s="631">
        <v>2.5546000000000002E-3</v>
      </c>
    </row>
    <row r="748" spans="1:3" x14ac:dyDescent="0.2">
      <c r="A748" s="7">
        <v>721</v>
      </c>
      <c r="B748" s="48" t="s">
        <v>586</v>
      </c>
      <c r="C748" s="631">
        <v>7.4999999999999993E-5</v>
      </c>
    </row>
    <row r="749" spans="1:3" x14ac:dyDescent="0.2">
      <c r="A749"/>
      <c r="B749" t="s">
        <v>477</v>
      </c>
      <c r="C749" s="631">
        <v>1.24029E-2</v>
      </c>
    </row>
    <row r="750" spans="1:3" x14ac:dyDescent="0.2">
      <c r="A750"/>
      <c r="B750"/>
      <c r="C750" s="631"/>
    </row>
    <row r="751" spans="1:3" x14ac:dyDescent="0.2">
      <c r="A751"/>
      <c r="B751"/>
      <c r="C751" s="631"/>
    </row>
    <row r="752" spans="1:3" x14ac:dyDescent="0.2">
      <c r="A752" t="s">
        <v>277</v>
      </c>
      <c r="B752" t="s">
        <v>278</v>
      </c>
      <c r="C752" s="631"/>
    </row>
    <row r="753" spans="1:3" x14ac:dyDescent="0.2">
      <c r="A753" s="48">
        <v>270350</v>
      </c>
      <c r="B753" s="48">
        <v>1315</v>
      </c>
      <c r="C753" s="631"/>
    </row>
    <row r="754" spans="1:3" x14ac:dyDescent="0.2">
      <c r="A754"/>
      <c r="B754"/>
      <c r="C754" s="631"/>
    </row>
    <row r="755" spans="1:3" x14ac:dyDescent="0.2">
      <c r="A755" t="s">
        <v>474</v>
      </c>
      <c r="B755" t="s">
        <v>475</v>
      </c>
      <c r="C755" s="631" t="s">
        <v>476</v>
      </c>
    </row>
    <row r="756" spans="1:3" x14ac:dyDescent="0.2">
      <c r="A756">
        <v>1</v>
      </c>
      <c r="B756" t="s">
        <v>445</v>
      </c>
      <c r="C756" s="631">
        <v>1.7160000000000001E-3</v>
      </c>
    </row>
    <row r="757" spans="1:3" x14ac:dyDescent="0.2">
      <c r="A757">
        <v>2</v>
      </c>
      <c r="B757" t="s">
        <v>470</v>
      </c>
      <c r="C757" s="631">
        <v>5.0429999999999995E-4</v>
      </c>
    </row>
    <row r="758" spans="1:3" x14ac:dyDescent="0.2">
      <c r="A758">
        <v>3</v>
      </c>
      <c r="B758" t="s">
        <v>639</v>
      </c>
      <c r="C758" s="631">
        <v>3.1960000000000002E-4</v>
      </c>
    </row>
    <row r="759" spans="1:3" x14ac:dyDescent="0.2">
      <c r="A759">
        <v>111</v>
      </c>
      <c r="B759" t="s">
        <v>417</v>
      </c>
      <c r="C759" s="631">
        <v>6.2589999999999998E-4</v>
      </c>
    </row>
    <row r="760" spans="1:3" x14ac:dyDescent="0.2">
      <c r="A760">
        <v>112</v>
      </c>
      <c r="B760" t="s">
        <v>418</v>
      </c>
      <c r="C760" s="631">
        <v>8.1799999999999996E-5</v>
      </c>
    </row>
    <row r="761" spans="1:3" x14ac:dyDescent="0.2">
      <c r="A761">
        <v>114</v>
      </c>
      <c r="B761" t="s">
        <v>587</v>
      </c>
      <c r="C761" s="631">
        <v>2.7589999999999998E-4</v>
      </c>
    </row>
    <row r="762" spans="1:3" x14ac:dyDescent="0.2">
      <c r="A762">
        <v>121</v>
      </c>
      <c r="B762" t="s">
        <v>465</v>
      </c>
      <c r="C762" s="631">
        <v>2.967E-4</v>
      </c>
    </row>
    <row r="763" spans="1:3" x14ac:dyDescent="0.2">
      <c r="A763">
        <v>401</v>
      </c>
      <c r="B763" t="s">
        <v>419</v>
      </c>
      <c r="C763" s="631">
        <v>5.4700000000000001E-5</v>
      </c>
    </row>
    <row r="764" spans="1:3" x14ac:dyDescent="0.2">
      <c r="A764">
        <v>505</v>
      </c>
      <c r="B764" t="s">
        <v>449</v>
      </c>
      <c r="C764" s="631">
        <v>5.0000000000000002E-5</v>
      </c>
    </row>
    <row r="765" spans="1:3" x14ac:dyDescent="0.2">
      <c r="A765">
        <v>611</v>
      </c>
      <c r="B765" t="s">
        <v>416</v>
      </c>
      <c r="C765" s="631">
        <v>4.8834000000000004E-3</v>
      </c>
    </row>
    <row r="766" spans="1:3" x14ac:dyDescent="0.2">
      <c r="A766">
        <v>612</v>
      </c>
      <c r="B766" t="s">
        <v>469</v>
      </c>
      <c r="C766" s="631">
        <v>9.0649999999999997E-4</v>
      </c>
    </row>
    <row r="767" spans="1:3" x14ac:dyDescent="0.2">
      <c r="A767" s="7">
        <v>613</v>
      </c>
      <c r="B767" s="48" t="s">
        <v>468</v>
      </c>
      <c r="C767" s="631">
        <v>2.5546000000000002E-3</v>
      </c>
    </row>
    <row r="768" spans="1:3" x14ac:dyDescent="0.2">
      <c r="A768">
        <v>721</v>
      </c>
      <c r="B768" t="s">
        <v>586</v>
      </c>
      <c r="C768" s="631">
        <v>7.4999999999999993E-5</v>
      </c>
    </row>
    <row r="769" spans="1:3" x14ac:dyDescent="0.2">
      <c r="A769"/>
      <c r="B769" t="s">
        <v>477</v>
      </c>
      <c r="C769" s="631">
        <v>1.23444E-2</v>
      </c>
    </row>
    <row r="770" spans="1:3" x14ac:dyDescent="0.2">
      <c r="A770"/>
      <c r="B770"/>
      <c r="C770" s="631"/>
    </row>
    <row r="771" spans="1:3" x14ac:dyDescent="0.2">
      <c r="A771"/>
      <c r="B771"/>
      <c r="C771" s="631"/>
    </row>
    <row r="772" spans="1:3" x14ac:dyDescent="0.2">
      <c r="A772" t="s">
        <v>277</v>
      </c>
      <c r="B772" t="s">
        <v>278</v>
      </c>
      <c r="C772" s="631"/>
    </row>
    <row r="773" spans="1:3" x14ac:dyDescent="0.2">
      <c r="A773" s="48">
        <v>270360</v>
      </c>
      <c r="B773" s="48">
        <v>1316</v>
      </c>
      <c r="C773" s="631"/>
    </row>
    <row r="774" spans="1:3" x14ac:dyDescent="0.2">
      <c r="A774"/>
      <c r="B774"/>
      <c r="C774" s="631"/>
    </row>
    <row r="775" spans="1:3" x14ac:dyDescent="0.2">
      <c r="A775" t="s">
        <v>474</v>
      </c>
      <c r="B775" t="s">
        <v>475</v>
      </c>
      <c r="C775" s="631" t="s">
        <v>476</v>
      </c>
    </row>
    <row r="776" spans="1:3" x14ac:dyDescent="0.2">
      <c r="A776">
        <v>1</v>
      </c>
      <c r="B776" t="s">
        <v>445</v>
      </c>
      <c r="C776" s="631">
        <v>1.7160000000000001E-3</v>
      </c>
    </row>
    <row r="777" spans="1:3" x14ac:dyDescent="0.2">
      <c r="A777">
        <v>2</v>
      </c>
      <c r="B777" t="s">
        <v>470</v>
      </c>
      <c r="C777" s="631">
        <v>5.0429999999999995E-4</v>
      </c>
    </row>
    <row r="778" spans="1:3" x14ac:dyDescent="0.2">
      <c r="A778">
        <v>3</v>
      </c>
      <c r="B778" t="s">
        <v>639</v>
      </c>
      <c r="C778" s="631">
        <v>3.1960000000000002E-4</v>
      </c>
    </row>
    <row r="779" spans="1:3" x14ac:dyDescent="0.2">
      <c r="A779">
        <v>111</v>
      </c>
      <c r="B779" t="s">
        <v>417</v>
      </c>
      <c r="C779" s="631">
        <v>6.2589999999999998E-4</v>
      </c>
    </row>
    <row r="780" spans="1:3" x14ac:dyDescent="0.2">
      <c r="A780">
        <v>112</v>
      </c>
      <c r="B780" t="s">
        <v>418</v>
      </c>
      <c r="C780" s="631">
        <v>8.1799999999999996E-5</v>
      </c>
    </row>
    <row r="781" spans="1:3" x14ac:dyDescent="0.2">
      <c r="A781">
        <v>114</v>
      </c>
      <c r="B781" t="s">
        <v>587</v>
      </c>
      <c r="C781" s="631">
        <v>2.7589999999999998E-4</v>
      </c>
    </row>
    <row r="782" spans="1:3" x14ac:dyDescent="0.2">
      <c r="A782">
        <v>121</v>
      </c>
      <c r="B782" t="s">
        <v>465</v>
      </c>
      <c r="C782" s="631">
        <v>2.967E-4</v>
      </c>
    </row>
    <row r="783" spans="1:3" x14ac:dyDescent="0.2">
      <c r="A783">
        <v>411</v>
      </c>
      <c r="B783" t="s">
        <v>429</v>
      </c>
      <c r="C783" s="631">
        <v>4.7200000000000002E-5</v>
      </c>
    </row>
    <row r="784" spans="1:3" x14ac:dyDescent="0.2">
      <c r="A784">
        <v>505</v>
      </c>
      <c r="B784" t="s">
        <v>449</v>
      </c>
      <c r="C784" s="631">
        <v>5.0000000000000002E-5</v>
      </c>
    </row>
    <row r="785" spans="1:3" x14ac:dyDescent="0.2">
      <c r="A785" s="7">
        <v>611</v>
      </c>
      <c r="B785" s="48" t="s">
        <v>416</v>
      </c>
      <c r="C785" s="631">
        <v>4.8834000000000004E-3</v>
      </c>
    </row>
    <row r="786" spans="1:3" x14ac:dyDescent="0.2">
      <c r="A786" s="7">
        <v>612</v>
      </c>
      <c r="B786" t="s">
        <v>469</v>
      </c>
      <c r="C786" s="631">
        <v>9.0649999999999997E-4</v>
      </c>
    </row>
    <row r="787" spans="1:3" x14ac:dyDescent="0.2">
      <c r="A787" s="7">
        <v>613</v>
      </c>
      <c r="B787" s="48" t="s">
        <v>468</v>
      </c>
      <c r="C787" s="631">
        <v>2.5546000000000002E-3</v>
      </c>
    </row>
    <row r="788" spans="1:3" x14ac:dyDescent="0.2">
      <c r="A788">
        <v>721</v>
      </c>
      <c r="B788" t="s">
        <v>586</v>
      </c>
      <c r="C788" s="631">
        <v>7.4999999999999993E-5</v>
      </c>
    </row>
    <row r="789" spans="1:3" x14ac:dyDescent="0.2">
      <c r="A789"/>
      <c r="B789" t="s">
        <v>477</v>
      </c>
      <c r="C789" s="631">
        <v>1.23369E-2</v>
      </c>
    </row>
    <row r="790" spans="1:3" x14ac:dyDescent="0.2">
      <c r="A790"/>
      <c r="B790"/>
      <c r="C790" s="631"/>
    </row>
    <row r="791" spans="1:3" x14ac:dyDescent="0.2">
      <c r="A791"/>
      <c r="B791"/>
      <c r="C791" s="631"/>
    </row>
    <row r="792" spans="1:3" x14ac:dyDescent="0.2">
      <c r="A792" t="s">
        <v>277</v>
      </c>
      <c r="B792" t="s">
        <v>278</v>
      </c>
      <c r="C792" s="631"/>
    </row>
    <row r="793" spans="1:3" x14ac:dyDescent="0.2">
      <c r="A793" s="48">
        <v>270370</v>
      </c>
      <c r="B793" s="48">
        <v>1317</v>
      </c>
      <c r="C793" s="631"/>
    </row>
    <row r="794" spans="1:3" x14ac:dyDescent="0.2">
      <c r="A794"/>
      <c r="B794"/>
      <c r="C794" s="631"/>
    </row>
    <row r="795" spans="1:3" x14ac:dyDescent="0.2">
      <c r="A795" t="s">
        <v>474</v>
      </c>
      <c r="B795" t="s">
        <v>475</v>
      </c>
      <c r="C795" s="631" t="s">
        <v>476</v>
      </c>
    </row>
    <row r="796" spans="1:3" x14ac:dyDescent="0.2">
      <c r="A796">
        <v>1</v>
      </c>
      <c r="B796" t="s">
        <v>445</v>
      </c>
      <c r="C796" s="631">
        <v>1.7160000000000001E-3</v>
      </c>
    </row>
    <row r="797" spans="1:3" x14ac:dyDescent="0.2">
      <c r="A797">
        <v>2</v>
      </c>
      <c r="B797" t="s">
        <v>470</v>
      </c>
      <c r="C797" s="631">
        <v>5.0429999999999995E-4</v>
      </c>
    </row>
    <row r="798" spans="1:3" x14ac:dyDescent="0.2">
      <c r="A798">
        <v>3</v>
      </c>
      <c r="B798" t="s">
        <v>639</v>
      </c>
      <c r="C798" s="631">
        <v>3.1960000000000002E-4</v>
      </c>
    </row>
    <row r="799" spans="1:3" x14ac:dyDescent="0.2">
      <c r="A799">
        <v>111</v>
      </c>
      <c r="B799" t="s">
        <v>417</v>
      </c>
      <c r="C799" s="631">
        <v>6.2589999999999998E-4</v>
      </c>
    </row>
    <row r="800" spans="1:3" x14ac:dyDescent="0.2">
      <c r="A800">
        <v>112</v>
      </c>
      <c r="B800" t="s">
        <v>418</v>
      </c>
      <c r="C800" s="631">
        <v>8.1799999999999996E-5</v>
      </c>
    </row>
    <row r="801" spans="1:3" x14ac:dyDescent="0.2">
      <c r="A801">
        <v>114</v>
      </c>
      <c r="B801" t="s">
        <v>587</v>
      </c>
      <c r="C801" s="631">
        <v>2.7589999999999998E-4</v>
      </c>
    </row>
    <row r="802" spans="1:3" x14ac:dyDescent="0.2">
      <c r="A802">
        <v>121</v>
      </c>
      <c r="B802" t="s">
        <v>465</v>
      </c>
      <c r="C802" s="631">
        <v>2.967E-4</v>
      </c>
    </row>
    <row r="803" spans="1:3" x14ac:dyDescent="0.2">
      <c r="A803">
        <v>505</v>
      </c>
      <c r="B803" t="s">
        <v>449</v>
      </c>
      <c r="C803" s="631">
        <v>5.0000000000000002E-5</v>
      </c>
    </row>
    <row r="804" spans="1:3" x14ac:dyDescent="0.2">
      <c r="A804" s="7">
        <v>611</v>
      </c>
      <c r="B804" s="48" t="s">
        <v>416</v>
      </c>
      <c r="C804" s="631">
        <v>4.8834000000000004E-3</v>
      </c>
    </row>
    <row r="805" spans="1:3" x14ac:dyDescent="0.2">
      <c r="A805" s="7">
        <v>612</v>
      </c>
      <c r="B805" t="s">
        <v>469</v>
      </c>
      <c r="C805" s="631">
        <v>9.0649999999999997E-4</v>
      </c>
    </row>
    <row r="806" spans="1:3" x14ac:dyDescent="0.2">
      <c r="A806" s="7">
        <v>613</v>
      </c>
      <c r="B806" s="48" t="s">
        <v>468</v>
      </c>
      <c r="C806" s="631">
        <v>2.5546000000000002E-3</v>
      </c>
    </row>
    <row r="807" spans="1:3" x14ac:dyDescent="0.2">
      <c r="A807" s="7">
        <v>721</v>
      </c>
      <c r="B807" t="s">
        <v>586</v>
      </c>
      <c r="C807" s="631">
        <v>7.4999999999999993E-5</v>
      </c>
    </row>
    <row r="808" spans="1:3" x14ac:dyDescent="0.2">
      <c r="A808"/>
      <c r="B808" t="s">
        <v>477</v>
      </c>
      <c r="C808" s="631">
        <v>1.2289700000000001E-2</v>
      </c>
    </row>
    <row r="809" spans="1:3" x14ac:dyDescent="0.2">
      <c r="A809"/>
      <c r="B809"/>
      <c r="C809" s="631"/>
    </row>
    <row r="810" spans="1:3" x14ac:dyDescent="0.2">
      <c r="A810"/>
      <c r="B810"/>
      <c r="C810" s="631"/>
    </row>
    <row r="811" spans="1:3" x14ac:dyDescent="0.2">
      <c r="A811" t="s">
        <v>277</v>
      </c>
      <c r="B811" t="s">
        <v>278</v>
      </c>
      <c r="C811" s="631"/>
    </row>
    <row r="812" spans="1:3" x14ac:dyDescent="0.2">
      <c r="A812" s="48">
        <v>270380</v>
      </c>
      <c r="B812" s="48">
        <v>1319</v>
      </c>
      <c r="C812" s="631"/>
    </row>
    <row r="813" spans="1:3" x14ac:dyDescent="0.2">
      <c r="A813"/>
      <c r="B813"/>
      <c r="C813" s="631"/>
    </row>
    <row r="814" spans="1:3" x14ac:dyDescent="0.2">
      <c r="A814" t="s">
        <v>474</v>
      </c>
      <c r="B814" t="s">
        <v>475</v>
      </c>
      <c r="C814" s="631" t="s">
        <v>476</v>
      </c>
    </row>
    <row r="815" spans="1:3" x14ac:dyDescent="0.2">
      <c r="A815">
        <v>1</v>
      </c>
      <c r="B815" t="s">
        <v>445</v>
      </c>
      <c r="C815" s="631">
        <v>1.7160000000000001E-3</v>
      </c>
    </row>
    <row r="816" spans="1:3" x14ac:dyDescent="0.2">
      <c r="A816">
        <v>2</v>
      </c>
      <c r="B816" t="s">
        <v>470</v>
      </c>
      <c r="C816" s="631">
        <v>5.0429999999999995E-4</v>
      </c>
    </row>
    <row r="817" spans="1:3" x14ac:dyDescent="0.2">
      <c r="A817">
        <v>3</v>
      </c>
      <c r="B817" t="s">
        <v>639</v>
      </c>
      <c r="C817" s="631">
        <v>3.1960000000000002E-4</v>
      </c>
    </row>
    <row r="818" spans="1:3" x14ac:dyDescent="0.2">
      <c r="A818">
        <v>111</v>
      </c>
      <c r="B818" t="s">
        <v>417</v>
      </c>
      <c r="C818" s="631">
        <v>6.2589999999999998E-4</v>
      </c>
    </row>
    <row r="819" spans="1:3" x14ac:dyDescent="0.2">
      <c r="A819">
        <v>112</v>
      </c>
      <c r="B819" t="s">
        <v>418</v>
      </c>
      <c r="C819" s="631">
        <v>8.1799999999999996E-5</v>
      </c>
    </row>
    <row r="820" spans="1:3" x14ac:dyDescent="0.2">
      <c r="A820">
        <v>114</v>
      </c>
      <c r="B820" t="s">
        <v>587</v>
      </c>
      <c r="C820" s="631">
        <v>2.7589999999999998E-4</v>
      </c>
    </row>
    <row r="821" spans="1:3" x14ac:dyDescent="0.2">
      <c r="A821">
        <v>121</v>
      </c>
      <c r="B821" t="s">
        <v>465</v>
      </c>
      <c r="C821" s="631">
        <v>2.967E-4</v>
      </c>
    </row>
    <row r="822" spans="1:3" x14ac:dyDescent="0.2">
      <c r="A822">
        <v>431</v>
      </c>
      <c r="B822" t="s">
        <v>441</v>
      </c>
      <c r="C822" s="631">
        <v>1.5200000000000001E-4</v>
      </c>
    </row>
    <row r="823" spans="1:3" x14ac:dyDescent="0.2">
      <c r="A823">
        <v>505</v>
      </c>
      <c r="B823" t="s">
        <v>449</v>
      </c>
      <c r="C823" s="631">
        <v>5.0000000000000002E-5</v>
      </c>
    </row>
    <row r="824" spans="1:3" x14ac:dyDescent="0.2">
      <c r="A824">
        <v>611</v>
      </c>
      <c r="B824" t="s">
        <v>416</v>
      </c>
      <c r="C824" s="631">
        <v>4.8834000000000004E-3</v>
      </c>
    </row>
    <row r="825" spans="1:3" x14ac:dyDescent="0.2">
      <c r="A825">
        <v>612</v>
      </c>
      <c r="B825" t="s">
        <v>469</v>
      </c>
      <c r="C825" s="631">
        <v>9.0649999999999997E-4</v>
      </c>
    </row>
    <row r="826" spans="1:3" x14ac:dyDescent="0.2">
      <c r="A826" s="7">
        <v>613</v>
      </c>
      <c r="B826" s="48" t="s">
        <v>468</v>
      </c>
      <c r="C826" s="631">
        <v>2.5546000000000002E-3</v>
      </c>
    </row>
    <row r="827" spans="1:3" x14ac:dyDescent="0.2">
      <c r="A827">
        <v>721</v>
      </c>
      <c r="B827" t="s">
        <v>586</v>
      </c>
      <c r="C827" s="631">
        <v>7.4999999999999993E-5</v>
      </c>
    </row>
    <row r="828" spans="1:3" x14ac:dyDescent="0.2">
      <c r="A828"/>
      <c r="B828" t="s">
        <v>477</v>
      </c>
      <c r="C828" s="631">
        <v>1.24417E-2</v>
      </c>
    </row>
    <row r="829" spans="1:3" x14ac:dyDescent="0.2">
      <c r="A829"/>
      <c r="B829"/>
      <c r="C829" s="631"/>
    </row>
    <row r="830" spans="1:3" x14ac:dyDescent="0.2">
      <c r="A830"/>
      <c r="B830"/>
      <c r="C830" s="631"/>
    </row>
    <row r="831" spans="1:3" x14ac:dyDescent="0.2">
      <c r="A831" t="s">
        <v>277</v>
      </c>
      <c r="B831" t="s">
        <v>278</v>
      </c>
      <c r="C831" s="631"/>
    </row>
    <row r="832" spans="1:3" x14ac:dyDescent="0.2">
      <c r="A832" s="48">
        <v>270390</v>
      </c>
      <c r="B832" s="48">
        <v>1320</v>
      </c>
      <c r="C832" s="631"/>
    </row>
    <row r="833" spans="1:3" x14ac:dyDescent="0.2">
      <c r="A833"/>
      <c r="B833"/>
      <c r="C833" s="631"/>
    </row>
    <row r="834" spans="1:3" x14ac:dyDescent="0.2">
      <c r="A834" t="s">
        <v>474</v>
      </c>
      <c r="B834" t="s">
        <v>475</v>
      </c>
      <c r="C834" s="631" t="s">
        <v>476</v>
      </c>
    </row>
    <row r="835" spans="1:3" x14ac:dyDescent="0.2">
      <c r="A835">
        <v>1</v>
      </c>
      <c r="B835" t="s">
        <v>445</v>
      </c>
      <c r="C835" s="631">
        <v>1.7160000000000001E-3</v>
      </c>
    </row>
    <row r="836" spans="1:3" x14ac:dyDescent="0.2">
      <c r="A836">
        <v>2</v>
      </c>
      <c r="B836" t="s">
        <v>470</v>
      </c>
      <c r="C836" s="631">
        <v>5.0429999999999995E-4</v>
      </c>
    </row>
    <row r="837" spans="1:3" x14ac:dyDescent="0.2">
      <c r="A837">
        <v>3</v>
      </c>
      <c r="B837" t="s">
        <v>639</v>
      </c>
      <c r="C837" s="631">
        <v>3.1960000000000002E-4</v>
      </c>
    </row>
    <row r="838" spans="1:3" x14ac:dyDescent="0.2">
      <c r="A838">
        <v>111</v>
      </c>
      <c r="B838" t="s">
        <v>417</v>
      </c>
      <c r="C838" s="631">
        <v>6.2589999999999998E-4</v>
      </c>
    </row>
    <row r="839" spans="1:3" x14ac:dyDescent="0.2">
      <c r="A839">
        <v>112</v>
      </c>
      <c r="B839" t="s">
        <v>418</v>
      </c>
      <c r="C839" s="631">
        <v>8.1799999999999996E-5</v>
      </c>
    </row>
    <row r="840" spans="1:3" x14ac:dyDescent="0.2">
      <c r="A840">
        <v>114</v>
      </c>
      <c r="B840" t="s">
        <v>587</v>
      </c>
      <c r="C840" s="631">
        <v>2.7589999999999998E-4</v>
      </c>
    </row>
    <row r="841" spans="1:3" x14ac:dyDescent="0.2">
      <c r="A841">
        <v>121</v>
      </c>
      <c r="B841" t="s">
        <v>465</v>
      </c>
      <c r="C841" s="631">
        <v>2.967E-4</v>
      </c>
    </row>
    <row r="842" spans="1:3" x14ac:dyDescent="0.2">
      <c r="A842">
        <v>351</v>
      </c>
      <c r="B842" t="s">
        <v>446</v>
      </c>
      <c r="C842" s="631">
        <v>1.5038E-3</v>
      </c>
    </row>
    <row r="843" spans="1:3" x14ac:dyDescent="0.2">
      <c r="A843">
        <v>352</v>
      </c>
      <c r="B843" t="s">
        <v>633</v>
      </c>
      <c r="C843" s="631">
        <v>1.9000000000000001E-4</v>
      </c>
    </row>
    <row r="844" spans="1:3" x14ac:dyDescent="0.2">
      <c r="A844">
        <v>353</v>
      </c>
      <c r="B844" t="s">
        <v>634</v>
      </c>
      <c r="C844" s="631">
        <v>1.1790000000000001E-4</v>
      </c>
    </row>
    <row r="845" spans="1:3" x14ac:dyDescent="0.2">
      <c r="A845">
        <v>421</v>
      </c>
      <c r="B845" t="s">
        <v>431</v>
      </c>
      <c r="C845" s="631">
        <v>1.132E-4</v>
      </c>
    </row>
    <row r="846" spans="1:3" x14ac:dyDescent="0.2">
      <c r="A846" s="7">
        <v>505</v>
      </c>
      <c r="B846" s="48" t="s">
        <v>449</v>
      </c>
      <c r="C846" s="631">
        <v>5.0000000000000002E-5</v>
      </c>
    </row>
    <row r="847" spans="1:3" x14ac:dyDescent="0.2">
      <c r="A847">
        <v>611</v>
      </c>
      <c r="B847" t="s">
        <v>416</v>
      </c>
      <c r="C847" s="631">
        <v>4.8834000000000004E-3</v>
      </c>
    </row>
    <row r="848" spans="1:3" x14ac:dyDescent="0.2">
      <c r="A848">
        <v>612</v>
      </c>
      <c r="B848" t="s">
        <v>469</v>
      </c>
      <c r="C848" s="631">
        <v>9.0649999999999997E-4</v>
      </c>
    </row>
    <row r="849" spans="1:3" x14ac:dyDescent="0.2">
      <c r="A849">
        <v>613</v>
      </c>
      <c r="B849" t="s">
        <v>468</v>
      </c>
      <c r="C849" s="631">
        <v>2.5546000000000002E-3</v>
      </c>
    </row>
    <row r="850" spans="1:3" x14ac:dyDescent="0.2">
      <c r="A850">
        <v>721</v>
      </c>
      <c r="B850" t="s">
        <v>586</v>
      </c>
      <c r="C850" s="631">
        <v>7.4999999999999993E-5</v>
      </c>
    </row>
    <row r="851" spans="1:3" x14ac:dyDescent="0.2">
      <c r="A851"/>
      <c r="B851" t="s">
        <v>477</v>
      </c>
      <c r="C851" s="631">
        <v>1.4214600000000001E-2</v>
      </c>
    </row>
    <row r="852" spans="1:3" x14ac:dyDescent="0.2">
      <c r="A852" s="48"/>
      <c r="B852" s="48"/>
      <c r="C852" s="631"/>
    </row>
    <row r="853" spans="1:3" x14ac:dyDescent="0.2">
      <c r="A853"/>
      <c r="B853"/>
      <c r="C853" s="631"/>
    </row>
    <row r="854" spans="1:3" x14ac:dyDescent="0.2">
      <c r="A854" t="s">
        <v>277</v>
      </c>
      <c r="B854" t="s">
        <v>278</v>
      </c>
      <c r="C854" s="631"/>
    </row>
    <row r="855" spans="1:3" x14ac:dyDescent="0.2">
      <c r="A855" s="48">
        <v>270400</v>
      </c>
      <c r="B855" s="48">
        <v>1321</v>
      </c>
      <c r="C855" s="631"/>
    </row>
    <row r="856" spans="1:3" x14ac:dyDescent="0.2">
      <c r="A856"/>
      <c r="B856"/>
      <c r="C856" s="631"/>
    </row>
    <row r="857" spans="1:3" x14ac:dyDescent="0.2">
      <c r="A857" t="s">
        <v>474</v>
      </c>
      <c r="B857" t="s">
        <v>475</v>
      </c>
      <c r="C857" s="631" t="s">
        <v>476</v>
      </c>
    </row>
    <row r="858" spans="1:3" x14ac:dyDescent="0.2">
      <c r="A858">
        <v>1</v>
      </c>
      <c r="B858" t="s">
        <v>445</v>
      </c>
      <c r="C858" s="631">
        <v>1.5858000000000001E-3</v>
      </c>
    </row>
    <row r="859" spans="1:3" x14ac:dyDescent="0.2">
      <c r="A859">
        <v>2</v>
      </c>
      <c r="B859" t="s">
        <v>470</v>
      </c>
      <c r="C859" s="631">
        <v>5.0429999999999995E-4</v>
      </c>
    </row>
    <row r="860" spans="1:3" x14ac:dyDescent="0.2">
      <c r="A860">
        <v>3</v>
      </c>
      <c r="B860" t="s">
        <v>639</v>
      </c>
      <c r="C860" s="631">
        <v>3.1960000000000002E-4</v>
      </c>
    </row>
    <row r="861" spans="1:3" x14ac:dyDescent="0.2">
      <c r="A861">
        <v>111</v>
      </c>
      <c r="B861" t="s">
        <v>417</v>
      </c>
      <c r="C861" s="631">
        <v>5.7850000000000002E-4</v>
      </c>
    </row>
    <row r="862" spans="1:3" x14ac:dyDescent="0.2">
      <c r="A862">
        <v>112</v>
      </c>
      <c r="B862" t="s">
        <v>418</v>
      </c>
      <c r="C862" s="631">
        <v>7.5599999999999994E-5</v>
      </c>
    </row>
    <row r="863" spans="1:3" x14ac:dyDescent="0.2">
      <c r="A863">
        <v>114</v>
      </c>
      <c r="B863" t="s">
        <v>587</v>
      </c>
      <c r="C863" s="631">
        <v>2.7589999999999998E-4</v>
      </c>
    </row>
    <row r="864" spans="1:3" x14ac:dyDescent="0.2">
      <c r="A864">
        <v>121</v>
      </c>
      <c r="B864" t="s">
        <v>465</v>
      </c>
      <c r="C864" s="631">
        <v>2.742E-4</v>
      </c>
    </row>
    <row r="865" spans="1:3" x14ac:dyDescent="0.2">
      <c r="A865">
        <v>211</v>
      </c>
      <c r="B865" t="s">
        <v>433</v>
      </c>
      <c r="C865" s="631">
        <v>4.2414000000000002E-3</v>
      </c>
    </row>
    <row r="866" spans="1:3" x14ac:dyDescent="0.2">
      <c r="A866">
        <v>212</v>
      </c>
      <c r="B866" t="s">
        <v>479</v>
      </c>
      <c r="C866" s="631">
        <v>1.1261999999999999E-3</v>
      </c>
    </row>
    <row r="867" spans="1:3" x14ac:dyDescent="0.2">
      <c r="A867" s="7">
        <v>213</v>
      </c>
      <c r="B867" s="48" t="s">
        <v>627</v>
      </c>
      <c r="C867" s="631">
        <v>9.5679999999999995E-4</v>
      </c>
    </row>
    <row r="868" spans="1:3" x14ac:dyDescent="0.2">
      <c r="A868">
        <v>351</v>
      </c>
      <c r="B868" t="s">
        <v>446</v>
      </c>
      <c r="C868" s="631">
        <v>1.3897E-3</v>
      </c>
    </row>
    <row r="869" spans="1:3" x14ac:dyDescent="0.2">
      <c r="A869">
        <v>352</v>
      </c>
      <c r="B869" t="s">
        <v>633</v>
      </c>
      <c r="C869" s="631">
        <v>1.9000000000000001E-4</v>
      </c>
    </row>
    <row r="870" spans="1:3" x14ac:dyDescent="0.2">
      <c r="A870">
        <v>353</v>
      </c>
      <c r="B870" t="s">
        <v>634</v>
      </c>
      <c r="C870" s="631">
        <v>1.1790000000000001E-4</v>
      </c>
    </row>
    <row r="871" spans="1:3" x14ac:dyDescent="0.2">
      <c r="A871">
        <v>411</v>
      </c>
      <c r="B871" t="s">
        <v>429</v>
      </c>
      <c r="C871" s="631">
        <v>4.7200000000000002E-5</v>
      </c>
    </row>
    <row r="872" spans="1:3" x14ac:dyDescent="0.2">
      <c r="A872" s="7">
        <v>505</v>
      </c>
      <c r="B872" s="48" t="s">
        <v>449</v>
      </c>
      <c r="C872" s="631">
        <v>4.6300000000000001E-5</v>
      </c>
    </row>
    <row r="873" spans="1:3" x14ac:dyDescent="0.2">
      <c r="A873">
        <v>511</v>
      </c>
      <c r="B873" t="s">
        <v>414</v>
      </c>
      <c r="C873" s="631">
        <v>9.7999999999999997E-5</v>
      </c>
    </row>
    <row r="874" spans="1:3" x14ac:dyDescent="0.2">
      <c r="A874">
        <v>611</v>
      </c>
      <c r="B874" t="s">
        <v>416</v>
      </c>
      <c r="C874" s="631">
        <v>4.5128E-3</v>
      </c>
    </row>
    <row r="875" spans="1:3" x14ac:dyDescent="0.2">
      <c r="A875">
        <v>612</v>
      </c>
      <c r="B875" t="s">
        <v>469</v>
      </c>
      <c r="C875" s="631">
        <v>8.3779999999999998E-4</v>
      </c>
    </row>
    <row r="876" spans="1:3" x14ac:dyDescent="0.2">
      <c r="A876">
        <v>613</v>
      </c>
      <c r="B876" t="s">
        <v>468</v>
      </c>
      <c r="C876" s="631">
        <v>2.5546000000000002E-3</v>
      </c>
    </row>
    <row r="877" spans="1:3" x14ac:dyDescent="0.2">
      <c r="A877">
        <v>721</v>
      </c>
      <c r="B877" t="s">
        <v>586</v>
      </c>
      <c r="C877" s="631">
        <v>6.9400000000000006E-5</v>
      </c>
    </row>
    <row r="878" spans="1:3" x14ac:dyDescent="0.2">
      <c r="A878"/>
      <c r="B878" t="s">
        <v>477</v>
      </c>
      <c r="C878" s="631">
        <v>1.9802E-2</v>
      </c>
    </row>
    <row r="879" spans="1:3" x14ac:dyDescent="0.2">
      <c r="A879"/>
      <c r="B879"/>
      <c r="C879" s="631"/>
    </row>
    <row r="880" spans="1:3" x14ac:dyDescent="0.2">
      <c r="A880"/>
      <c r="B880"/>
      <c r="C880" s="631"/>
    </row>
    <row r="881" spans="1:3" x14ac:dyDescent="0.2">
      <c r="A881" t="s">
        <v>277</v>
      </c>
      <c r="B881" t="s">
        <v>278</v>
      </c>
      <c r="C881" s="631"/>
    </row>
    <row r="882" spans="1:3" x14ac:dyDescent="0.2">
      <c r="A882" s="48">
        <v>270410</v>
      </c>
      <c r="B882" s="48">
        <v>1322</v>
      </c>
      <c r="C882" s="631"/>
    </row>
    <row r="883" spans="1:3" x14ac:dyDescent="0.2">
      <c r="A883"/>
      <c r="B883"/>
      <c r="C883" s="631"/>
    </row>
    <row r="884" spans="1:3" x14ac:dyDescent="0.2">
      <c r="A884" t="s">
        <v>474</v>
      </c>
      <c r="B884" t="s">
        <v>475</v>
      </c>
      <c r="C884" s="631" t="s">
        <v>476</v>
      </c>
    </row>
    <row r="885" spans="1:3" x14ac:dyDescent="0.2">
      <c r="A885">
        <v>1</v>
      </c>
      <c r="B885" t="s">
        <v>445</v>
      </c>
      <c r="C885" s="631">
        <v>1.7160000000000001E-3</v>
      </c>
    </row>
    <row r="886" spans="1:3" x14ac:dyDescent="0.2">
      <c r="A886">
        <v>2</v>
      </c>
      <c r="B886" t="s">
        <v>470</v>
      </c>
      <c r="C886" s="631">
        <v>5.0429999999999995E-4</v>
      </c>
    </row>
    <row r="887" spans="1:3" x14ac:dyDescent="0.2">
      <c r="A887">
        <v>3</v>
      </c>
      <c r="B887" t="s">
        <v>639</v>
      </c>
      <c r="C887" s="631">
        <v>3.1960000000000002E-4</v>
      </c>
    </row>
    <row r="888" spans="1:3" x14ac:dyDescent="0.2">
      <c r="A888">
        <v>111</v>
      </c>
      <c r="B888" t="s">
        <v>417</v>
      </c>
      <c r="C888" s="631">
        <v>6.2589999999999998E-4</v>
      </c>
    </row>
    <row r="889" spans="1:3" x14ac:dyDescent="0.2">
      <c r="A889">
        <v>112</v>
      </c>
      <c r="B889" t="s">
        <v>418</v>
      </c>
      <c r="C889" s="631">
        <v>8.1799999999999996E-5</v>
      </c>
    </row>
    <row r="890" spans="1:3" x14ac:dyDescent="0.2">
      <c r="A890">
        <v>114</v>
      </c>
      <c r="B890" t="s">
        <v>587</v>
      </c>
      <c r="C890" s="631">
        <v>2.7589999999999998E-4</v>
      </c>
    </row>
    <row r="891" spans="1:3" x14ac:dyDescent="0.2">
      <c r="A891" s="7">
        <v>121</v>
      </c>
      <c r="B891" s="48" t="s">
        <v>465</v>
      </c>
      <c r="C891" s="631">
        <v>2.967E-4</v>
      </c>
    </row>
    <row r="892" spans="1:3" x14ac:dyDescent="0.2">
      <c r="A892" s="7">
        <v>401</v>
      </c>
      <c r="B892" s="48" t="s">
        <v>419</v>
      </c>
      <c r="C892" s="631">
        <v>5.4700000000000001E-5</v>
      </c>
    </row>
    <row r="893" spans="1:3" x14ac:dyDescent="0.2">
      <c r="A893">
        <v>505</v>
      </c>
      <c r="B893" t="s">
        <v>449</v>
      </c>
      <c r="C893" s="631">
        <v>5.0000000000000002E-5</v>
      </c>
    </row>
    <row r="894" spans="1:3" x14ac:dyDescent="0.2">
      <c r="A894">
        <v>511</v>
      </c>
      <c r="B894" t="s">
        <v>414</v>
      </c>
      <c r="C894" s="631">
        <v>1.069E-4</v>
      </c>
    </row>
    <row r="895" spans="1:3" x14ac:dyDescent="0.2">
      <c r="A895">
        <v>611</v>
      </c>
      <c r="B895" t="s">
        <v>416</v>
      </c>
      <c r="C895" s="631">
        <v>4.8834000000000004E-3</v>
      </c>
    </row>
    <row r="896" spans="1:3" x14ac:dyDescent="0.2">
      <c r="A896">
        <v>612</v>
      </c>
      <c r="B896" t="s">
        <v>469</v>
      </c>
      <c r="C896" s="631">
        <v>9.0649999999999997E-4</v>
      </c>
    </row>
    <row r="897" spans="1:3" x14ac:dyDescent="0.2">
      <c r="A897">
        <v>613</v>
      </c>
      <c r="B897" t="s">
        <v>468</v>
      </c>
      <c r="C897" s="631">
        <v>2.5546000000000002E-3</v>
      </c>
    </row>
    <row r="898" spans="1:3" x14ac:dyDescent="0.2">
      <c r="A898">
        <v>721</v>
      </c>
      <c r="B898" t="s">
        <v>586</v>
      </c>
      <c r="C898" s="631">
        <v>7.4999999999999993E-5</v>
      </c>
    </row>
    <row r="899" spans="1:3" x14ac:dyDescent="0.2">
      <c r="A899"/>
      <c r="B899" t="s">
        <v>477</v>
      </c>
      <c r="C899" s="631">
        <v>1.24513E-2</v>
      </c>
    </row>
    <row r="900" spans="1:3" x14ac:dyDescent="0.2">
      <c r="A900"/>
      <c r="B900"/>
      <c r="C900" s="631"/>
    </row>
    <row r="901" spans="1:3" x14ac:dyDescent="0.2">
      <c r="A901"/>
      <c r="B901"/>
      <c r="C901" s="631"/>
    </row>
    <row r="902" spans="1:3" x14ac:dyDescent="0.2">
      <c r="A902" t="s">
        <v>277</v>
      </c>
      <c r="B902" t="s">
        <v>278</v>
      </c>
      <c r="C902" s="631"/>
    </row>
    <row r="903" spans="1:3" x14ac:dyDescent="0.2">
      <c r="A903" s="48">
        <v>270420</v>
      </c>
      <c r="B903" s="48">
        <v>1324</v>
      </c>
      <c r="C903" s="631"/>
    </row>
    <row r="904" spans="1:3" x14ac:dyDescent="0.2">
      <c r="A904"/>
      <c r="B904"/>
      <c r="C904" s="631"/>
    </row>
    <row r="905" spans="1:3" x14ac:dyDescent="0.2">
      <c r="A905" t="s">
        <v>474</v>
      </c>
      <c r="B905" t="s">
        <v>475</v>
      </c>
      <c r="C905" s="631" t="s">
        <v>476</v>
      </c>
    </row>
    <row r="906" spans="1:3" x14ac:dyDescent="0.2">
      <c r="A906">
        <v>1</v>
      </c>
      <c r="B906" t="s">
        <v>445</v>
      </c>
      <c r="C906" s="631">
        <v>1.7160000000000001E-3</v>
      </c>
    </row>
    <row r="907" spans="1:3" x14ac:dyDescent="0.2">
      <c r="A907">
        <v>2</v>
      </c>
      <c r="B907" t="s">
        <v>470</v>
      </c>
      <c r="C907" s="631">
        <v>5.0429999999999995E-4</v>
      </c>
    </row>
    <row r="908" spans="1:3" x14ac:dyDescent="0.2">
      <c r="A908">
        <v>3</v>
      </c>
      <c r="B908" t="s">
        <v>639</v>
      </c>
      <c r="C908" s="631">
        <v>3.1960000000000002E-4</v>
      </c>
    </row>
    <row r="909" spans="1:3" x14ac:dyDescent="0.2">
      <c r="A909">
        <v>111</v>
      </c>
      <c r="B909" t="s">
        <v>417</v>
      </c>
      <c r="C909" s="631">
        <v>6.2589999999999998E-4</v>
      </c>
    </row>
    <row r="910" spans="1:3" x14ac:dyDescent="0.2">
      <c r="A910" s="7">
        <v>112</v>
      </c>
      <c r="B910" s="48" t="s">
        <v>418</v>
      </c>
      <c r="C910" s="631">
        <v>8.1799999999999996E-5</v>
      </c>
    </row>
    <row r="911" spans="1:3" x14ac:dyDescent="0.2">
      <c r="A911">
        <v>114</v>
      </c>
      <c r="B911" t="s">
        <v>587</v>
      </c>
      <c r="C911" s="631">
        <v>2.7589999999999998E-4</v>
      </c>
    </row>
    <row r="912" spans="1:3" x14ac:dyDescent="0.2">
      <c r="A912">
        <v>121</v>
      </c>
      <c r="B912" t="s">
        <v>465</v>
      </c>
      <c r="C912" s="631">
        <v>2.967E-4</v>
      </c>
    </row>
    <row r="913" spans="1:3" x14ac:dyDescent="0.2">
      <c r="A913" s="7">
        <v>331</v>
      </c>
      <c r="B913" s="48" t="s">
        <v>456</v>
      </c>
      <c r="C913" s="631">
        <v>1.2572E-3</v>
      </c>
    </row>
    <row r="914" spans="1:3" x14ac:dyDescent="0.2">
      <c r="A914">
        <v>505</v>
      </c>
      <c r="B914" t="s">
        <v>449</v>
      </c>
      <c r="C914" s="631">
        <v>5.0000000000000002E-5</v>
      </c>
    </row>
    <row r="915" spans="1:3" x14ac:dyDescent="0.2">
      <c r="A915">
        <v>611</v>
      </c>
      <c r="B915" t="s">
        <v>416</v>
      </c>
      <c r="C915" s="631">
        <v>4.8834000000000004E-3</v>
      </c>
    </row>
    <row r="916" spans="1:3" x14ac:dyDescent="0.2">
      <c r="A916">
        <v>612</v>
      </c>
      <c r="B916" t="s">
        <v>469</v>
      </c>
      <c r="C916" s="631">
        <v>9.0649999999999997E-4</v>
      </c>
    </row>
    <row r="917" spans="1:3" x14ac:dyDescent="0.2">
      <c r="A917">
        <v>613</v>
      </c>
      <c r="B917" t="s">
        <v>468</v>
      </c>
      <c r="C917" s="631">
        <v>2.5546000000000002E-3</v>
      </c>
    </row>
    <row r="918" spans="1:3" x14ac:dyDescent="0.2">
      <c r="A918">
        <v>721</v>
      </c>
      <c r="B918" t="s">
        <v>586</v>
      </c>
      <c r="C918" s="631">
        <v>7.4999999999999993E-5</v>
      </c>
    </row>
    <row r="919" spans="1:3" x14ac:dyDescent="0.2">
      <c r="A919"/>
      <c r="B919" t="s">
        <v>477</v>
      </c>
      <c r="C919" s="631">
        <v>1.3546900000000001E-2</v>
      </c>
    </row>
    <row r="920" spans="1:3" x14ac:dyDescent="0.2">
      <c r="A920"/>
      <c r="B920"/>
      <c r="C920" s="631"/>
    </row>
    <row r="921" spans="1:3" x14ac:dyDescent="0.2">
      <c r="A921"/>
      <c r="B921"/>
      <c r="C921" s="631"/>
    </row>
    <row r="922" spans="1:3" x14ac:dyDescent="0.2">
      <c r="A922" t="s">
        <v>277</v>
      </c>
      <c r="B922" t="s">
        <v>278</v>
      </c>
      <c r="C922" s="631"/>
    </row>
    <row r="923" spans="1:3" x14ac:dyDescent="0.2">
      <c r="A923" s="48">
        <v>270430</v>
      </c>
      <c r="B923" s="48">
        <v>1325</v>
      </c>
      <c r="C923" s="631"/>
    </row>
    <row r="924" spans="1:3" x14ac:dyDescent="0.2">
      <c r="A924"/>
      <c r="B924"/>
      <c r="C924" s="631"/>
    </row>
    <row r="925" spans="1:3" x14ac:dyDescent="0.2">
      <c r="A925" t="s">
        <v>474</v>
      </c>
      <c r="B925" t="s">
        <v>475</v>
      </c>
      <c r="C925" s="631" t="s">
        <v>476</v>
      </c>
    </row>
    <row r="926" spans="1:3" x14ac:dyDescent="0.2">
      <c r="A926">
        <v>1</v>
      </c>
      <c r="B926" t="s">
        <v>445</v>
      </c>
      <c r="C926" s="631">
        <v>1.7160000000000001E-3</v>
      </c>
    </row>
    <row r="927" spans="1:3" x14ac:dyDescent="0.2">
      <c r="A927">
        <v>2</v>
      </c>
      <c r="B927" t="s">
        <v>470</v>
      </c>
      <c r="C927" s="631">
        <v>5.0429999999999995E-4</v>
      </c>
    </row>
    <row r="928" spans="1:3" x14ac:dyDescent="0.2">
      <c r="A928" s="7">
        <v>3</v>
      </c>
      <c r="B928" s="48" t="s">
        <v>639</v>
      </c>
      <c r="C928" s="631">
        <v>3.1960000000000002E-4</v>
      </c>
    </row>
    <row r="929" spans="1:3" x14ac:dyDescent="0.2">
      <c r="A929">
        <v>111</v>
      </c>
      <c r="B929" t="s">
        <v>417</v>
      </c>
      <c r="C929" s="631">
        <v>6.2589999999999998E-4</v>
      </c>
    </row>
    <row r="930" spans="1:3" x14ac:dyDescent="0.2">
      <c r="A930">
        <v>112</v>
      </c>
      <c r="B930" t="s">
        <v>418</v>
      </c>
      <c r="C930" s="631">
        <v>8.1799999999999996E-5</v>
      </c>
    </row>
    <row r="931" spans="1:3" x14ac:dyDescent="0.2">
      <c r="A931">
        <v>114</v>
      </c>
      <c r="B931" s="481" t="s">
        <v>587</v>
      </c>
      <c r="C931" s="631">
        <v>2.7589999999999998E-4</v>
      </c>
    </row>
    <row r="932" spans="1:3" x14ac:dyDescent="0.2">
      <c r="A932">
        <v>121</v>
      </c>
      <c r="B932" t="s">
        <v>465</v>
      </c>
      <c r="C932" s="631">
        <v>2.967E-4</v>
      </c>
    </row>
    <row r="933" spans="1:3" x14ac:dyDescent="0.2">
      <c r="A933" s="7">
        <v>361</v>
      </c>
      <c r="B933" s="48" t="s">
        <v>461</v>
      </c>
      <c r="C933" s="631">
        <v>8.6120000000000001E-4</v>
      </c>
    </row>
    <row r="934" spans="1:3" x14ac:dyDescent="0.2">
      <c r="A934">
        <v>505</v>
      </c>
      <c r="B934" t="s">
        <v>449</v>
      </c>
      <c r="C934" s="631">
        <v>5.0000000000000002E-5</v>
      </c>
    </row>
    <row r="935" spans="1:3" x14ac:dyDescent="0.2">
      <c r="A935">
        <v>611</v>
      </c>
      <c r="B935" t="s">
        <v>416</v>
      </c>
      <c r="C935" s="631">
        <v>4.8834000000000004E-3</v>
      </c>
    </row>
    <row r="936" spans="1:3" x14ac:dyDescent="0.2">
      <c r="A936">
        <v>612</v>
      </c>
      <c r="B936" t="s">
        <v>469</v>
      </c>
      <c r="C936" s="631">
        <v>9.0649999999999997E-4</v>
      </c>
    </row>
    <row r="937" spans="1:3" x14ac:dyDescent="0.2">
      <c r="A937">
        <v>613</v>
      </c>
      <c r="B937" t="s">
        <v>468</v>
      </c>
      <c r="C937" s="631">
        <v>2.5546000000000002E-3</v>
      </c>
    </row>
    <row r="938" spans="1:3" x14ac:dyDescent="0.2">
      <c r="A938">
        <v>721</v>
      </c>
      <c r="B938" t="s">
        <v>586</v>
      </c>
      <c r="C938" s="631">
        <v>7.4999999999999993E-5</v>
      </c>
    </row>
    <row r="939" spans="1:3" x14ac:dyDescent="0.2">
      <c r="A939"/>
      <c r="B939" t="s">
        <v>477</v>
      </c>
      <c r="C939" s="631">
        <v>1.31509E-2</v>
      </c>
    </row>
    <row r="940" spans="1:3" x14ac:dyDescent="0.2">
      <c r="A940"/>
      <c r="B940"/>
      <c r="C940" s="631"/>
    </row>
    <row r="941" spans="1:3" x14ac:dyDescent="0.2">
      <c r="A941"/>
      <c r="B941"/>
      <c r="C941" s="631"/>
    </row>
    <row r="942" spans="1:3" x14ac:dyDescent="0.2">
      <c r="A942" t="s">
        <v>277</v>
      </c>
      <c r="B942" t="s">
        <v>278</v>
      </c>
      <c r="C942" s="631"/>
    </row>
    <row r="943" spans="1:3" x14ac:dyDescent="0.2">
      <c r="A943" s="48">
        <v>270440</v>
      </c>
      <c r="B943" s="48">
        <v>1326</v>
      </c>
      <c r="C943" s="631"/>
    </row>
    <row r="944" spans="1:3" x14ac:dyDescent="0.2">
      <c r="A944"/>
      <c r="B944"/>
      <c r="C944" s="631"/>
    </row>
    <row r="945" spans="1:3" x14ac:dyDescent="0.2">
      <c r="A945" t="s">
        <v>474</v>
      </c>
      <c r="B945" t="s">
        <v>475</v>
      </c>
      <c r="C945" s="631" t="s">
        <v>476</v>
      </c>
    </row>
    <row r="946" spans="1:3" x14ac:dyDescent="0.2">
      <c r="A946">
        <v>1</v>
      </c>
      <c r="B946" t="s">
        <v>445</v>
      </c>
      <c r="C946" s="631">
        <v>1.7160000000000001E-3</v>
      </c>
    </row>
    <row r="947" spans="1:3" x14ac:dyDescent="0.2">
      <c r="A947" s="7">
        <v>2</v>
      </c>
      <c r="B947" s="48" t="s">
        <v>470</v>
      </c>
      <c r="C947" s="631">
        <v>5.0429999999999995E-4</v>
      </c>
    </row>
    <row r="948" spans="1:3" x14ac:dyDescent="0.2">
      <c r="A948">
        <v>3</v>
      </c>
      <c r="B948" t="s">
        <v>639</v>
      </c>
      <c r="C948" s="631">
        <v>3.1960000000000002E-4</v>
      </c>
    </row>
    <row r="949" spans="1:3" x14ac:dyDescent="0.2">
      <c r="A949">
        <v>111</v>
      </c>
      <c r="B949" t="s">
        <v>417</v>
      </c>
      <c r="C949" s="631">
        <v>6.2589999999999998E-4</v>
      </c>
    </row>
    <row r="950" spans="1:3" x14ac:dyDescent="0.2">
      <c r="A950">
        <v>112</v>
      </c>
      <c r="B950" t="s">
        <v>418</v>
      </c>
      <c r="C950" s="631">
        <v>8.1799999999999996E-5</v>
      </c>
    </row>
    <row r="951" spans="1:3" x14ac:dyDescent="0.2">
      <c r="A951">
        <v>114</v>
      </c>
      <c r="B951" t="s">
        <v>587</v>
      </c>
      <c r="C951" s="631">
        <v>2.7589999999999998E-4</v>
      </c>
    </row>
    <row r="952" spans="1:3" x14ac:dyDescent="0.2">
      <c r="A952">
        <v>121</v>
      </c>
      <c r="B952" t="s">
        <v>465</v>
      </c>
      <c r="C952" s="631">
        <v>2.967E-4</v>
      </c>
    </row>
    <row r="953" spans="1:3" x14ac:dyDescent="0.2">
      <c r="A953" s="7">
        <v>505</v>
      </c>
      <c r="B953" s="48" t="s">
        <v>449</v>
      </c>
      <c r="C953" s="631">
        <v>5.0000000000000002E-5</v>
      </c>
    </row>
    <row r="954" spans="1:3" x14ac:dyDescent="0.2">
      <c r="A954">
        <v>611</v>
      </c>
      <c r="B954" t="s">
        <v>416</v>
      </c>
      <c r="C954" s="631">
        <v>4.8834000000000004E-3</v>
      </c>
    </row>
    <row r="955" spans="1:3" x14ac:dyDescent="0.2">
      <c r="A955">
        <v>612</v>
      </c>
      <c r="B955" t="s">
        <v>469</v>
      </c>
      <c r="C955" s="631">
        <v>9.0649999999999997E-4</v>
      </c>
    </row>
    <row r="956" spans="1:3" x14ac:dyDescent="0.2">
      <c r="A956">
        <v>613</v>
      </c>
      <c r="B956" t="s">
        <v>468</v>
      </c>
      <c r="C956" s="631">
        <v>2.5546000000000002E-3</v>
      </c>
    </row>
    <row r="957" spans="1:3" x14ac:dyDescent="0.2">
      <c r="A957">
        <v>721</v>
      </c>
      <c r="B957" t="s">
        <v>586</v>
      </c>
      <c r="C957" s="631">
        <v>7.4999999999999993E-5</v>
      </c>
    </row>
    <row r="958" spans="1:3" x14ac:dyDescent="0.2">
      <c r="A958"/>
      <c r="B958" t="s">
        <v>477</v>
      </c>
      <c r="C958" s="631">
        <v>1.2289700000000001E-2</v>
      </c>
    </row>
    <row r="959" spans="1:3" x14ac:dyDescent="0.2">
      <c r="A959"/>
      <c r="B959"/>
      <c r="C959" s="631"/>
    </row>
    <row r="960" spans="1:3" x14ac:dyDescent="0.2">
      <c r="A960"/>
      <c r="B960"/>
      <c r="C960" s="631"/>
    </row>
    <row r="961" spans="1:3" x14ac:dyDescent="0.2">
      <c r="A961" t="s">
        <v>277</v>
      </c>
      <c r="B961" t="s">
        <v>278</v>
      </c>
      <c r="C961" s="631"/>
    </row>
    <row r="962" spans="1:3" x14ac:dyDescent="0.2">
      <c r="A962" s="48">
        <v>270450</v>
      </c>
      <c r="B962" s="48">
        <v>1327</v>
      </c>
      <c r="C962" s="631"/>
    </row>
    <row r="963" spans="1:3" x14ac:dyDescent="0.2">
      <c r="A963"/>
      <c r="B963"/>
      <c r="C963" s="631"/>
    </row>
    <row r="964" spans="1:3" x14ac:dyDescent="0.2">
      <c r="A964" t="s">
        <v>474</v>
      </c>
      <c r="B964" t="s">
        <v>475</v>
      </c>
      <c r="C964" s="631" t="s">
        <v>476</v>
      </c>
    </row>
    <row r="965" spans="1:3" x14ac:dyDescent="0.2">
      <c r="A965">
        <v>1</v>
      </c>
      <c r="B965" t="s">
        <v>445</v>
      </c>
      <c r="C965" s="631">
        <v>1.7160000000000001E-3</v>
      </c>
    </row>
    <row r="966" spans="1:3" x14ac:dyDescent="0.2">
      <c r="A966" s="7">
        <v>2</v>
      </c>
      <c r="B966" s="48" t="s">
        <v>470</v>
      </c>
      <c r="C966" s="631">
        <v>5.0429999999999995E-4</v>
      </c>
    </row>
    <row r="967" spans="1:3" x14ac:dyDescent="0.2">
      <c r="A967">
        <v>3</v>
      </c>
      <c r="B967" t="s">
        <v>639</v>
      </c>
      <c r="C967" s="631">
        <v>3.1960000000000002E-4</v>
      </c>
    </row>
    <row r="968" spans="1:3" x14ac:dyDescent="0.2">
      <c r="A968">
        <v>111</v>
      </c>
      <c r="B968" t="s">
        <v>417</v>
      </c>
      <c r="C968" s="631">
        <v>6.2589999999999998E-4</v>
      </c>
    </row>
    <row r="969" spans="1:3" x14ac:dyDescent="0.2">
      <c r="A969">
        <v>112</v>
      </c>
      <c r="B969" t="s">
        <v>418</v>
      </c>
      <c r="C969" s="631">
        <v>8.1799999999999996E-5</v>
      </c>
    </row>
    <row r="970" spans="1:3" x14ac:dyDescent="0.2">
      <c r="A970">
        <v>114</v>
      </c>
      <c r="B970" t="s">
        <v>587</v>
      </c>
      <c r="C970" s="631">
        <v>2.7589999999999998E-4</v>
      </c>
    </row>
    <row r="971" spans="1:3" x14ac:dyDescent="0.2">
      <c r="A971">
        <v>121</v>
      </c>
      <c r="B971" t="s">
        <v>465</v>
      </c>
      <c r="C971" s="631">
        <v>2.967E-4</v>
      </c>
    </row>
    <row r="972" spans="1:3" x14ac:dyDescent="0.2">
      <c r="A972" s="7">
        <v>311</v>
      </c>
      <c r="B972" s="48" t="s">
        <v>462</v>
      </c>
      <c r="C972" s="631">
        <v>5.3660000000000003E-4</v>
      </c>
    </row>
    <row r="973" spans="1:3" x14ac:dyDescent="0.2">
      <c r="A973">
        <v>505</v>
      </c>
      <c r="B973" t="s">
        <v>449</v>
      </c>
      <c r="C973" s="631">
        <v>5.0000000000000002E-5</v>
      </c>
    </row>
    <row r="974" spans="1:3" x14ac:dyDescent="0.2">
      <c r="A974">
        <v>611</v>
      </c>
      <c r="B974" t="s">
        <v>416</v>
      </c>
      <c r="C974" s="631">
        <v>4.8834000000000004E-3</v>
      </c>
    </row>
    <row r="975" spans="1:3" x14ac:dyDescent="0.2">
      <c r="A975">
        <v>612</v>
      </c>
      <c r="B975" t="s">
        <v>469</v>
      </c>
      <c r="C975" s="631">
        <v>9.0649999999999997E-4</v>
      </c>
    </row>
    <row r="976" spans="1:3" x14ac:dyDescent="0.2">
      <c r="A976">
        <v>613</v>
      </c>
      <c r="B976" t="s">
        <v>468</v>
      </c>
      <c r="C976" s="631">
        <v>2.5546000000000002E-3</v>
      </c>
    </row>
    <row r="977" spans="1:3" x14ac:dyDescent="0.2">
      <c r="A977">
        <v>721</v>
      </c>
      <c r="B977" t="s">
        <v>586</v>
      </c>
      <c r="C977" s="631">
        <v>7.4999999999999993E-5</v>
      </c>
    </row>
    <row r="978" spans="1:3" x14ac:dyDescent="0.2">
      <c r="A978"/>
      <c r="B978" t="s">
        <v>477</v>
      </c>
      <c r="C978" s="631">
        <v>1.2826300000000001E-2</v>
      </c>
    </row>
    <row r="979" spans="1:3" x14ac:dyDescent="0.2">
      <c r="A979"/>
      <c r="B979"/>
      <c r="C979" s="631"/>
    </row>
    <row r="980" spans="1:3" x14ac:dyDescent="0.2">
      <c r="A980"/>
      <c r="B980"/>
      <c r="C980" s="631"/>
    </row>
    <row r="981" spans="1:3" x14ac:dyDescent="0.2">
      <c r="A981" t="s">
        <v>277</v>
      </c>
      <c r="B981" t="s">
        <v>278</v>
      </c>
      <c r="C981" s="631"/>
    </row>
    <row r="982" spans="1:3" x14ac:dyDescent="0.2">
      <c r="A982" s="48">
        <v>270460</v>
      </c>
      <c r="B982" s="48">
        <v>1328</v>
      </c>
      <c r="C982" s="631"/>
    </row>
    <row r="983" spans="1:3" x14ac:dyDescent="0.2">
      <c r="A983"/>
      <c r="B983"/>
      <c r="C983" s="631"/>
    </row>
    <row r="984" spans="1:3" x14ac:dyDescent="0.2">
      <c r="A984" t="s">
        <v>474</v>
      </c>
      <c r="B984" t="s">
        <v>475</v>
      </c>
      <c r="C984" s="631" t="s">
        <v>476</v>
      </c>
    </row>
    <row r="985" spans="1:3" x14ac:dyDescent="0.2">
      <c r="A985">
        <v>1</v>
      </c>
      <c r="B985" t="s">
        <v>445</v>
      </c>
      <c r="C985" s="631">
        <v>1.7160000000000001E-3</v>
      </c>
    </row>
    <row r="986" spans="1:3" x14ac:dyDescent="0.2">
      <c r="A986">
        <v>2</v>
      </c>
      <c r="B986" t="s">
        <v>470</v>
      </c>
      <c r="C986" s="631">
        <v>5.0429999999999995E-4</v>
      </c>
    </row>
    <row r="987" spans="1:3" x14ac:dyDescent="0.2">
      <c r="A987">
        <v>3</v>
      </c>
      <c r="B987" t="s">
        <v>639</v>
      </c>
      <c r="C987" s="631">
        <v>3.1960000000000002E-4</v>
      </c>
    </row>
    <row r="988" spans="1:3" x14ac:dyDescent="0.2">
      <c r="A988">
        <v>111</v>
      </c>
      <c r="B988" t="s">
        <v>417</v>
      </c>
      <c r="C988" s="631">
        <v>6.2589999999999998E-4</v>
      </c>
    </row>
    <row r="989" spans="1:3" x14ac:dyDescent="0.2">
      <c r="A989">
        <v>112</v>
      </c>
      <c r="B989" t="s">
        <v>418</v>
      </c>
      <c r="C989" s="631">
        <v>8.1799999999999996E-5</v>
      </c>
    </row>
    <row r="990" spans="1:3" x14ac:dyDescent="0.2">
      <c r="A990">
        <v>114</v>
      </c>
      <c r="B990" t="s">
        <v>587</v>
      </c>
      <c r="C990" s="631">
        <v>2.7589999999999998E-4</v>
      </c>
    </row>
    <row r="991" spans="1:3" x14ac:dyDescent="0.2">
      <c r="A991" s="7">
        <v>121</v>
      </c>
      <c r="B991" s="48" t="s">
        <v>465</v>
      </c>
      <c r="C991" s="631">
        <v>2.967E-4</v>
      </c>
    </row>
    <row r="992" spans="1:3" x14ac:dyDescent="0.2">
      <c r="A992" s="7">
        <v>301</v>
      </c>
      <c r="B992" s="48" t="s">
        <v>412</v>
      </c>
      <c r="C992" s="631">
        <v>2.2122999999999999E-3</v>
      </c>
    </row>
    <row r="993" spans="1:3" x14ac:dyDescent="0.2">
      <c r="A993">
        <v>505</v>
      </c>
      <c r="B993" t="s">
        <v>449</v>
      </c>
      <c r="C993" s="631">
        <v>5.0000000000000002E-5</v>
      </c>
    </row>
    <row r="994" spans="1:3" x14ac:dyDescent="0.2">
      <c r="A994">
        <v>611</v>
      </c>
      <c r="B994" t="s">
        <v>416</v>
      </c>
      <c r="C994" s="631">
        <v>4.8834000000000004E-3</v>
      </c>
    </row>
    <row r="995" spans="1:3" x14ac:dyDescent="0.2">
      <c r="A995">
        <v>612</v>
      </c>
      <c r="B995" t="s">
        <v>469</v>
      </c>
      <c r="C995" s="631">
        <v>9.0649999999999997E-4</v>
      </c>
    </row>
    <row r="996" spans="1:3" x14ac:dyDescent="0.2">
      <c r="A996">
        <v>613</v>
      </c>
      <c r="B996" t="s">
        <v>468</v>
      </c>
      <c r="C996" s="631">
        <v>2.5546000000000002E-3</v>
      </c>
    </row>
    <row r="997" spans="1:3" x14ac:dyDescent="0.2">
      <c r="A997">
        <v>721</v>
      </c>
      <c r="B997" t="s">
        <v>586</v>
      </c>
      <c r="C997" s="631">
        <v>7.4999999999999993E-5</v>
      </c>
    </row>
    <row r="998" spans="1:3" x14ac:dyDescent="0.2">
      <c r="A998"/>
      <c r="B998" t="s">
        <v>477</v>
      </c>
      <c r="C998" s="631">
        <v>1.4501999999999999E-2</v>
      </c>
    </row>
    <row r="999" spans="1:3" x14ac:dyDescent="0.2">
      <c r="A999"/>
      <c r="B999"/>
      <c r="C999" s="631"/>
    </row>
    <row r="1000" spans="1:3" x14ac:dyDescent="0.2">
      <c r="A1000"/>
      <c r="B1000"/>
      <c r="C1000" s="631"/>
    </row>
    <row r="1001" spans="1:3" x14ac:dyDescent="0.2">
      <c r="A1001" t="s">
        <v>277</v>
      </c>
      <c r="B1001" t="s">
        <v>278</v>
      </c>
      <c r="C1001" s="631"/>
    </row>
    <row r="1002" spans="1:3" x14ac:dyDescent="0.2">
      <c r="A1002" s="48">
        <v>270470</v>
      </c>
      <c r="B1002" s="48">
        <v>1329</v>
      </c>
      <c r="C1002" s="631"/>
    </row>
    <row r="1003" spans="1:3" x14ac:dyDescent="0.2">
      <c r="A1003"/>
      <c r="B1003"/>
      <c r="C1003" s="631"/>
    </row>
    <row r="1004" spans="1:3" x14ac:dyDescent="0.2">
      <c r="A1004" t="s">
        <v>474</v>
      </c>
      <c r="B1004" t="s">
        <v>475</v>
      </c>
      <c r="C1004" s="631" t="s">
        <v>476</v>
      </c>
    </row>
    <row r="1005" spans="1:3" x14ac:dyDescent="0.2">
      <c r="A1005">
        <v>1</v>
      </c>
      <c r="B1005" t="s">
        <v>445</v>
      </c>
      <c r="C1005" s="631">
        <v>1.5858000000000001E-3</v>
      </c>
    </row>
    <row r="1006" spans="1:3" x14ac:dyDescent="0.2">
      <c r="A1006">
        <v>2</v>
      </c>
      <c r="B1006" t="s">
        <v>470</v>
      </c>
      <c r="C1006" s="631">
        <v>5.0429999999999995E-4</v>
      </c>
    </row>
    <row r="1007" spans="1:3" x14ac:dyDescent="0.2">
      <c r="A1007">
        <v>3</v>
      </c>
      <c r="B1007" t="s">
        <v>639</v>
      </c>
      <c r="C1007" s="631">
        <v>3.1960000000000002E-4</v>
      </c>
    </row>
    <row r="1008" spans="1:3" x14ac:dyDescent="0.2">
      <c r="A1008">
        <v>111</v>
      </c>
      <c r="B1008" t="s">
        <v>417</v>
      </c>
      <c r="C1008" s="631">
        <v>5.7850000000000002E-4</v>
      </c>
    </row>
    <row r="1009" spans="1:3" x14ac:dyDescent="0.2">
      <c r="A1009">
        <v>112</v>
      </c>
      <c r="B1009" t="s">
        <v>418</v>
      </c>
      <c r="C1009" s="631">
        <v>7.5599999999999994E-5</v>
      </c>
    </row>
    <row r="1010" spans="1:3" x14ac:dyDescent="0.2">
      <c r="A1010">
        <v>114</v>
      </c>
      <c r="B1010" t="s">
        <v>587</v>
      </c>
      <c r="C1010" s="631">
        <v>2.7589999999999998E-4</v>
      </c>
    </row>
    <row r="1011" spans="1:3" x14ac:dyDescent="0.2">
      <c r="A1011">
        <v>121</v>
      </c>
      <c r="B1011" t="s">
        <v>465</v>
      </c>
      <c r="C1011" s="631">
        <v>2.742E-4</v>
      </c>
    </row>
    <row r="1012" spans="1:3" x14ac:dyDescent="0.2">
      <c r="A1012" s="7">
        <v>211</v>
      </c>
      <c r="B1012" s="48" t="s">
        <v>433</v>
      </c>
      <c r="C1012" s="631">
        <v>4.2414000000000002E-3</v>
      </c>
    </row>
    <row r="1013" spans="1:3" x14ac:dyDescent="0.2">
      <c r="A1013" s="7">
        <v>212</v>
      </c>
      <c r="B1013" t="s">
        <v>479</v>
      </c>
      <c r="C1013" s="631">
        <v>1.1173000000000001E-3</v>
      </c>
    </row>
    <row r="1014" spans="1:3" x14ac:dyDescent="0.2">
      <c r="A1014" s="7">
        <v>213</v>
      </c>
      <c r="B1014" t="s">
        <v>627</v>
      </c>
      <c r="C1014" s="631">
        <v>9.5679999999999995E-4</v>
      </c>
    </row>
    <row r="1015" spans="1:3" x14ac:dyDescent="0.2">
      <c r="A1015" s="7">
        <v>351</v>
      </c>
      <c r="B1015" t="s">
        <v>446</v>
      </c>
      <c r="C1015" s="631">
        <v>1.3897E-3</v>
      </c>
    </row>
    <row r="1016" spans="1:3" x14ac:dyDescent="0.2">
      <c r="A1016" s="7">
        <v>352</v>
      </c>
      <c r="B1016" s="48" t="s">
        <v>633</v>
      </c>
      <c r="C1016" s="631">
        <v>1.9000000000000001E-4</v>
      </c>
    </row>
    <row r="1017" spans="1:3" x14ac:dyDescent="0.2">
      <c r="A1017">
        <v>353</v>
      </c>
      <c r="B1017" t="s">
        <v>634</v>
      </c>
      <c r="C1017" s="631">
        <v>1.1790000000000001E-4</v>
      </c>
    </row>
    <row r="1018" spans="1:3" x14ac:dyDescent="0.2">
      <c r="A1018">
        <v>411</v>
      </c>
      <c r="B1018" t="s">
        <v>429</v>
      </c>
      <c r="C1018" s="631">
        <v>4.7200000000000002E-5</v>
      </c>
    </row>
    <row r="1019" spans="1:3" x14ac:dyDescent="0.2">
      <c r="A1019">
        <v>505</v>
      </c>
      <c r="B1019" t="s">
        <v>449</v>
      </c>
      <c r="C1019" s="631">
        <v>4.6300000000000001E-5</v>
      </c>
    </row>
    <row r="1020" spans="1:3" x14ac:dyDescent="0.2">
      <c r="A1020">
        <v>611</v>
      </c>
      <c r="B1020" t="s">
        <v>416</v>
      </c>
      <c r="C1020" s="631">
        <v>4.5128E-3</v>
      </c>
    </row>
    <row r="1021" spans="1:3" x14ac:dyDescent="0.2">
      <c r="A1021">
        <v>612</v>
      </c>
      <c r="B1021" t="s">
        <v>469</v>
      </c>
      <c r="C1021" s="631">
        <v>8.3779999999999998E-4</v>
      </c>
    </row>
    <row r="1022" spans="1:3" x14ac:dyDescent="0.2">
      <c r="A1022">
        <v>613</v>
      </c>
      <c r="B1022" t="s">
        <v>468</v>
      </c>
      <c r="C1022" s="631">
        <v>2.5546000000000002E-3</v>
      </c>
    </row>
    <row r="1023" spans="1:3" x14ac:dyDescent="0.2">
      <c r="A1023">
        <v>721</v>
      </c>
      <c r="B1023" t="s">
        <v>586</v>
      </c>
      <c r="C1023" s="631">
        <v>6.9400000000000006E-5</v>
      </c>
    </row>
    <row r="1024" spans="1:3" x14ac:dyDescent="0.2">
      <c r="A1024"/>
      <c r="B1024" t="s">
        <v>477</v>
      </c>
      <c r="C1024" s="631">
        <v>1.96951E-2</v>
      </c>
    </row>
    <row r="1025" spans="1:3" x14ac:dyDescent="0.2">
      <c r="A1025"/>
      <c r="B1025"/>
      <c r="C1025" s="631"/>
    </row>
    <row r="1026" spans="1:3" x14ac:dyDescent="0.2">
      <c r="A1026"/>
      <c r="B1026"/>
      <c r="C1026" s="631"/>
    </row>
    <row r="1027" spans="1:3" x14ac:dyDescent="0.2">
      <c r="A1027" t="s">
        <v>277</v>
      </c>
      <c r="B1027" t="s">
        <v>278</v>
      </c>
      <c r="C1027" s="631"/>
    </row>
    <row r="1028" spans="1:3" x14ac:dyDescent="0.2">
      <c r="A1028" s="48">
        <v>270480</v>
      </c>
      <c r="B1028" s="48">
        <v>1330</v>
      </c>
      <c r="C1028" s="631"/>
    </row>
    <row r="1029" spans="1:3" x14ac:dyDescent="0.2">
      <c r="A1029"/>
      <c r="B1029"/>
      <c r="C1029" s="631"/>
    </row>
    <row r="1030" spans="1:3" x14ac:dyDescent="0.2">
      <c r="A1030" t="s">
        <v>474</v>
      </c>
      <c r="B1030" t="s">
        <v>475</v>
      </c>
      <c r="C1030" s="631" t="s">
        <v>476</v>
      </c>
    </row>
    <row r="1031" spans="1:3" x14ac:dyDescent="0.2">
      <c r="A1031">
        <v>1</v>
      </c>
      <c r="B1031" t="s">
        <v>445</v>
      </c>
      <c r="C1031" s="631">
        <v>1.5858000000000001E-3</v>
      </c>
    </row>
    <row r="1032" spans="1:3" x14ac:dyDescent="0.2">
      <c r="A1032">
        <v>2</v>
      </c>
      <c r="B1032" t="s">
        <v>470</v>
      </c>
      <c r="C1032" s="631">
        <v>5.0429999999999995E-4</v>
      </c>
    </row>
    <row r="1033" spans="1:3" x14ac:dyDescent="0.2">
      <c r="A1033">
        <v>3</v>
      </c>
      <c r="B1033" t="s">
        <v>639</v>
      </c>
      <c r="C1033" s="631">
        <v>3.1960000000000002E-4</v>
      </c>
    </row>
    <row r="1034" spans="1:3" x14ac:dyDescent="0.2">
      <c r="A1034">
        <v>111</v>
      </c>
      <c r="B1034" t="s">
        <v>417</v>
      </c>
      <c r="C1034" s="631">
        <v>5.7850000000000002E-4</v>
      </c>
    </row>
    <row r="1035" spans="1:3" x14ac:dyDescent="0.2">
      <c r="A1035">
        <v>112</v>
      </c>
      <c r="B1035" t="s">
        <v>418</v>
      </c>
      <c r="C1035" s="631">
        <v>7.5599999999999994E-5</v>
      </c>
    </row>
    <row r="1036" spans="1:3" x14ac:dyDescent="0.2">
      <c r="A1036" s="7">
        <v>114</v>
      </c>
      <c r="B1036" s="48" t="s">
        <v>587</v>
      </c>
      <c r="C1036" s="631">
        <v>2.7589999999999998E-4</v>
      </c>
    </row>
    <row r="1037" spans="1:3" x14ac:dyDescent="0.2">
      <c r="A1037">
        <v>121</v>
      </c>
      <c r="B1037" t="s">
        <v>465</v>
      </c>
      <c r="C1037" s="631">
        <v>2.742E-4</v>
      </c>
    </row>
    <row r="1038" spans="1:3" x14ac:dyDescent="0.2">
      <c r="A1038">
        <v>211</v>
      </c>
      <c r="B1038" t="s">
        <v>433</v>
      </c>
      <c r="C1038" s="631">
        <v>4.2414000000000002E-3</v>
      </c>
    </row>
    <row r="1039" spans="1:3" x14ac:dyDescent="0.2">
      <c r="A1039">
        <v>212</v>
      </c>
      <c r="B1039" t="s">
        <v>479</v>
      </c>
      <c r="C1039" s="631">
        <v>1.1264999999999999E-3</v>
      </c>
    </row>
    <row r="1040" spans="1:3" x14ac:dyDescent="0.2">
      <c r="A1040">
        <v>213</v>
      </c>
      <c r="B1040" t="s">
        <v>627</v>
      </c>
      <c r="C1040" s="631">
        <v>9.5679999999999995E-4</v>
      </c>
    </row>
    <row r="1041" spans="1:3" x14ac:dyDescent="0.2">
      <c r="A1041">
        <v>351</v>
      </c>
      <c r="B1041" t="s">
        <v>446</v>
      </c>
      <c r="C1041" s="631">
        <v>1.3897E-3</v>
      </c>
    </row>
    <row r="1042" spans="1:3" x14ac:dyDescent="0.2">
      <c r="A1042">
        <v>352</v>
      </c>
      <c r="B1042" t="s">
        <v>633</v>
      </c>
      <c r="C1042" s="631">
        <v>1.9000000000000001E-4</v>
      </c>
    </row>
    <row r="1043" spans="1:3" x14ac:dyDescent="0.2">
      <c r="A1043">
        <v>353</v>
      </c>
      <c r="B1043" t="s">
        <v>634</v>
      </c>
      <c r="C1043" s="631">
        <v>1.1790000000000001E-4</v>
      </c>
    </row>
    <row r="1044" spans="1:3" x14ac:dyDescent="0.2">
      <c r="A1044">
        <v>421</v>
      </c>
      <c r="B1044" t="s">
        <v>431</v>
      </c>
      <c r="C1044" s="631">
        <v>1.0399999999999999E-4</v>
      </c>
    </row>
    <row r="1045" spans="1:3" x14ac:dyDescent="0.2">
      <c r="A1045">
        <v>505</v>
      </c>
      <c r="B1045" t="s">
        <v>449</v>
      </c>
      <c r="C1045" s="631">
        <v>4.6300000000000001E-5</v>
      </c>
    </row>
    <row r="1046" spans="1:3" x14ac:dyDescent="0.2">
      <c r="A1046">
        <v>611</v>
      </c>
      <c r="B1046" t="s">
        <v>416</v>
      </c>
      <c r="C1046" s="631">
        <v>4.5128E-3</v>
      </c>
    </row>
    <row r="1047" spans="1:3" x14ac:dyDescent="0.2">
      <c r="A1047">
        <v>612</v>
      </c>
      <c r="B1047" t="s">
        <v>469</v>
      </c>
      <c r="C1047" s="631">
        <v>8.3779999999999998E-4</v>
      </c>
    </row>
    <row r="1048" spans="1:3" x14ac:dyDescent="0.2">
      <c r="A1048">
        <v>613</v>
      </c>
      <c r="B1048" t="s">
        <v>468</v>
      </c>
      <c r="C1048" s="631">
        <v>2.5546000000000002E-3</v>
      </c>
    </row>
    <row r="1049" spans="1:3" x14ac:dyDescent="0.2">
      <c r="A1049">
        <v>721</v>
      </c>
      <c r="B1049" t="s">
        <v>586</v>
      </c>
      <c r="C1049" s="631">
        <v>6.9400000000000006E-5</v>
      </c>
    </row>
    <row r="1050" spans="1:3" x14ac:dyDescent="0.2">
      <c r="A1050"/>
      <c r="B1050" t="s">
        <v>477</v>
      </c>
      <c r="C1050" s="631">
        <v>1.97611E-2</v>
      </c>
    </row>
    <row r="1051" spans="1:3" x14ac:dyDescent="0.2">
      <c r="A1051"/>
      <c r="B1051"/>
      <c r="C1051" s="631"/>
    </row>
    <row r="1052" spans="1:3" x14ac:dyDescent="0.2">
      <c r="A1052"/>
      <c r="B1052"/>
      <c r="C1052" s="631"/>
    </row>
    <row r="1053" spans="1:3" x14ac:dyDescent="0.2">
      <c r="A1053" t="s">
        <v>277</v>
      </c>
      <c r="B1053" t="s">
        <v>278</v>
      </c>
      <c r="C1053" s="631"/>
    </row>
    <row r="1054" spans="1:3" x14ac:dyDescent="0.2">
      <c r="A1054" s="48">
        <v>270490</v>
      </c>
      <c r="B1054" s="48">
        <v>1331</v>
      </c>
      <c r="C1054" s="631"/>
    </row>
    <row r="1055" spans="1:3" x14ac:dyDescent="0.2">
      <c r="A1055"/>
      <c r="B1055"/>
      <c r="C1055" s="631"/>
    </row>
    <row r="1056" spans="1:3" x14ac:dyDescent="0.2">
      <c r="A1056" t="s">
        <v>474</v>
      </c>
      <c r="B1056" t="s">
        <v>475</v>
      </c>
      <c r="C1056" s="631" t="s">
        <v>476</v>
      </c>
    </row>
    <row r="1057" spans="1:3" x14ac:dyDescent="0.2">
      <c r="A1057">
        <v>1</v>
      </c>
      <c r="B1057" t="s">
        <v>445</v>
      </c>
      <c r="C1057" s="631">
        <v>1.7160000000000001E-3</v>
      </c>
    </row>
    <row r="1058" spans="1:3" x14ac:dyDescent="0.2">
      <c r="A1058" s="7">
        <v>2</v>
      </c>
      <c r="B1058" s="48" t="s">
        <v>470</v>
      </c>
      <c r="C1058" s="631">
        <v>5.0429999999999995E-4</v>
      </c>
    </row>
    <row r="1059" spans="1:3" x14ac:dyDescent="0.2">
      <c r="A1059" s="7">
        <v>3</v>
      </c>
      <c r="B1059" t="s">
        <v>639</v>
      </c>
      <c r="C1059" s="631">
        <v>3.1960000000000002E-4</v>
      </c>
    </row>
    <row r="1060" spans="1:3" x14ac:dyDescent="0.2">
      <c r="A1060" s="7">
        <v>111</v>
      </c>
      <c r="B1060" s="48" t="s">
        <v>417</v>
      </c>
      <c r="C1060" s="631">
        <v>6.2589999999999998E-4</v>
      </c>
    </row>
    <row r="1061" spans="1:3" x14ac:dyDescent="0.2">
      <c r="A1061">
        <v>112</v>
      </c>
      <c r="B1061" t="s">
        <v>418</v>
      </c>
      <c r="C1061" s="631">
        <v>8.1799999999999996E-5</v>
      </c>
    </row>
    <row r="1062" spans="1:3" x14ac:dyDescent="0.2">
      <c r="A1062">
        <v>114</v>
      </c>
      <c r="B1062" t="s">
        <v>587</v>
      </c>
      <c r="C1062" s="631">
        <v>2.7589999999999998E-4</v>
      </c>
    </row>
    <row r="1063" spans="1:3" x14ac:dyDescent="0.2">
      <c r="A1063">
        <v>121</v>
      </c>
      <c r="B1063" t="s">
        <v>465</v>
      </c>
      <c r="C1063" s="631">
        <v>2.967E-4</v>
      </c>
    </row>
    <row r="1064" spans="1:3" x14ac:dyDescent="0.2">
      <c r="A1064">
        <v>381</v>
      </c>
      <c r="B1064" t="s">
        <v>432</v>
      </c>
      <c r="C1064" s="631">
        <v>3.0530000000000002E-3</v>
      </c>
    </row>
    <row r="1065" spans="1:3" x14ac:dyDescent="0.2">
      <c r="A1065">
        <v>431</v>
      </c>
      <c r="B1065" t="s">
        <v>441</v>
      </c>
      <c r="C1065" s="631">
        <v>1.5200000000000001E-4</v>
      </c>
    </row>
    <row r="1066" spans="1:3" x14ac:dyDescent="0.2">
      <c r="A1066">
        <v>505</v>
      </c>
      <c r="B1066" t="s">
        <v>449</v>
      </c>
      <c r="C1066" s="631">
        <v>5.0000000000000002E-5</v>
      </c>
    </row>
    <row r="1067" spans="1:3" x14ac:dyDescent="0.2">
      <c r="A1067">
        <v>611</v>
      </c>
      <c r="B1067" t="s">
        <v>416</v>
      </c>
      <c r="C1067" s="631">
        <v>4.8834000000000004E-3</v>
      </c>
    </row>
    <row r="1068" spans="1:3" x14ac:dyDescent="0.2">
      <c r="A1068">
        <v>612</v>
      </c>
      <c r="B1068" t="s">
        <v>469</v>
      </c>
      <c r="C1068" s="631">
        <v>9.0649999999999997E-4</v>
      </c>
    </row>
    <row r="1069" spans="1:3" x14ac:dyDescent="0.2">
      <c r="A1069">
        <v>613</v>
      </c>
      <c r="B1069" t="s">
        <v>468</v>
      </c>
      <c r="C1069" s="631">
        <v>2.5546000000000002E-3</v>
      </c>
    </row>
    <row r="1070" spans="1:3" x14ac:dyDescent="0.2">
      <c r="A1070">
        <v>721</v>
      </c>
      <c r="B1070" t="s">
        <v>586</v>
      </c>
      <c r="C1070" s="631">
        <v>7.4999999999999993E-5</v>
      </c>
    </row>
    <row r="1071" spans="1:3" x14ac:dyDescent="0.2">
      <c r="A1071"/>
      <c r="B1071" t="s">
        <v>477</v>
      </c>
      <c r="C1071" s="631">
        <v>1.54947E-2</v>
      </c>
    </row>
    <row r="1072" spans="1:3" x14ac:dyDescent="0.2">
      <c r="A1072"/>
      <c r="B1072"/>
      <c r="C1072" s="631"/>
    </row>
    <row r="1073" spans="1:3" x14ac:dyDescent="0.2">
      <c r="A1073"/>
      <c r="B1073"/>
      <c r="C1073" s="631"/>
    </row>
    <row r="1074" spans="1:3" x14ac:dyDescent="0.2">
      <c r="A1074" t="s">
        <v>277</v>
      </c>
      <c r="B1074" t="s">
        <v>278</v>
      </c>
      <c r="C1074" s="631"/>
    </row>
    <row r="1075" spans="1:3" x14ac:dyDescent="0.2">
      <c r="A1075" s="48">
        <v>270491</v>
      </c>
      <c r="B1075" s="48">
        <v>1332</v>
      </c>
      <c r="C1075" s="631"/>
    </row>
    <row r="1076" spans="1:3" x14ac:dyDescent="0.2">
      <c r="A1076"/>
      <c r="B1076"/>
      <c r="C1076" s="631"/>
    </row>
    <row r="1077" spans="1:3" x14ac:dyDescent="0.2">
      <c r="A1077" t="s">
        <v>474</v>
      </c>
      <c r="B1077" t="s">
        <v>475</v>
      </c>
      <c r="C1077" s="631" t="s">
        <v>476</v>
      </c>
    </row>
    <row r="1078" spans="1:3" x14ac:dyDescent="0.2">
      <c r="A1078">
        <v>1</v>
      </c>
      <c r="B1078" t="s">
        <v>445</v>
      </c>
      <c r="C1078" s="631">
        <v>1.7160000000000001E-3</v>
      </c>
    </row>
    <row r="1079" spans="1:3" x14ac:dyDescent="0.2">
      <c r="A1079">
        <v>2</v>
      </c>
      <c r="B1079" t="s">
        <v>470</v>
      </c>
      <c r="C1079" s="631">
        <v>5.0429999999999995E-4</v>
      </c>
    </row>
    <row r="1080" spans="1:3" x14ac:dyDescent="0.2">
      <c r="A1080">
        <v>3</v>
      </c>
      <c r="B1080" t="s">
        <v>639</v>
      </c>
      <c r="C1080" s="631">
        <v>3.1960000000000002E-4</v>
      </c>
    </row>
    <row r="1081" spans="1:3" x14ac:dyDescent="0.2">
      <c r="A1081" s="7">
        <v>111</v>
      </c>
      <c r="B1081" s="48" t="s">
        <v>417</v>
      </c>
      <c r="C1081" s="631">
        <v>6.2589999999999998E-4</v>
      </c>
    </row>
    <row r="1082" spans="1:3" x14ac:dyDescent="0.2">
      <c r="A1082" s="7">
        <v>112</v>
      </c>
      <c r="B1082" t="s">
        <v>418</v>
      </c>
      <c r="C1082" s="631">
        <v>8.1799999999999996E-5</v>
      </c>
    </row>
    <row r="1083" spans="1:3" x14ac:dyDescent="0.2">
      <c r="A1083" s="7">
        <v>114</v>
      </c>
      <c r="B1083" t="s">
        <v>587</v>
      </c>
      <c r="C1083" s="631">
        <v>2.7589999999999998E-4</v>
      </c>
    </row>
    <row r="1084" spans="1:3" x14ac:dyDescent="0.2">
      <c r="A1084" s="7">
        <v>121</v>
      </c>
      <c r="B1084" s="48" t="s">
        <v>465</v>
      </c>
      <c r="C1084" s="631">
        <v>2.967E-4</v>
      </c>
    </row>
    <row r="1085" spans="1:3" x14ac:dyDescent="0.2">
      <c r="A1085">
        <v>351</v>
      </c>
      <c r="B1085" t="s">
        <v>446</v>
      </c>
      <c r="C1085" s="631">
        <v>1.5038E-3</v>
      </c>
    </row>
    <row r="1086" spans="1:3" x14ac:dyDescent="0.2">
      <c r="A1086">
        <v>352</v>
      </c>
      <c r="B1086" t="s">
        <v>633</v>
      </c>
      <c r="C1086" s="631">
        <v>1.9000000000000001E-4</v>
      </c>
    </row>
    <row r="1087" spans="1:3" x14ac:dyDescent="0.2">
      <c r="A1087">
        <v>353</v>
      </c>
      <c r="B1087" t="s">
        <v>634</v>
      </c>
      <c r="C1087" s="631">
        <v>1.1790000000000001E-4</v>
      </c>
    </row>
    <row r="1088" spans="1:3" x14ac:dyDescent="0.2">
      <c r="A1088">
        <v>431</v>
      </c>
      <c r="B1088" t="s">
        <v>441</v>
      </c>
      <c r="C1088" s="631">
        <v>1.5200000000000001E-4</v>
      </c>
    </row>
    <row r="1089" spans="1:3" x14ac:dyDescent="0.2">
      <c r="A1089">
        <v>505</v>
      </c>
      <c r="B1089" t="s">
        <v>449</v>
      </c>
      <c r="C1089" s="631">
        <v>5.0000000000000002E-5</v>
      </c>
    </row>
    <row r="1090" spans="1:3" x14ac:dyDescent="0.2">
      <c r="A1090">
        <v>611</v>
      </c>
      <c r="B1090" t="s">
        <v>416</v>
      </c>
      <c r="C1090" s="631">
        <v>4.8834000000000004E-3</v>
      </c>
    </row>
    <row r="1091" spans="1:3" x14ac:dyDescent="0.2">
      <c r="A1091">
        <v>612</v>
      </c>
      <c r="B1091" t="s">
        <v>469</v>
      </c>
      <c r="C1091" s="631">
        <v>9.0649999999999997E-4</v>
      </c>
    </row>
    <row r="1092" spans="1:3" x14ac:dyDescent="0.2">
      <c r="A1092">
        <v>613</v>
      </c>
      <c r="B1092" t="s">
        <v>468</v>
      </c>
      <c r="C1092" s="631">
        <v>2.5546000000000002E-3</v>
      </c>
    </row>
    <row r="1093" spans="1:3" x14ac:dyDescent="0.2">
      <c r="A1093">
        <v>721</v>
      </c>
      <c r="B1093" t="s">
        <v>586</v>
      </c>
      <c r="C1093" s="631">
        <v>7.4999999999999993E-5</v>
      </c>
    </row>
    <row r="1094" spans="1:3" x14ac:dyDescent="0.2">
      <c r="A1094"/>
      <c r="B1094" t="s">
        <v>477</v>
      </c>
      <c r="C1094" s="631">
        <v>1.4253399999999999E-2</v>
      </c>
    </row>
    <row r="1095" spans="1:3" x14ac:dyDescent="0.2">
      <c r="A1095"/>
      <c r="B1095"/>
      <c r="C1095" s="631"/>
    </row>
    <row r="1096" spans="1:3" x14ac:dyDescent="0.2">
      <c r="A1096"/>
      <c r="B1096"/>
      <c r="C1096" s="631"/>
    </row>
    <row r="1097" spans="1:3" x14ac:dyDescent="0.2">
      <c r="A1097" t="s">
        <v>277</v>
      </c>
      <c r="B1097" t="s">
        <v>278</v>
      </c>
      <c r="C1097" s="631"/>
    </row>
    <row r="1098" spans="1:3" x14ac:dyDescent="0.2">
      <c r="A1098" s="48">
        <v>270424</v>
      </c>
      <c r="B1098" s="48">
        <v>1344</v>
      </c>
      <c r="C1098" s="631"/>
    </row>
    <row r="1099" spans="1:3" x14ac:dyDescent="0.2">
      <c r="A1099"/>
      <c r="B1099"/>
      <c r="C1099" s="631"/>
    </row>
    <row r="1100" spans="1:3" x14ac:dyDescent="0.2">
      <c r="A1100" t="s">
        <v>474</v>
      </c>
      <c r="B1100" t="s">
        <v>475</v>
      </c>
      <c r="C1100" s="631" t="s">
        <v>476</v>
      </c>
    </row>
    <row r="1101" spans="1:3" x14ac:dyDescent="0.2">
      <c r="A1101">
        <v>1</v>
      </c>
      <c r="B1101" t="s">
        <v>445</v>
      </c>
      <c r="C1101" s="631">
        <v>1.5858000000000001E-3</v>
      </c>
    </row>
    <row r="1102" spans="1:3" x14ac:dyDescent="0.2">
      <c r="A1102" s="7">
        <v>2</v>
      </c>
      <c r="B1102" s="48" t="s">
        <v>470</v>
      </c>
      <c r="C1102" s="631">
        <v>5.0429999999999995E-4</v>
      </c>
    </row>
    <row r="1103" spans="1:3" x14ac:dyDescent="0.2">
      <c r="A1103">
        <v>3</v>
      </c>
      <c r="B1103" t="s">
        <v>639</v>
      </c>
      <c r="C1103" s="631">
        <v>3.1960000000000002E-4</v>
      </c>
    </row>
    <row r="1104" spans="1:3" x14ac:dyDescent="0.2">
      <c r="A1104">
        <v>111</v>
      </c>
      <c r="B1104" t="s">
        <v>417</v>
      </c>
      <c r="C1104" s="631">
        <v>5.7850000000000002E-4</v>
      </c>
    </row>
    <row r="1105" spans="1:3" x14ac:dyDescent="0.2">
      <c r="A1105">
        <v>112</v>
      </c>
      <c r="B1105" t="s">
        <v>418</v>
      </c>
      <c r="C1105" s="631">
        <v>7.5599999999999994E-5</v>
      </c>
    </row>
    <row r="1106" spans="1:3" x14ac:dyDescent="0.2">
      <c r="A1106">
        <v>114</v>
      </c>
      <c r="B1106" t="s">
        <v>587</v>
      </c>
      <c r="C1106" s="631">
        <v>2.7589999999999998E-4</v>
      </c>
    </row>
    <row r="1107" spans="1:3" x14ac:dyDescent="0.2">
      <c r="A1107">
        <v>121</v>
      </c>
      <c r="B1107" t="s">
        <v>465</v>
      </c>
      <c r="C1107" s="631">
        <v>2.742E-4</v>
      </c>
    </row>
    <row r="1108" spans="1:3" x14ac:dyDescent="0.2">
      <c r="A1108">
        <v>211</v>
      </c>
      <c r="B1108" t="s">
        <v>433</v>
      </c>
      <c r="C1108" s="631">
        <v>4.2414000000000002E-3</v>
      </c>
    </row>
    <row r="1109" spans="1:3" x14ac:dyDescent="0.2">
      <c r="A1109" s="7">
        <v>212</v>
      </c>
      <c r="B1109" s="48" t="s">
        <v>479</v>
      </c>
      <c r="C1109" s="631">
        <v>1.1354E-3</v>
      </c>
    </row>
    <row r="1110" spans="1:3" x14ac:dyDescent="0.2">
      <c r="A1110">
        <v>213</v>
      </c>
      <c r="B1110" t="s">
        <v>627</v>
      </c>
      <c r="C1110" s="631">
        <v>9.5679999999999995E-4</v>
      </c>
    </row>
    <row r="1111" spans="1:3" x14ac:dyDescent="0.2">
      <c r="A1111">
        <v>351</v>
      </c>
      <c r="B1111" t="s">
        <v>446</v>
      </c>
      <c r="C1111" s="631">
        <v>1.3897E-3</v>
      </c>
    </row>
    <row r="1112" spans="1:3" x14ac:dyDescent="0.2">
      <c r="A1112">
        <v>352</v>
      </c>
      <c r="B1112" t="s">
        <v>633</v>
      </c>
      <c r="C1112" s="631">
        <v>1.9000000000000001E-4</v>
      </c>
    </row>
    <row r="1113" spans="1:3" x14ac:dyDescent="0.2">
      <c r="A1113">
        <v>353</v>
      </c>
      <c r="B1113" t="s">
        <v>634</v>
      </c>
      <c r="C1113" s="631">
        <v>1.1790000000000001E-4</v>
      </c>
    </row>
    <row r="1114" spans="1:3" x14ac:dyDescent="0.2">
      <c r="A1114">
        <v>421</v>
      </c>
      <c r="B1114" t="s">
        <v>431</v>
      </c>
      <c r="C1114" s="631">
        <v>1.0399999999999999E-4</v>
      </c>
    </row>
    <row r="1115" spans="1:3" x14ac:dyDescent="0.2">
      <c r="A1115">
        <v>505</v>
      </c>
      <c r="B1115" t="s">
        <v>449</v>
      </c>
      <c r="C1115" s="631">
        <v>4.6300000000000001E-5</v>
      </c>
    </row>
    <row r="1116" spans="1:3" x14ac:dyDescent="0.2">
      <c r="A1116">
        <v>511</v>
      </c>
      <c r="B1116" t="s">
        <v>414</v>
      </c>
      <c r="C1116" s="631">
        <v>9.7999999999999997E-5</v>
      </c>
    </row>
    <row r="1117" spans="1:3" x14ac:dyDescent="0.2">
      <c r="A1117">
        <v>611</v>
      </c>
      <c r="B1117" t="s">
        <v>416</v>
      </c>
      <c r="C1117" s="631">
        <v>4.5128E-3</v>
      </c>
    </row>
    <row r="1118" spans="1:3" x14ac:dyDescent="0.2">
      <c r="A1118">
        <v>612</v>
      </c>
      <c r="B1118" t="s">
        <v>469</v>
      </c>
      <c r="C1118" s="631">
        <v>8.3779999999999998E-4</v>
      </c>
    </row>
    <row r="1119" spans="1:3" x14ac:dyDescent="0.2">
      <c r="A1119">
        <v>613</v>
      </c>
      <c r="B1119" t="s">
        <v>468</v>
      </c>
      <c r="C1119" s="631">
        <v>2.5546000000000002E-3</v>
      </c>
    </row>
    <row r="1120" spans="1:3" x14ac:dyDescent="0.2">
      <c r="A1120">
        <v>721</v>
      </c>
      <c r="B1120" t="s">
        <v>586</v>
      </c>
      <c r="C1120" s="631">
        <v>6.9400000000000006E-5</v>
      </c>
    </row>
    <row r="1121" spans="1:3" x14ac:dyDescent="0.2">
      <c r="A1121"/>
      <c r="B1121" t="s">
        <v>477</v>
      </c>
      <c r="C1121" s="631">
        <v>1.9868E-2</v>
      </c>
    </row>
    <row r="1122" spans="1:3" x14ac:dyDescent="0.2">
      <c r="A1122"/>
      <c r="B1122"/>
      <c r="C1122" s="631"/>
    </row>
    <row r="1123" spans="1:3" x14ac:dyDescent="0.2">
      <c r="A1123"/>
      <c r="B1123"/>
      <c r="C1123" s="631"/>
    </row>
    <row r="1124" spans="1:3" x14ac:dyDescent="0.2">
      <c r="A1124" t="s">
        <v>277</v>
      </c>
      <c r="B1124" t="s">
        <v>278</v>
      </c>
      <c r="C1124" s="631"/>
    </row>
    <row r="1125" spans="1:3" x14ac:dyDescent="0.2">
      <c r="A1125" s="48">
        <v>270425</v>
      </c>
      <c r="B1125" s="48">
        <v>1345</v>
      </c>
      <c r="C1125" s="631"/>
    </row>
    <row r="1126" spans="1:3" x14ac:dyDescent="0.2">
      <c r="A1126"/>
      <c r="B1126"/>
      <c r="C1126" s="631"/>
    </row>
    <row r="1127" spans="1:3" x14ac:dyDescent="0.2">
      <c r="A1127" s="7" t="s">
        <v>474</v>
      </c>
      <c r="B1127" s="48" t="s">
        <v>475</v>
      </c>
      <c r="C1127" s="631" t="s">
        <v>476</v>
      </c>
    </row>
    <row r="1128" spans="1:3" x14ac:dyDescent="0.2">
      <c r="A1128">
        <v>1</v>
      </c>
      <c r="B1128" t="s">
        <v>445</v>
      </c>
      <c r="C1128" s="631">
        <v>1.5858000000000001E-3</v>
      </c>
    </row>
    <row r="1129" spans="1:3" x14ac:dyDescent="0.2">
      <c r="A1129">
        <v>2</v>
      </c>
      <c r="B1129" t="s">
        <v>470</v>
      </c>
      <c r="C1129" s="631">
        <v>5.0429999999999995E-4</v>
      </c>
    </row>
    <row r="1130" spans="1:3" x14ac:dyDescent="0.2">
      <c r="A1130">
        <v>3</v>
      </c>
      <c r="B1130" t="s">
        <v>639</v>
      </c>
      <c r="C1130" s="631">
        <v>3.1960000000000002E-4</v>
      </c>
    </row>
    <row r="1131" spans="1:3" x14ac:dyDescent="0.2">
      <c r="A1131">
        <v>111</v>
      </c>
      <c r="B1131" t="s">
        <v>417</v>
      </c>
      <c r="C1131" s="631">
        <v>5.7850000000000002E-4</v>
      </c>
    </row>
    <row r="1132" spans="1:3" x14ac:dyDescent="0.2">
      <c r="A1132" s="7">
        <v>112</v>
      </c>
      <c r="B1132" s="48" t="s">
        <v>418</v>
      </c>
      <c r="C1132" s="631">
        <v>7.5599999999999994E-5</v>
      </c>
    </row>
    <row r="1133" spans="1:3" x14ac:dyDescent="0.2">
      <c r="A1133">
        <v>114</v>
      </c>
      <c r="B1133" t="s">
        <v>587</v>
      </c>
      <c r="C1133" s="631">
        <v>2.7589999999999998E-4</v>
      </c>
    </row>
    <row r="1134" spans="1:3" x14ac:dyDescent="0.2">
      <c r="A1134">
        <v>121</v>
      </c>
      <c r="B1134" t="s">
        <v>465</v>
      </c>
      <c r="C1134" s="631">
        <v>2.742E-4</v>
      </c>
    </row>
    <row r="1135" spans="1:3" x14ac:dyDescent="0.2">
      <c r="A1135">
        <v>211</v>
      </c>
      <c r="B1135" t="s">
        <v>433</v>
      </c>
      <c r="C1135" s="631">
        <v>4.2414000000000002E-3</v>
      </c>
    </row>
    <row r="1136" spans="1:3" x14ac:dyDescent="0.2">
      <c r="A1136">
        <v>212</v>
      </c>
      <c r="B1136" t="s">
        <v>479</v>
      </c>
      <c r="C1136" s="631">
        <v>1.1264999999999999E-3</v>
      </c>
    </row>
    <row r="1137" spans="1:3" x14ac:dyDescent="0.2">
      <c r="A1137">
        <v>213</v>
      </c>
      <c r="B1137" t="s">
        <v>627</v>
      </c>
      <c r="C1137" s="631">
        <v>9.5679999999999995E-4</v>
      </c>
    </row>
    <row r="1138" spans="1:3" x14ac:dyDescent="0.2">
      <c r="A1138">
        <v>351</v>
      </c>
      <c r="B1138" t="s">
        <v>446</v>
      </c>
      <c r="C1138" s="631">
        <v>1.3897E-3</v>
      </c>
    </row>
    <row r="1139" spans="1:3" x14ac:dyDescent="0.2">
      <c r="A1139">
        <v>352</v>
      </c>
      <c r="B1139" t="s">
        <v>633</v>
      </c>
      <c r="C1139" s="631">
        <v>1.9000000000000001E-4</v>
      </c>
    </row>
    <row r="1140" spans="1:3" x14ac:dyDescent="0.2">
      <c r="A1140">
        <v>353</v>
      </c>
      <c r="B1140" t="s">
        <v>634</v>
      </c>
      <c r="C1140" s="631">
        <v>1.1790000000000001E-4</v>
      </c>
    </row>
    <row r="1141" spans="1:3" x14ac:dyDescent="0.2">
      <c r="A1141">
        <v>421</v>
      </c>
      <c r="B1141" t="s">
        <v>431</v>
      </c>
      <c r="C1141" s="631">
        <v>1.0399999999999999E-4</v>
      </c>
    </row>
    <row r="1142" spans="1:3" x14ac:dyDescent="0.2">
      <c r="A1142">
        <v>505</v>
      </c>
      <c r="B1142" t="s">
        <v>449</v>
      </c>
      <c r="C1142" s="631">
        <v>4.6300000000000001E-5</v>
      </c>
    </row>
    <row r="1143" spans="1:3" x14ac:dyDescent="0.2">
      <c r="A1143">
        <v>611</v>
      </c>
      <c r="B1143" t="s">
        <v>416</v>
      </c>
      <c r="C1143" s="631">
        <v>4.5128E-3</v>
      </c>
    </row>
    <row r="1144" spans="1:3" x14ac:dyDescent="0.2">
      <c r="A1144">
        <v>612</v>
      </c>
      <c r="B1144" t="s">
        <v>469</v>
      </c>
      <c r="C1144" s="631">
        <v>8.3779999999999998E-4</v>
      </c>
    </row>
    <row r="1145" spans="1:3" x14ac:dyDescent="0.2">
      <c r="A1145">
        <v>613</v>
      </c>
      <c r="B1145" t="s">
        <v>468</v>
      </c>
      <c r="C1145" s="631">
        <v>2.5546000000000002E-3</v>
      </c>
    </row>
    <row r="1146" spans="1:3" x14ac:dyDescent="0.2">
      <c r="A1146">
        <v>721</v>
      </c>
      <c r="B1146" t="s">
        <v>586</v>
      </c>
      <c r="C1146" s="631">
        <v>6.9400000000000006E-5</v>
      </c>
    </row>
    <row r="1147" spans="1:3" x14ac:dyDescent="0.2">
      <c r="A1147"/>
      <c r="B1147" t="s">
        <v>477</v>
      </c>
      <c r="C1147" s="631">
        <v>1.97611E-2</v>
      </c>
    </row>
    <row r="1148" spans="1:3" x14ac:dyDescent="0.2">
      <c r="A1148"/>
      <c r="B1148"/>
      <c r="C1148" s="631"/>
    </row>
    <row r="1149" spans="1:3" x14ac:dyDescent="0.2">
      <c r="A1149"/>
      <c r="B1149"/>
      <c r="C1149" s="631"/>
    </row>
    <row r="1150" spans="1:3" x14ac:dyDescent="0.2">
      <c r="A1150" t="s">
        <v>277</v>
      </c>
      <c r="B1150" t="s">
        <v>278</v>
      </c>
      <c r="C1150" s="631"/>
    </row>
    <row r="1151" spans="1:3" x14ac:dyDescent="0.2">
      <c r="A1151" s="48">
        <v>270426</v>
      </c>
      <c r="B1151" s="48">
        <v>1346</v>
      </c>
      <c r="C1151" s="631"/>
    </row>
    <row r="1152" spans="1:3" x14ac:dyDescent="0.2">
      <c r="A1152"/>
      <c r="B1152"/>
      <c r="C1152" s="631"/>
    </row>
    <row r="1153" spans="1:3" x14ac:dyDescent="0.2">
      <c r="A1153" t="s">
        <v>474</v>
      </c>
      <c r="B1153" t="s">
        <v>475</v>
      </c>
      <c r="C1153" s="631" t="s">
        <v>476</v>
      </c>
    </row>
    <row r="1154" spans="1:3" x14ac:dyDescent="0.2">
      <c r="A1154">
        <v>1</v>
      </c>
      <c r="B1154" t="s">
        <v>445</v>
      </c>
      <c r="C1154" s="631">
        <v>1.5858000000000001E-3</v>
      </c>
    </row>
    <row r="1155" spans="1:3" x14ac:dyDescent="0.2">
      <c r="A1155">
        <v>2</v>
      </c>
      <c r="B1155" t="s">
        <v>470</v>
      </c>
      <c r="C1155" s="631">
        <v>5.0429999999999995E-4</v>
      </c>
    </row>
    <row r="1156" spans="1:3" x14ac:dyDescent="0.2">
      <c r="A1156">
        <v>3</v>
      </c>
      <c r="B1156" t="s">
        <v>639</v>
      </c>
      <c r="C1156" s="631">
        <v>3.1960000000000002E-4</v>
      </c>
    </row>
    <row r="1157" spans="1:3" x14ac:dyDescent="0.2">
      <c r="A1157" s="7">
        <v>111</v>
      </c>
      <c r="B1157" s="48" t="s">
        <v>417</v>
      </c>
      <c r="C1157" s="631">
        <v>5.7850000000000002E-4</v>
      </c>
    </row>
    <row r="1158" spans="1:3" x14ac:dyDescent="0.2">
      <c r="A1158">
        <v>112</v>
      </c>
      <c r="B1158" t="s">
        <v>418</v>
      </c>
      <c r="C1158" s="631">
        <v>7.5599999999999994E-5</v>
      </c>
    </row>
    <row r="1159" spans="1:3" x14ac:dyDescent="0.2">
      <c r="A1159">
        <v>114</v>
      </c>
      <c r="B1159" t="s">
        <v>587</v>
      </c>
      <c r="C1159" s="631">
        <v>2.7589999999999998E-4</v>
      </c>
    </row>
    <row r="1160" spans="1:3" x14ac:dyDescent="0.2">
      <c r="A1160">
        <v>121</v>
      </c>
      <c r="B1160" t="s">
        <v>465</v>
      </c>
      <c r="C1160" s="631">
        <v>2.742E-4</v>
      </c>
    </row>
    <row r="1161" spans="1:3" x14ac:dyDescent="0.2">
      <c r="A1161">
        <v>212</v>
      </c>
      <c r="B1161" t="s">
        <v>479</v>
      </c>
      <c r="C1161" s="631">
        <v>7.7820000000000005E-4</v>
      </c>
    </row>
    <row r="1162" spans="1:3" x14ac:dyDescent="0.2">
      <c r="A1162">
        <v>351</v>
      </c>
      <c r="B1162" t="s">
        <v>446</v>
      </c>
      <c r="C1162" s="631">
        <v>1.3897E-3</v>
      </c>
    </row>
    <row r="1163" spans="1:3" x14ac:dyDescent="0.2">
      <c r="A1163">
        <v>352</v>
      </c>
      <c r="B1163" t="s">
        <v>633</v>
      </c>
      <c r="C1163" s="631">
        <v>1.9000000000000001E-4</v>
      </c>
    </row>
    <row r="1164" spans="1:3" x14ac:dyDescent="0.2">
      <c r="A1164">
        <v>353</v>
      </c>
      <c r="B1164" t="s">
        <v>634</v>
      </c>
      <c r="C1164" s="631">
        <v>1.1790000000000001E-4</v>
      </c>
    </row>
    <row r="1165" spans="1:3" x14ac:dyDescent="0.2">
      <c r="A1165">
        <v>421</v>
      </c>
      <c r="B1165" t="s">
        <v>431</v>
      </c>
      <c r="C1165" s="631">
        <v>1.0399999999999999E-4</v>
      </c>
    </row>
    <row r="1166" spans="1:3" x14ac:dyDescent="0.2">
      <c r="A1166">
        <v>505</v>
      </c>
      <c r="B1166" t="s">
        <v>449</v>
      </c>
      <c r="C1166" s="631">
        <v>4.6300000000000001E-5</v>
      </c>
    </row>
    <row r="1167" spans="1:3" x14ac:dyDescent="0.2">
      <c r="A1167">
        <v>611</v>
      </c>
      <c r="B1167" t="s">
        <v>416</v>
      </c>
      <c r="C1167" s="631">
        <v>4.5128E-3</v>
      </c>
    </row>
    <row r="1168" spans="1:3" x14ac:dyDescent="0.2">
      <c r="A1168">
        <v>612</v>
      </c>
      <c r="B1168" t="s">
        <v>469</v>
      </c>
      <c r="C1168" s="631">
        <v>8.3779999999999998E-4</v>
      </c>
    </row>
    <row r="1169" spans="1:3" x14ac:dyDescent="0.2">
      <c r="A1169">
        <v>613</v>
      </c>
      <c r="B1169" t="s">
        <v>468</v>
      </c>
      <c r="C1169" s="631">
        <v>2.5546000000000002E-3</v>
      </c>
    </row>
    <row r="1170" spans="1:3" x14ac:dyDescent="0.2">
      <c r="A1170">
        <v>721</v>
      </c>
      <c r="B1170" t="s">
        <v>586</v>
      </c>
      <c r="C1170" s="631">
        <v>6.9400000000000006E-5</v>
      </c>
    </row>
    <row r="1171" spans="1:3" x14ac:dyDescent="0.2">
      <c r="A1171"/>
      <c r="B1171" t="s">
        <v>477</v>
      </c>
      <c r="C1171" s="631">
        <v>1.4214600000000001E-2</v>
      </c>
    </row>
    <row r="1172" spans="1:3" x14ac:dyDescent="0.2">
      <c r="A1172"/>
      <c r="B1172"/>
      <c r="C1172" s="631"/>
    </row>
    <row r="1173" spans="1:3" x14ac:dyDescent="0.2">
      <c r="A1173" s="7"/>
      <c r="B1173" s="48"/>
      <c r="C1173" s="631"/>
    </row>
    <row r="1174" spans="1:3" x14ac:dyDescent="0.2">
      <c r="A1174" t="s">
        <v>277</v>
      </c>
      <c r="B1174" t="s">
        <v>278</v>
      </c>
      <c r="C1174" s="631"/>
    </row>
    <row r="1175" spans="1:3" x14ac:dyDescent="0.2">
      <c r="A1175" s="48">
        <v>270496</v>
      </c>
      <c r="B1175" s="48">
        <v>1347</v>
      </c>
      <c r="C1175" s="631"/>
    </row>
    <row r="1176" spans="1:3" x14ac:dyDescent="0.2">
      <c r="A1176"/>
      <c r="B1176"/>
      <c r="C1176" s="631"/>
    </row>
    <row r="1177" spans="1:3" x14ac:dyDescent="0.2">
      <c r="A1177" t="s">
        <v>474</v>
      </c>
      <c r="B1177" t="s">
        <v>475</v>
      </c>
      <c r="C1177" s="631" t="s">
        <v>476</v>
      </c>
    </row>
    <row r="1178" spans="1:3" x14ac:dyDescent="0.2">
      <c r="A1178">
        <v>1</v>
      </c>
      <c r="B1178" t="s">
        <v>445</v>
      </c>
      <c r="C1178" s="631">
        <v>1.6431E-3</v>
      </c>
    </row>
    <row r="1179" spans="1:3" x14ac:dyDescent="0.2">
      <c r="A1179">
        <v>2</v>
      </c>
      <c r="B1179" t="s">
        <v>470</v>
      </c>
      <c r="C1179" s="631">
        <v>5.0429999999999995E-4</v>
      </c>
    </row>
    <row r="1180" spans="1:3" x14ac:dyDescent="0.2">
      <c r="A1180">
        <v>3</v>
      </c>
      <c r="B1180" t="s">
        <v>639</v>
      </c>
      <c r="C1180" s="631">
        <v>3.1960000000000002E-4</v>
      </c>
    </row>
    <row r="1181" spans="1:3" x14ac:dyDescent="0.2">
      <c r="A1181">
        <v>111</v>
      </c>
      <c r="B1181" t="s">
        <v>417</v>
      </c>
      <c r="C1181" s="631">
        <v>5.9929999999999998E-4</v>
      </c>
    </row>
    <row r="1182" spans="1:3" x14ac:dyDescent="0.2">
      <c r="A1182">
        <v>112</v>
      </c>
      <c r="B1182" t="s">
        <v>418</v>
      </c>
      <c r="C1182" s="631">
        <v>7.8399999999999995E-5</v>
      </c>
    </row>
    <row r="1183" spans="1:3" x14ac:dyDescent="0.2">
      <c r="A1183" s="7">
        <v>114</v>
      </c>
      <c r="B1183" s="48" t="s">
        <v>587</v>
      </c>
      <c r="C1183" s="631">
        <v>2.7589999999999998E-4</v>
      </c>
    </row>
    <row r="1184" spans="1:3" x14ac:dyDescent="0.2">
      <c r="A1184">
        <v>121</v>
      </c>
      <c r="B1184" t="s">
        <v>465</v>
      </c>
      <c r="C1184" s="631">
        <v>2.8410000000000002E-4</v>
      </c>
    </row>
    <row r="1185" spans="1:3" x14ac:dyDescent="0.2">
      <c r="A1185">
        <v>221</v>
      </c>
      <c r="B1185" t="s">
        <v>437</v>
      </c>
      <c r="C1185" s="631">
        <v>3.4572000000000001E-3</v>
      </c>
    </row>
    <row r="1186" spans="1:3" x14ac:dyDescent="0.2">
      <c r="A1186">
        <v>222</v>
      </c>
      <c r="B1186" t="s">
        <v>478</v>
      </c>
      <c r="C1186" s="631">
        <v>5.8620000000000005E-4</v>
      </c>
    </row>
    <row r="1187" spans="1:3" x14ac:dyDescent="0.2">
      <c r="A1187">
        <v>223</v>
      </c>
      <c r="B1187" t="s">
        <v>628</v>
      </c>
      <c r="C1187" s="631">
        <v>4.7370000000000002E-4</v>
      </c>
    </row>
    <row r="1188" spans="1:3" x14ac:dyDescent="0.2">
      <c r="A1188">
        <v>351</v>
      </c>
      <c r="B1188" t="s">
        <v>446</v>
      </c>
      <c r="C1188" s="631">
        <v>1.4399E-3</v>
      </c>
    </row>
    <row r="1189" spans="1:3" x14ac:dyDescent="0.2">
      <c r="A1189">
        <v>352</v>
      </c>
      <c r="B1189" t="s">
        <v>633</v>
      </c>
      <c r="C1189" s="631">
        <v>1.9000000000000001E-4</v>
      </c>
    </row>
    <row r="1190" spans="1:3" x14ac:dyDescent="0.2">
      <c r="A1190">
        <v>353</v>
      </c>
      <c r="B1190" t="s">
        <v>634</v>
      </c>
      <c r="C1190" s="631">
        <v>1.1790000000000001E-4</v>
      </c>
    </row>
    <row r="1191" spans="1:3" x14ac:dyDescent="0.2">
      <c r="A1191">
        <v>411</v>
      </c>
      <c r="B1191" t="s">
        <v>429</v>
      </c>
      <c r="C1191" s="631">
        <v>4.5200000000000001E-5</v>
      </c>
    </row>
    <row r="1192" spans="1:3" x14ac:dyDescent="0.2">
      <c r="A1192">
        <v>505</v>
      </c>
      <c r="B1192" t="s">
        <v>449</v>
      </c>
      <c r="C1192" s="631">
        <v>4.7899999999999999E-5</v>
      </c>
    </row>
    <row r="1193" spans="1:3" x14ac:dyDescent="0.2">
      <c r="A1193">
        <v>611</v>
      </c>
      <c r="B1193" t="s">
        <v>416</v>
      </c>
      <c r="C1193" s="631">
        <v>4.6757999999999999E-3</v>
      </c>
    </row>
    <row r="1194" spans="1:3" x14ac:dyDescent="0.2">
      <c r="A1194">
        <v>612</v>
      </c>
      <c r="B1194" t="s">
        <v>469</v>
      </c>
      <c r="C1194" s="631">
        <v>8.6799999999999996E-4</v>
      </c>
    </row>
    <row r="1195" spans="1:3" x14ac:dyDescent="0.2">
      <c r="A1195">
        <v>613</v>
      </c>
      <c r="B1195" t="s">
        <v>468</v>
      </c>
      <c r="C1195" s="631">
        <v>2.5546000000000002E-3</v>
      </c>
    </row>
    <row r="1196" spans="1:3" x14ac:dyDescent="0.2">
      <c r="A1196">
        <v>721</v>
      </c>
      <c r="B1196" t="s">
        <v>586</v>
      </c>
      <c r="C1196" s="631">
        <v>7.1899999999999999E-5</v>
      </c>
    </row>
    <row r="1197" spans="1:3" x14ac:dyDescent="0.2">
      <c r="A1197" s="7"/>
      <c r="B1197" s="48" t="s">
        <v>477</v>
      </c>
      <c r="C1197" s="631">
        <v>1.8232999999999999E-2</v>
      </c>
    </row>
    <row r="1198" spans="1:3" x14ac:dyDescent="0.2">
      <c r="A1198"/>
      <c r="B1198"/>
      <c r="C1198" s="631"/>
    </row>
    <row r="1199" spans="1:3" x14ac:dyDescent="0.2">
      <c r="A1199"/>
      <c r="B1199"/>
      <c r="C1199" s="631"/>
    </row>
    <row r="1200" spans="1:3" x14ac:dyDescent="0.2">
      <c r="A1200" t="s">
        <v>277</v>
      </c>
      <c r="B1200" t="s">
        <v>278</v>
      </c>
      <c r="C1200" s="631"/>
    </row>
    <row r="1201" spans="1:3" x14ac:dyDescent="0.2">
      <c r="A1201" s="48">
        <v>270497</v>
      </c>
      <c r="B1201" s="48">
        <v>1348</v>
      </c>
      <c r="C1201" s="631"/>
    </row>
    <row r="1202" spans="1:3" x14ac:dyDescent="0.2">
      <c r="A1202"/>
      <c r="B1202"/>
      <c r="C1202" s="631"/>
    </row>
    <row r="1203" spans="1:3" x14ac:dyDescent="0.2">
      <c r="A1203" t="s">
        <v>474</v>
      </c>
      <c r="B1203" t="s">
        <v>475</v>
      </c>
      <c r="C1203" s="631" t="s">
        <v>476</v>
      </c>
    </row>
    <row r="1204" spans="1:3" x14ac:dyDescent="0.2">
      <c r="A1204">
        <v>1</v>
      </c>
      <c r="B1204" t="s">
        <v>445</v>
      </c>
      <c r="C1204" s="631">
        <v>1.6431E-3</v>
      </c>
    </row>
    <row r="1205" spans="1:3" x14ac:dyDescent="0.2">
      <c r="A1205">
        <v>2</v>
      </c>
      <c r="B1205" t="s">
        <v>470</v>
      </c>
      <c r="C1205" s="631">
        <v>5.0429999999999995E-4</v>
      </c>
    </row>
    <row r="1206" spans="1:3" x14ac:dyDescent="0.2">
      <c r="A1206" s="7">
        <v>3</v>
      </c>
      <c r="B1206" s="48" t="s">
        <v>639</v>
      </c>
      <c r="C1206" s="631">
        <v>3.1960000000000002E-4</v>
      </c>
    </row>
    <row r="1207" spans="1:3" x14ac:dyDescent="0.2">
      <c r="A1207">
        <v>111</v>
      </c>
      <c r="B1207" t="s">
        <v>417</v>
      </c>
      <c r="C1207" s="631">
        <v>5.9929999999999998E-4</v>
      </c>
    </row>
    <row r="1208" spans="1:3" x14ac:dyDescent="0.2">
      <c r="A1208">
        <v>112</v>
      </c>
      <c r="B1208" t="s">
        <v>418</v>
      </c>
      <c r="C1208" s="631">
        <v>7.8399999999999995E-5</v>
      </c>
    </row>
    <row r="1209" spans="1:3" x14ac:dyDescent="0.2">
      <c r="A1209">
        <v>114</v>
      </c>
      <c r="B1209" t="s">
        <v>587</v>
      </c>
      <c r="C1209" s="631">
        <v>2.7589999999999998E-4</v>
      </c>
    </row>
    <row r="1210" spans="1:3" x14ac:dyDescent="0.2">
      <c r="A1210">
        <v>121</v>
      </c>
      <c r="B1210" t="s">
        <v>465</v>
      </c>
      <c r="C1210" s="631">
        <v>2.8410000000000002E-4</v>
      </c>
    </row>
    <row r="1211" spans="1:3" x14ac:dyDescent="0.2">
      <c r="A1211">
        <v>221</v>
      </c>
      <c r="B1211" t="s">
        <v>437</v>
      </c>
      <c r="C1211" s="631">
        <v>3.4572000000000001E-3</v>
      </c>
    </row>
    <row r="1212" spans="1:3" x14ac:dyDescent="0.2">
      <c r="A1212">
        <v>222</v>
      </c>
      <c r="B1212" t="s">
        <v>478</v>
      </c>
      <c r="C1212" s="631">
        <v>5.9199999999999997E-4</v>
      </c>
    </row>
    <row r="1213" spans="1:3" x14ac:dyDescent="0.2">
      <c r="A1213">
        <v>223</v>
      </c>
      <c r="B1213" t="s">
        <v>628</v>
      </c>
      <c r="C1213" s="631">
        <v>4.7370000000000002E-4</v>
      </c>
    </row>
    <row r="1214" spans="1:3" x14ac:dyDescent="0.2">
      <c r="A1214">
        <v>351</v>
      </c>
      <c r="B1214" t="s">
        <v>446</v>
      </c>
      <c r="C1214" s="631">
        <v>1.4399E-3</v>
      </c>
    </row>
    <row r="1215" spans="1:3" x14ac:dyDescent="0.2">
      <c r="A1215">
        <v>352</v>
      </c>
      <c r="B1215" t="s">
        <v>633</v>
      </c>
      <c r="C1215" s="631">
        <v>1.9000000000000001E-4</v>
      </c>
    </row>
    <row r="1216" spans="1:3" x14ac:dyDescent="0.2">
      <c r="A1216">
        <v>353</v>
      </c>
      <c r="B1216" t="s">
        <v>634</v>
      </c>
      <c r="C1216" s="631">
        <v>1.1790000000000001E-4</v>
      </c>
    </row>
    <row r="1217" spans="1:3" x14ac:dyDescent="0.2">
      <c r="A1217">
        <v>411</v>
      </c>
      <c r="B1217" t="s">
        <v>429</v>
      </c>
      <c r="C1217" s="631">
        <v>4.5200000000000001E-5</v>
      </c>
    </row>
    <row r="1218" spans="1:3" x14ac:dyDescent="0.2">
      <c r="A1218">
        <v>505</v>
      </c>
      <c r="B1218" t="s">
        <v>449</v>
      </c>
      <c r="C1218" s="631">
        <v>4.7899999999999999E-5</v>
      </c>
    </row>
    <row r="1219" spans="1:3" x14ac:dyDescent="0.2">
      <c r="A1219">
        <v>511</v>
      </c>
      <c r="B1219" t="s">
        <v>414</v>
      </c>
      <c r="C1219" s="631">
        <v>1.011E-4</v>
      </c>
    </row>
    <row r="1220" spans="1:3" x14ac:dyDescent="0.2">
      <c r="A1220">
        <v>611</v>
      </c>
      <c r="B1220" t="s">
        <v>416</v>
      </c>
      <c r="C1220" s="631">
        <v>4.6757999999999999E-3</v>
      </c>
    </row>
    <row r="1221" spans="1:3" x14ac:dyDescent="0.2">
      <c r="A1221">
        <v>612</v>
      </c>
      <c r="B1221" t="s">
        <v>469</v>
      </c>
      <c r="C1221" s="631">
        <v>8.6799999999999996E-4</v>
      </c>
    </row>
    <row r="1222" spans="1:3" x14ac:dyDescent="0.2">
      <c r="A1222" s="7">
        <v>613</v>
      </c>
      <c r="B1222" s="48" t="s">
        <v>468</v>
      </c>
      <c r="C1222" s="631">
        <v>2.5546000000000002E-3</v>
      </c>
    </row>
    <row r="1223" spans="1:3" x14ac:dyDescent="0.2">
      <c r="A1223">
        <v>721</v>
      </c>
      <c r="B1223" t="s">
        <v>586</v>
      </c>
      <c r="C1223" s="631">
        <v>7.1899999999999999E-5</v>
      </c>
    </row>
    <row r="1224" spans="1:3" x14ac:dyDescent="0.2">
      <c r="A1224" s="48"/>
      <c r="B1224" s="48" t="s">
        <v>477</v>
      </c>
      <c r="C1224" s="631">
        <v>1.8339899999999999E-2</v>
      </c>
    </row>
    <row r="1225" spans="1:3" x14ac:dyDescent="0.2">
      <c r="A1225"/>
      <c r="B1225"/>
      <c r="C1225" s="631"/>
    </row>
    <row r="1226" spans="1:3" x14ac:dyDescent="0.2">
      <c r="A1226"/>
      <c r="B1226"/>
      <c r="C1226" s="631"/>
    </row>
    <row r="1227" spans="1:3" x14ac:dyDescent="0.2">
      <c r="A1227" t="s">
        <v>277</v>
      </c>
      <c r="B1227" t="s">
        <v>278</v>
      </c>
      <c r="C1227" s="631"/>
    </row>
    <row r="1228" spans="1:3" x14ac:dyDescent="0.2">
      <c r="A1228" s="48">
        <v>270498</v>
      </c>
      <c r="B1228" s="48">
        <v>1349</v>
      </c>
      <c r="C1228" s="631"/>
    </row>
    <row r="1229" spans="1:3" x14ac:dyDescent="0.2">
      <c r="A1229"/>
      <c r="B1229"/>
      <c r="C1229" s="631"/>
    </row>
    <row r="1230" spans="1:3" x14ac:dyDescent="0.2">
      <c r="A1230" t="s">
        <v>474</v>
      </c>
      <c r="B1230" t="s">
        <v>475</v>
      </c>
      <c r="C1230" s="631" t="s">
        <v>476</v>
      </c>
    </row>
    <row r="1231" spans="1:3" x14ac:dyDescent="0.2">
      <c r="A1231">
        <v>1</v>
      </c>
      <c r="B1231" t="s">
        <v>445</v>
      </c>
      <c r="C1231" s="631">
        <v>1.6431E-3</v>
      </c>
    </row>
    <row r="1232" spans="1:3" x14ac:dyDescent="0.2">
      <c r="A1232">
        <v>2</v>
      </c>
      <c r="B1232" t="s">
        <v>470</v>
      </c>
      <c r="C1232" s="631">
        <v>5.0429999999999995E-4</v>
      </c>
    </row>
    <row r="1233" spans="1:3" x14ac:dyDescent="0.2">
      <c r="A1233">
        <v>3</v>
      </c>
      <c r="B1233" t="s">
        <v>639</v>
      </c>
      <c r="C1233" s="631">
        <v>3.1960000000000002E-4</v>
      </c>
    </row>
    <row r="1234" spans="1:3" x14ac:dyDescent="0.2">
      <c r="A1234">
        <v>111</v>
      </c>
      <c r="B1234" t="s">
        <v>417</v>
      </c>
      <c r="C1234" s="631">
        <v>5.9929999999999998E-4</v>
      </c>
    </row>
    <row r="1235" spans="1:3" x14ac:dyDescent="0.2">
      <c r="A1235">
        <v>112</v>
      </c>
      <c r="B1235" t="s">
        <v>418</v>
      </c>
      <c r="C1235" s="631">
        <v>7.8399999999999995E-5</v>
      </c>
    </row>
    <row r="1236" spans="1:3" x14ac:dyDescent="0.2">
      <c r="A1236">
        <v>114</v>
      </c>
      <c r="B1236" t="s">
        <v>587</v>
      </c>
      <c r="C1236" s="631">
        <v>2.7589999999999998E-4</v>
      </c>
    </row>
    <row r="1237" spans="1:3" x14ac:dyDescent="0.2">
      <c r="A1237">
        <v>121</v>
      </c>
      <c r="B1237" t="s">
        <v>465</v>
      </c>
      <c r="C1237" s="631">
        <v>2.8410000000000002E-4</v>
      </c>
    </row>
    <row r="1238" spans="1:3" x14ac:dyDescent="0.2">
      <c r="A1238">
        <v>222</v>
      </c>
      <c r="B1238" t="s">
        <v>478</v>
      </c>
      <c r="C1238" s="631">
        <v>4.327E-4</v>
      </c>
    </row>
    <row r="1239" spans="1:3" x14ac:dyDescent="0.2">
      <c r="A1239">
        <v>351</v>
      </c>
      <c r="B1239" t="s">
        <v>446</v>
      </c>
      <c r="C1239" s="631">
        <v>1.4399E-3</v>
      </c>
    </row>
    <row r="1240" spans="1:3" x14ac:dyDescent="0.2">
      <c r="A1240">
        <v>352</v>
      </c>
      <c r="B1240" t="s">
        <v>633</v>
      </c>
      <c r="C1240" s="631">
        <v>1.9000000000000001E-4</v>
      </c>
    </row>
    <row r="1241" spans="1:3" x14ac:dyDescent="0.2">
      <c r="A1241">
        <v>353</v>
      </c>
      <c r="B1241" t="s">
        <v>634</v>
      </c>
      <c r="C1241" s="631">
        <v>1.1790000000000001E-4</v>
      </c>
    </row>
    <row r="1242" spans="1:3" x14ac:dyDescent="0.2">
      <c r="A1242" s="7">
        <v>411</v>
      </c>
      <c r="B1242" s="48" t="s">
        <v>429</v>
      </c>
      <c r="C1242" s="631">
        <v>4.5200000000000001E-5</v>
      </c>
    </row>
    <row r="1243" spans="1:3" x14ac:dyDescent="0.2">
      <c r="A1243" s="7">
        <v>505</v>
      </c>
      <c r="B1243" t="s">
        <v>449</v>
      </c>
      <c r="C1243" s="631">
        <v>4.7899999999999999E-5</v>
      </c>
    </row>
    <row r="1244" spans="1:3" x14ac:dyDescent="0.2">
      <c r="A1244" s="7">
        <v>611</v>
      </c>
      <c r="B1244" s="48" t="s">
        <v>416</v>
      </c>
      <c r="C1244" s="631">
        <v>4.6757999999999999E-3</v>
      </c>
    </row>
    <row r="1245" spans="1:3" x14ac:dyDescent="0.2">
      <c r="A1245">
        <v>612</v>
      </c>
      <c r="B1245" t="s">
        <v>469</v>
      </c>
      <c r="C1245" s="631">
        <v>8.6799999999999996E-4</v>
      </c>
    </row>
    <row r="1246" spans="1:3" x14ac:dyDescent="0.2">
      <c r="A1246">
        <v>613</v>
      </c>
      <c r="B1246" t="s">
        <v>468</v>
      </c>
      <c r="C1246" s="631">
        <v>2.5546000000000002E-3</v>
      </c>
    </row>
    <row r="1247" spans="1:3" x14ac:dyDescent="0.2">
      <c r="A1247">
        <v>721</v>
      </c>
      <c r="B1247" t="s">
        <v>586</v>
      </c>
      <c r="C1247" s="631">
        <v>7.1899999999999999E-5</v>
      </c>
    </row>
    <row r="1248" spans="1:3" x14ac:dyDescent="0.2">
      <c r="A1248"/>
      <c r="B1248" t="s">
        <v>477</v>
      </c>
      <c r="C1248" s="631">
        <v>1.4148600000000001E-2</v>
      </c>
    </row>
    <row r="1249" spans="1:3" x14ac:dyDescent="0.2">
      <c r="A1249"/>
      <c r="B1249"/>
      <c r="C1249" s="631"/>
    </row>
    <row r="1250" spans="1:3" x14ac:dyDescent="0.2">
      <c r="A1250"/>
      <c r="B1250"/>
      <c r="C1250" s="631"/>
    </row>
    <row r="1251" spans="1:3" x14ac:dyDescent="0.2">
      <c r="A1251" t="s">
        <v>277</v>
      </c>
      <c r="B1251" t="s">
        <v>278</v>
      </c>
      <c r="C1251" s="631"/>
    </row>
    <row r="1252" spans="1:3" x14ac:dyDescent="0.2">
      <c r="A1252" s="48">
        <v>270505</v>
      </c>
      <c r="B1252" s="48">
        <v>1401</v>
      </c>
      <c r="C1252" s="631"/>
    </row>
    <row r="1253" spans="1:3" x14ac:dyDescent="0.2">
      <c r="A1253"/>
      <c r="B1253"/>
      <c r="C1253" s="631"/>
    </row>
    <row r="1254" spans="1:3" x14ac:dyDescent="0.2">
      <c r="A1254" t="s">
        <v>474</v>
      </c>
      <c r="B1254" t="s">
        <v>475</v>
      </c>
      <c r="C1254" s="631" t="s">
        <v>476</v>
      </c>
    </row>
    <row r="1255" spans="1:3" x14ac:dyDescent="0.2">
      <c r="A1255">
        <v>1</v>
      </c>
      <c r="B1255" t="s">
        <v>445</v>
      </c>
      <c r="C1255" s="631">
        <v>1.7160000000000001E-3</v>
      </c>
    </row>
    <row r="1256" spans="1:3" x14ac:dyDescent="0.2">
      <c r="A1256">
        <v>2</v>
      </c>
      <c r="B1256" t="s">
        <v>470</v>
      </c>
      <c r="C1256" s="631">
        <v>5.0429999999999995E-4</v>
      </c>
    </row>
    <row r="1257" spans="1:3" x14ac:dyDescent="0.2">
      <c r="A1257">
        <v>3</v>
      </c>
      <c r="B1257" t="s">
        <v>639</v>
      </c>
      <c r="C1257" s="631">
        <v>3.1960000000000002E-4</v>
      </c>
    </row>
    <row r="1258" spans="1:3" x14ac:dyDescent="0.2">
      <c r="A1258">
        <v>111</v>
      </c>
      <c r="B1258" t="s">
        <v>417</v>
      </c>
      <c r="C1258" s="631">
        <v>6.2589999999999998E-4</v>
      </c>
    </row>
    <row r="1259" spans="1:3" x14ac:dyDescent="0.2">
      <c r="A1259">
        <v>112</v>
      </c>
      <c r="B1259" t="s">
        <v>418</v>
      </c>
      <c r="C1259" s="631">
        <v>8.1799999999999996E-5</v>
      </c>
    </row>
    <row r="1260" spans="1:3" x14ac:dyDescent="0.2">
      <c r="A1260" s="7">
        <v>114</v>
      </c>
      <c r="B1260" s="48" t="s">
        <v>587</v>
      </c>
      <c r="C1260" s="631">
        <v>2.7589999999999998E-4</v>
      </c>
    </row>
    <row r="1261" spans="1:3" x14ac:dyDescent="0.2">
      <c r="A1261" s="7">
        <v>121</v>
      </c>
      <c r="B1261" t="s">
        <v>465</v>
      </c>
      <c r="C1261">
        <v>2.967E-4</v>
      </c>
    </row>
    <row r="1262" spans="1:3" x14ac:dyDescent="0.2">
      <c r="A1262" s="7">
        <v>371</v>
      </c>
      <c r="B1262" s="48" t="s">
        <v>464</v>
      </c>
      <c r="C1262">
        <v>1.4639E-3</v>
      </c>
    </row>
    <row r="1263" spans="1:3" x14ac:dyDescent="0.2">
      <c r="A1263">
        <v>505</v>
      </c>
      <c r="B1263" t="s">
        <v>449</v>
      </c>
      <c r="C1263" s="631">
        <v>5.0000000000000002E-5</v>
      </c>
    </row>
    <row r="1264" spans="1:3" x14ac:dyDescent="0.2">
      <c r="A1264">
        <v>621</v>
      </c>
      <c r="B1264" t="s">
        <v>460</v>
      </c>
      <c r="C1264">
        <v>4.7882000000000003E-3</v>
      </c>
    </row>
    <row r="1265" spans="1:3" x14ac:dyDescent="0.2">
      <c r="A1265">
        <v>622</v>
      </c>
      <c r="B1265" t="s">
        <v>635</v>
      </c>
      <c r="C1265" s="631">
        <v>2.9329E-3</v>
      </c>
    </row>
    <row r="1266" spans="1:3" x14ac:dyDescent="0.2">
      <c r="A1266">
        <v>721</v>
      </c>
      <c r="B1266" t="s">
        <v>586</v>
      </c>
      <c r="C1266" s="631">
        <v>7.4999999999999993E-5</v>
      </c>
    </row>
    <row r="1267" spans="1:3" x14ac:dyDescent="0.2">
      <c r="A1267"/>
      <c r="B1267" t="s">
        <v>477</v>
      </c>
      <c r="C1267" s="631">
        <v>1.31302E-2</v>
      </c>
    </row>
    <row r="1268" spans="1:3" x14ac:dyDescent="0.2">
      <c r="A1268"/>
      <c r="B1268"/>
      <c r="C1268" s="631"/>
    </row>
    <row r="1269" spans="1:3" x14ac:dyDescent="0.2">
      <c r="A1269"/>
      <c r="B1269"/>
      <c r="C1269" s="631"/>
    </row>
    <row r="1270" spans="1:3" x14ac:dyDescent="0.2">
      <c r="A1270" t="s">
        <v>277</v>
      </c>
      <c r="B1270" t="s">
        <v>278</v>
      </c>
      <c r="C1270" s="631"/>
    </row>
    <row r="1271" spans="1:3" x14ac:dyDescent="0.2">
      <c r="A1271" s="48">
        <v>270510</v>
      </c>
      <c r="B1271" s="48">
        <v>1402</v>
      </c>
      <c r="C1271" s="631"/>
    </row>
    <row r="1272" spans="1:3" x14ac:dyDescent="0.2">
      <c r="A1272"/>
      <c r="B1272"/>
      <c r="C1272" s="631"/>
    </row>
    <row r="1273" spans="1:3" x14ac:dyDescent="0.2">
      <c r="A1273" t="s">
        <v>474</v>
      </c>
      <c r="B1273" t="s">
        <v>475</v>
      </c>
      <c r="C1273" s="631" t="s">
        <v>476</v>
      </c>
    </row>
    <row r="1274" spans="1:3" x14ac:dyDescent="0.2">
      <c r="A1274">
        <v>1</v>
      </c>
      <c r="B1274" t="s">
        <v>445</v>
      </c>
      <c r="C1274" s="631">
        <v>1.7160000000000001E-3</v>
      </c>
    </row>
    <row r="1275" spans="1:3" x14ac:dyDescent="0.2">
      <c r="A1275">
        <v>2</v>
      </c>
      <c r="B1275" t="s">
        <v>470</v>
      </c>
      <c r="C1275" s="631">
        <v>5.0429999999999995E-4</v>
      </c>
    </row>
    <row r="1276" spans="1:3" x14ac:dyDescent="0.2">
      <c r="A1276">
        <v>3</v>
      </c>
      <c r="B1276" t="s">
        <v>639</v>
      </c>
      <c r="C1276" s="631">
        <v>3.1960000000000002E-4</v>
      </c>
    </row>
    <row r="1277" spans="1:3" x14ac:dyDescent="0.2">
      <c r="A1277" s="7">
        <v>111</v>
      </c>
      <c r="B1277" s="48" t="s">
        <v>417</v>
      </c>
      <c r="C1277" s="631">
        <v>6.2589999999999998E-4</v>
      </c>
    </row>
    <row r="1278" spans="1:3" x14ac:dyDescent="0.2">
      <c r="A1278">
        <v>112</v>
      </c>
      <c r="B1278" t="s">
        <v>418</v>
      </c>
      <c r="C1278" s="631">
        <v>8.1799999999999996E-5</v>
      </c>
    </row>
    <row r="1279" spans="1:3" x14ac:dyDescent="0.2">
      <c r="A1279">
        <v>114</v>
      </c>
      <c r="B1279" t="s">
        <v>587</v>
      </c>
      <c r="C1279" s="631">
        <v>2.7589999999999998E-4</v>
      </c>
    </row>
    <row r="1280" spans="1:3" x14ac:dyDescent="0.2">
      <c r="A1280" s="7">
        <v>121</v>
      </c>
      <c r="B1280" s="48" t="s">
        <v>465</v>
      </c>
      <c r="C1280" s="631">
        <v>2.967E-4</v>
      </c>
    </row>
    <row r="1281" spans="1:3" x14ac:dyDescent="0.2">
      <c r="A1281">
        <v>341</v>
      </c>
      <c r="B1281" t="s">
        <v>459</v>
      </c>
      <c r="C1281">
        <v>1.4687999999999999E-3</v>
      </c>
    </row>
    <row r="1282" spans="1:3" x14ac:dyDescent="0.2">
      <c r="A1282">
        <v>505</v>
      </c>
      <c r="B1282" t="s">
        <v>449</v>
      </c>
      <c r="C1282" s="631">
        <v>5.0000000000000002E-5</v>
      </c>
    </row>
    <row r="1283" spans="1:3" x14ac:dyDescent="0.2">
      <c r="A1283">
        <v>621</v>
      </c>
      <c r="B1283" t="s">
        <v>460</v>
      </c>
      <c r="C1283" s="631">
        <v>4.7882000000000003E-3</v>
      </c>
    </row>
    <row r="1284" spans="1:3" x14ac:dyDescent="0.2">
      <c r="A1284">
        <v>622</v>
      </c>
      <c r="B1284" t="s">
        <v>635</v>
      </c>
      <c r="C1284" s="631">
        <v>2.9329E-3</v>
      </c>
    </row>
    <row r="1285" spans="1:3" x14ac:dyDescent="0.2">
      <c r="A1285">
        <v>721</v>
      </c>
      <c r="B1285" t="s">
        <v>586</v>
      </c>
      <c r="C1285" s="631">
        <v>7.4999999999999993E-5</v>
      </c>
    </row>
    <row r="1286" spans="1:3" x14ac:dyDescent="0.2">
      <c r="A1286"/>
      <c r="B1286" t="s">
        <v>477</v>
      </c>
      <c r="C1286" s="631">
        <v>1.31351E-2</v>
      </c>
    </row>
    <row r="1287" spans="1:3" x14ac:dyDescent="0.2">
      <c r="A1287"/>
      <c r="B1287"/>
      <c r="C1287" s="631"/>
    </row>
    <row r="1288" spans="1:3" x14ac:dyDescent="0.2">
      <c r="A1288"/>
      <c r="B1288"/>
      <c r="C1288" s="631"/>
    </row>
    <row r="1289" spans="1:3" x14ac:dyDescent="0.2">
      <c r="A1289" t="s">
        <v>277</v>
      </c>
      <c r="B1289" t="s">
        <v>278</v>
      </c>
      <c r="C1289" s="631"/>
    </row>
    <row r="1290" spans="1:3" x14ac:dyDescent="0.2">
      <c r="A1290" s="48">
        <v>270520</v>
      </c>
      <c r="B1290" s="48">
        <v>1403</v>
      </c>
      <c r="C1290" s="631"/>
    </row>
    <row r="1291" spans="1:3" x14ac:dyDescent="0.2">
      <c r="A1291"/>
      <c r="B1291"/>
      <c r="C1291" s="631"/>
    </row>
    <row r="1292" spans="1:3" x14ac:dyDescent="0.2">
      <c r="A1292" t="s">
        <v>474</v>
      </c>
      <c r="B1292" t="s">
        <v>475</v>
      </c>
      <c r="C1292" s="631" t="s">
        <v>476</v>
      </c>
    </row>
    <row r="1293" spans="1:3" x14ac:dyDescent="0.2">
      <c r="A1293">
        <v>1</v>
      </c>
      <c r="B1293" t="s">
        <v>445</v>
      </c>
      <c r="C1293" s="631">
        <v>1.7160000000000001E-3</v>
      </c>
    </row>
    <row r="1294" spans="1:3" x14ac:dyDescent="0.2">
      <c r="A1294">
        <v>2</v>
      </c>
      <c r="B1294" t="s">
        <v>470</v>
      </c>
      <c r="C1294" s="631">
        <v>5.0429999999999995E-4</v>
      </c>
    </row>
    <row r="1295" spans="1:3" x14ac:dyDescent="0.2">
      <c r="A1295" s="7">
        <v>3</v>
      </c>
      <c r="B1295" s="48" t="s">
        <v>639</v>
      </c>
      <c r="C1295" s="631">
        <v>3.1960000000000002E-4</v>
      </c>
    </row>
    <row r="1296" spans="1:3" x14ac:dyDescent="0.2">
      <c r="A1296">
        <v>111</v>
      </c>
      <c r="B1296" t="s">
        <v>417</v>
      </c>
      <c r="C1296" s="631">
        <v>6.2589999999999998E-4</v>
      </c>
    </row>
    <row r="1297" spans="1:3" x14ac:dyDescent="0.2">
      <c r="A1297">
        <v>112</v>
      </c>
      <c r="B1297" t="s">
        <v>418</v>
      </c>
      <c r="C1297" s="631">
        <v>8.1799999999999996E-5</v>
      </c>
    </row>
    <row r="1298" spans="1:3" x14ac:dyDescent="0.2">
      <c r="A1298" s="7">
        <v>114</v>
      </c>
      <c r="B1298" s="48" t="s">
        <v>587</v>
      </c>
      <c r="C1298" s="631">
        <v>2.7589999999999998E-4</v>
      </c>
    </row>
    <row r="1299" spans="1:3" x14ac:dyDescent="0.2">
      <c r="A1299">
        <v>121</v>
      </c>
      <c r="B1299" t="s">
        <v>465</v>
      </c>
      <c r="C1299" s="631">
        <v>2.967E-4</v>
      </c>
    </row>
    <row r="1300" spans="1:3" x14ac:dyDescent="0.2">
      <c r="A1300">
        <v>341</v>
      </c>
      <c r="B1300" t="s">
        <v>459</v>
      </c>
      <c r="C1300">
        <v>1.4687999999999999E-3</v>
      </c>
    </row>
    <row r="1301" spans="1:3" x14ac:dyDescent="0.2">
      <c r="A1301">
        <v>505</v>
      </c>
      <c r="B1301" t="s">
        <v>449</v>
      </c>
      <c r="C1301" s="667">
        <v>5.0000000000000002E-5</v>
      </c>
    </row>
    <row r="1302" spans="1:3" x14ac:dyDescent="0.2">
      <c r="A1302">
        <v>621</v>
      </c>
      <c r="B1302" t="s">
        <v>460</v>
      </c>
      <c r="C1302" s="667">
        <v>4.7882000000000003E-3</v>
      </c>
    </row>
    <row r="1303" spans="1:3" x14ac:dyDescent="0.2">
      <c r="A1303">
        <v>622</v>
      </c>
      <c r="B1303" t="s">
        <v>635</v>
      </c>
      <c r="C1303">
        <v>2.9329E-3</v>
      </c>
    </row>
    <row r="1304" spans="1:3" x14ac:dyDescent="0.2">
      <c r="A1304">
        <v>721</v>
      </c>
      <c r="B1304" t="s">
        <v>586</v>
      </c>
      <c r="C1304" s="631">
        <v>7.4999999999999993E-5</v>
      </c>
    </row>
    <row r="1305" spans="1:3" x14ac:dyDescent="0.2">
      <c r="A1305"/>
      <c r="B1305" t="s">
        <v>477</v>
      </c>
      <c r="C1305" s="631">
        <v>1.31351E-2</v>
      </c>
    </row>
    <row r="1306" spans="1:3" x14ac:dyDescent="0.2">
      <c r="A1306"/>
      <c r="B1306"/>
      <c r="C1306" s="631"/>
    </row>
    <row r="1307" spans="1:3" x14ac:dyDescent="0.2">
      <c r="A1307"/>
      <c r="B1307"/>
      <c r="C1307" s="631"/>
    </row>
    <row r="1308" spans="1:3" x14ac:dyDescent="0.2">
      <c r="A1308" t="s">
        <v>277</v>
      </c>
      <c r="B1308" t="s">
        <v>278</v>
      </c>
      <c r="C1308" s="631"/>
    </row>
    <row r="1309" spans="1:3" x14ac:dyDescent="0.2">
      <c r="A1309" s="48">
        <v>270530</v>
      </c>
      <c r="B1309" s="48">
        <v>1404</v>
      </c>
      <c r="C1309" s="631"/>
    </row>
    <row r="1310" spans="1:3" x14ac:dyDescent="0.2">
      <c r="A1310"/>
      <c r="B1310"/>
      <c r="C1310" s="631"/>
    </row>
    <row r="1311" spans="1:3" x14ac:dyDescent="0.2">
      <c r="A1311" t="s">
        <v>474</v>
      </c>
      <c r="B1311" t="s">
        <v>475</v>
      </c>
      <c r="C1311" s="631" t="s">
        <v>476</v>
      </c>
    </row>
    <row r="1312" spans="1:3" x14ac:dyDescent="0.2">
      <c r="A1312">
        <v>1</v>
      </c>
      <c r="B1312" t="s">
        <v>445</v>
      </c>
      <c r="C1312" s="631">
        <v>1.7160000000000001E-3</v>
      </c>
    </row>
    <row r="1313" spans="1:3" x14ac:dyDescent="0.2">
      <c r="A1313" s="7">
        <v>2</v>
      </c>
      <c r="B1313" s="48" t="s">
        <v>470</v>
      </c>
      <c r="C1313" s="631">
        <v>5.0429999999999995E-4</v>
      </c>
    </row>
    <row r="1314" spans="1:3" x14ac:dyDescent="0.2">
      <c r="A1314" s="7">
        <v>3</v>
      </c>
      <c r="B1314" t="s">
        <v>639</v>
      </c>
      <c r="C1314" s="631">
        <v>3.1960000000000002E-4</v>
      </c>
    </row>
    <row r="1315" spans="1:3" x14ac:dyDescent="0.2">
      <c r="A1315" s="7">
        <v>111</v>
      </c>
      <c r="B1315" s="48" t="s">
        <v>417</v>
      </c>
      <c r="C1315" s="631">
        <v>6.2589999999999998E-4</v>
      </c>
    </row>
    <row r="1316" spans="1:3" x14ac:dyDescent="0.2">
      <c r="A1316">
        <v>112</v>
      </c>
      <c r="B1316" t="s">
        <v>418</v>
      </c>
      <c r="C1316" s="631">
        <v>8.1799999999999996E-5</v>
      </c>
    </row>
    <row r="1317" spans="1:3" x14ac:dyDescent="0.2">
      <c r="A1317">
        <v>114</v>
      </c>
      <c r="B1317" t="s">
        <v>587</v>
      </c>
      <c r="C1317" s="631">
        <v>2.7589999999999998E-4</v>
      </c>
    </row>
    <row r="1318" spans="1:3" x14ac:dyDescent="0.2">
      <c r="A1318">
        <v>121</v>
      </c>
      <c r="B1318" t="s">
        <v>465</v>
      </c>
      <c r="C1318" s="631">
        <v>2.967E-4</v>
      </c>
    </row>
    <row r="1319" spans="1:3" x14ac:dyDescent="0.2">
      <c r="A1319">
        <v>505</v>
      </c>
      <c r="B1319" t="s">
        <v>449</v>
      </c>
      <c r="C1319" s="631">
        <v>5.0000000000000002E-5</v>
      </c>
    </row>
    <row r="1320" spans="1:3" x14ac:dyDescent="0.2">
      <c r="A1320">
        <v>621</v>
      </c>
      <c r="B1320" t="s">
        <v>460</v>
      </c>
      <c r="C1320" s="631">
        <v>4.7882000000000003E-3</v>
      </c>
    </row>
    <row r="1321" spans="1:3" x14ac:dyDescent="0.2">
      <c r="A1321">
        <v>622</v>
      </c>
      <c r="B1321" t="s">
        <v>635</v>
      </c>
      <c r="C1321" s="631">
        <v>2.9329E-3</v>
      </c>
    </row>
    <row r="1322" spans="1:3" x14ac:dyDescent="0.2">
      <c r="A1322">
        <v>721</v>
      </c>
      <c r="B1322" t="s">
        <v>586</v>
      </c>
      <c r="C1322" s="631">
        <v>7.4999999999999993E-5</v>
      </c>
    </row>
    <row r="1323" spans="1:3" x14ac:dyDescent="0.2">
      <c r="A1323"/>
      <c r="B1323" t="s">
        <v>477</v>
      </c>
      <c r="C1323" s="631">
        <v>1.1666299999999999E-2</v>
      </c>
    </row>
    <row r="1324" spans="1:3" x14ac:dyDescent="0.2">
      <c r="A1324"/>
      <c r="B1324"/>
      <c r="C1324" s="631"/>
    </row>
    <row r="1325" spans="1:3" x14ac:dyDescent="0.2">
      <c r="A1325"/>
      <c r="B1325"/>
      <c r="C1325" s="631"/>
    </row>
    <row r="1326" spans="1:3" x14ac:dyDescent="0.2">
      <c r="A1326" t="s">
        <v>277</v>
      </c>
      <c r="B1326" t="s">
        <v>278</v>
      </c>
      <c r="C1326" s="631"/>
    </row>
    <row r="1327" spans="1:3" x14ac:dyDescent="0.2">
      <c r="A1327" s="48">
        <v>270540</v>
      </c>
      <c r="B1327" s="48">
        <v>1405</v>
      </c>
      <c r="C1327" s="631"/>
    </row>
    <row r="1328" spans="1:3" x14ac:dyDescent="0.2">
      <c r="A1328"/>
      <c r="B1328"/>
      <c r="C1328" s="631"/>
    </row>
    <row r="1329" spans="1:3" x14ac:dyDescent="0.2">
      <c r="A1329" t="s">
        <v>474</v>
      </c>
      <c r="B1329" t="s">
        <v>475</v>
      </c>
      <c r="C1329" s="631" t="s">
        <v>476</v>
      </c>
    </row>
    <row r="1330" spans="1:3" x14ac:dyDescent="0.2">
      <c r="A1330">
        <v>1</v>
      </c>
      <c r="B1330" t="s">
        <v>445</v>
      </c>
      <c r="C1330" s="631">
        <v>1.7160000000000001E-3</v>
      </c>
    </row>
    <row r="1331" spans="1:3" x14ac:dyDescent="0.2">
      <c r="A1331" s="7">
        <v>2</v>
      </c>
      <c r="B1331" s="48" t="s">
        <v>470</v>
      </c>
      <c r="C1331" s="631">
        <v>5.0429999999999995E-4</v>
      </c>
    </row>
    <row r="1332" spans="1:3" x14ac:dyDescent="0.2">
      <c r="A1332" s="7">
        <v>3</v>
      </c>
      <c r="B1332" t="s">
        <v>639</v>
      </c>
      <c r="C1332" s="631">
        <v>3.1960000000000002E-4</v>
      </c>
    </row>
    <row r="1333" spans="1:3" x14ac:dyDescent="0.2">
      <c r="A1333" s="7">
        <v>111</v>
      </c>
      <c r="B1333" s="48" t="s">
        <v>417</v>
      </c>
      <c r="C1333" s="631">
        <v>6.2589999999999998E-4</v>
      </c>
    </row>
    <row r="1334" spans="1:3" x14ac:dyDescent="0.2">
      <c r="A1334">
        <v>112</v>
      </c>
      <c r="B1334" t="s">
        <v>418</v>
      </c>
      <c r="C1334" s="631">
        <v>8.1799999999999996E-5</v>
      </c>
    </row>
    <row r="1335" spans="1:3" x14ac:dyDescent="0.2">
      <c r="A1335">
        <v>114</v>
      </c>
      <c r="B1335" t="s">
        <v>587</v>
      </c>
      <c r="C1335" s="631">
        <v>2.7589999999999998E-4</v>
      </c>
    </row>
    <row r="1336" spans="1:3" x14ac:dyDescent="0.2">
      <c r="A1336">
        <v>121</v>
      </c>
      <c r="B1336" t="s">
        <v>465</v>
      </c>
      <c r="C1336" s="631">
        <v>2.967E-4</v>
      </c>
    </row>
    <row r="1337" spans="1:3" x14ac:dyDescent="0.2">
      <c r="A1337">
        <v>361</v>
      </c>
      <c r="B1337" t="s">
        <v>461</v>
      </c>
      <c r="C1337" s="631">
        <v>8.6120000000000001E-4</v>
      </c>
    </row>
    <row r="1338" spans="1:3" x14ac:dyDescent="0.2">
      <c r="A1338">
        <v>505</v>
      </c>
      <c r="B1338" t="s">
        <v>449</v>
      </c>
      <c r="C1338" s="631">
        <v>5.0000000000000002E-5</v>
      </c>
    </row>
    <row r="1339" spans="1:3" x14ac:dyDescent="0.2">
      <c r="A1339">
        <v>621</v>
      </c>
      <c r="B1339" t="s">
        <v>460</v>
      </c>
      <c r="C1339">
        <v>4.7882000000000003E-3</v>
      </c>
    </row>
    <row r="1340" spans="1:3" x14ac:dyDescent="0.2">
      <c r="A1340">
        <v>622</v>
      </c>
      <c r="B1340" t="s">
        <v>635</v>
      </c>
      <c r="C1340" s="631">
        <v>2.9329E-3</v>
      </c>
    </row>
    <row r="1341" spans="1:3" x14ac:dyDescent="0.2">
      <c r="A1341">
        <v>721</v>
      </c>
      <c r="B1341" t="s">
        <v>586</v>
      </c>
      <c r="C1341" s="631">
        <v>7.4999999999999993E-5</v>
      </c>
    </row>
    <row r="1342" spans="1:3" x14ac:dyDescent="0.2">
      <c r="A1342"/>
      <c r="B1342" t="s">
        <v>477</v>
      </c>
      <c r="C1342" s="631">
        <v>1.25275E-2</v>
      </c>
    </row>
    <row r="1343" spans="1:3" x14ac:dyDescent="0.2">
      <c r="A1343"/>
      <c r="B1343"/>
      <c r="C1343"/>
    </row>
    <row r="1344" spans="1:3" x14ac:dyDescent="0.2">
      <c r="A1344"/>
      <c r="B1344"/>
      <c r="C1344" s="631"/>
    </row>
    <row r="1345" spans="1:3" x14ac:dyDescent="0.2">
      <c r="A1345" t="s">
        <v>277</v>
      </c>
      <c r="B1345" t="s">
        <v>278</v>
      </c>
      <c r="C1345" s="631"/>
    </row>
    <row r="1346" spans="1:3" x14ac:dyDescent="0.2">
      <c r="A1346" s="48">
        <v>270541</v>
      </c>
      <c r="B1346" s="48">
        <v>1406</v>
      </c>
      <c r="C1346" s="631"/>
    </row>
    <row r="1347" spans="1:3" x14ac:dyDescent="0.2">
      <c r="A1347" s="48"/>
      <c r="B1347" s="48"/>
      <c r="C1347" s="631"/>
    </row>
    <row r="1348" spans="1:3" x14ac:dyDescent="0.2">
      <c r="A1348" t="s">
        <v>474</v>
      </c>
      <c r="B1348" t="s">
        <v>475</v>
      </c>
      <c r="C1348" s="631" t="s">
        <v>476</v>
      </c>
    </row>
    <row r="1349" spans="1:3" x14ac:dyDescent="0.2">
      <c r="A1349">
        <v>1</v>
      </c>
      <c r="B1349" t="s">
        <v>445</v>
      </c>
      <c r="C1349" s="631">
        <v>1.7160000000000001E-3</v>
      </c>
    </row>
    <row r="1350" spans="1:3" x14ac:dyDescent="0.2">
      <c r="A1350">
        <v>2</v>
      </c>
      <c r="B1350" t="s">
        <v>470</v>
      </c>
      <c r="C1350" s="631">
        <v>5.0429999999999995E-4</v>
      </c>
    </row>
    <row r="1351" spans="1:3" x14ac:dyDescent="0.2">
      <c r="A1351" s="7">
        <v>3</v>
      </c>
      <c r="B1351" s="48" t="s">
        <v>639</v>
      </c>
      <c r="C1351" s="631">
        <v>3.1960000000000002E-4</v>
      </c>
    </row>
    <row r="1352" spans="1:3" x14ac:dyDescent="0.2">
      <c r="A1352">
        <v>111</v>
      </c>
      <c r="B1352" t="s">
        <v>417</v>
      </c>
      <c r="C1352" s="631">
        <v>6.2589999999999998E-4</v>
      </c>
    </row>
    <row r="1353" spans="1:3" x14ac:dyDescent="0.2">
      <c r="A1353">
        <v>112</v>
      </c>
      <c r="B1353" t="s">
        <v>418</v>
      </c>
      <c r="C1353" s="631">
        <v>8.1799999999999996E-5</v>
      </c>
    </row>
    <row r="1354" spans="1:3" x14ac:dyDescent="0.2">
      <c r="A1354">
        <v>114</v>
      </c>
      <c r="B1354" t="s">
        <v>587</v>
      </c>
      <c r="C1354" s="631">
        <v>2.7589999999999998E-4</v>
      </c>
    </row>
    <row r="1355" spans="1:3" x14ac:dyDescent="0.2">
      <c r="A1355">
        <v>121</v>
      </c>
      <c r="B1355" t="s">
        <v>465</v>
      </c>
      <c r="C1355" s="631">
        <v>2.967E-4</v>
      </c>
    </row>
    <row r="1356" spans="1:3" x14ac:dyDescent="0.2">
      <c r="A1356">
        <v>341</v>
      </c>
      <c r="B1356" t="s">
        <v>459</v>
      </c>
      <c r="C1356" s="631">
        <v>1.4687999999999999E-3</v>
      </c>
    </row>
    <row r="1357" spans="1:3" x14ac:dyDescent="0.2">
      <c r="A1357">
        <v>505</v>
      </c>
      <c r="B1357" t="s">
        <v>449</v>
      </c>
      <c r="C1357" s="631">
        <v>5.0000000000000002E-5</v>
      </c>
    </row>
    <row r="1358" spans="1:3" x14ac:dyDescent="0.2">
      <c r="A1358">
        <v>621</v>
      </c>
      <c r="B1358" t="s">
        <v>460</v>
      </c>
      <c r="C1358" s="631">
        <v>4.7882000000000003E-3</v>
      </c>
    </row>
    <row r="1359" spans="1:3" x14ac:dyDescent="0.2">
      <c r="A1359">
        <v>622</v>
      </c>
      <c r="B1359" t="s">
        <v>635</v>
      </c>
      <c r="C1359" s="631">
        <v>2.9329E-3</v>
      </c>
    </row>
    <row r="1360" spans="1:3" x14ac:dyDescent="0.2">
      <c r="A1360">
        <v>721</v>
      </c>
      <c r="B1360" t="s">
        <v>586</v>
      </c>
      <c r="C1360" s="631">
        <v>7.4999999999999993E-5</v>
      </c>
    </row>
    <row r="1361" spans="1:3" x14ac:dyDescent="0.2">
      <c r="A1361"/>
      <c r="B1361" t="s">
        <v>477</v>
      </c>
      <c r="C1361" s="631">
        <v>1.31351E-2</v>
      </c>
    </row>
    <row r="1362" spans="1:3" x14ac:dyDescent="0.2">
      <c r="A1362"/>
      <c r="B1362"/>
      <c r="C1362" s="631"/>
    </row>
    <row r="1363" spans="1:3" x14ac:dyDescent="0.2">
      <c r="A1363"/>
      <c r="B1363"/>
      <c r="C1363"/>
    </row>
    <row r="1364" spans="1:3" x14ac:dyDescent="0.2">
      <c r="A1364" s="48" t="s">
        <v>277</v>
      </c>
      <c r="B1364" s="48" t="s">
        <v>278</v>
      </c>
      <c r="C1364" s="631"/>
    </row>
    <row r="1365" spans="1:3" x14ac:dyDescent="0.2">
      <c r="A1365" s="48">
        <v>270542</v>
      </c>
      <c r="B1365" s="48">
        <v>1407</v>
      </c>
      <c r="C1365" s="631"/>
    </row>
    <row r="1366" spans="1:3" x14ac:dyDescent="0.2">
      <c r="A1366"/>
      <c r="B1366"/>
      <c r="C1366" s="631"/>
    </row>
    <row r="1367" spans="1:3" x14ac:dyDescent="0.2">
      <c r="A1367" t="s">
        <v>474</v>
      </c>
      <c r="B1367" t="s">
        <v>475</v>
      </c>
      <c r="C1367" s="631" t="s">
        <v>476</v>
      </c>
    </row>
    <row r="1368" spans="1:3" x14ac:dyDescent="0.2">
      <c r="A1368">
        <v>1</v>
      </c>
      <c r="B1368" t="s">
        <v>445</v>
      </c>
      <c r="C1368" s="631">
        <v>1.7160000000000001E-3</v>
      </c>
    </row>
    <row r="1369" spans="1:3" x14ac:dyDescent="0.2">
      <c r="A1369" s="7">
        <v>2</v>
      </c>
      <c r="B1369" s="48" t="s">
        <v>470</v>
      </c>
      <c r="C1369" s="631">
        <v>5.0429999999999995E-4</v>
      </c>
    </row>
    <row r="1370" spans="1:3" x14ac:dyDescent="0.2">
      <c r="A1370">
        <v>3</v>
      </c>
      <c r="B1370" t="s">
        <v>639</v>
      </c>
      <c r="C1370" s="631">
        <v>3.1960000000000002E-4</v>
      </c>
    </row>
    <row r="1371" spans="1:3" x14ac:dyDescent="0.2">
      <c r="A1371">
        <v>111</v>
      </c>
      <c r="B1371" t="s">
        <v>417</v>
      </c>
      <c r="C1371" s="631">
        <v>6.2589999999999998E-4</v>
      </c>
    </row>
    <row r="1372" spans="1:3" x14ac:dyDescent="0.2">
      <c r="A1372">
        <v>112</v>
      </c>
      <c r="B1372" t="s">
        <v>418</v>
      </c>
      <c r="C1372" s="631">
        <v>8.1799999999999996E-5</v>
      </c>
    </row>
    <row r="1373" spans="1:3" x14ac:dyDescent="0.2">
      <c r="A1373">
        <v>114</v>
      </c>
      <c r="B1373" t="s">
        <v>587</v>
      </c>
      <c r="C1373" s="631">
        <v>2.7589999999999998E-4</v>
      </c>
    </row>
    <row r="1374" spans="1:3" x14ac:dyDescent="0.2">
      <c r="A1374">
        <v>121</v>
      </c>
      <c r="B1374" t="s">
        <v>465</v>
      </c>
      <c r="C1374" s="631">
        <v>2.967E-4</v>
      </c>
    </row>
    <row r="1375" spans="1:3" x14ac:dyDescent="0.2">
      <c r="A1375">
        <v>341</v>
      </c>
      <c r="B1375" t="s">
        <v>459</v>
      </c>
      <c r="C1375" s="631">
        <v>1.4687999999999999E-3</v>
      </c>
    </row>
    <row r="1376" spans="1:3" x14ac:dyDescent="0.2">
      <c r="A1376">
        <v>505</v>
      </c>
      <c r="B1376" t="s">
        <v>449</v>
      </c>
      <c r="C1376" s="631">
        <v>5.0000000000000002E-5</v>
      </c>
    </row>
    <row r="1377" spans="1:3" x14ac:dyDescent="0.2">
      <c r="A1377">
        <v>621</v>
      </c>
      <c r="B1377" t="s">
        <v>460</v>
      </c>
      <c r="C1377" s="631">
        <v>4.7882000000000003E-3</v>
      </c>
    </row>
    <row r="1378" spans="1:3" x14ac:dyDescent="0.2">
      <c r="A1378">
        <v>622</v>
      </c>
      <c r="B1378" t="s">
        <v>635</v>
      </c>
      <c r="C1378" s="631">
        <v>2.9329E-3</v>
      </c>
    </row>
    <row r="1379" spans="1:3" x14ac:dyDescent="0.2">
      <c r="A1379">
        <v>721</v>
      </c>
      <c r="B1379" t="s">
        <v>586</v>
      </c>
      <c r="C1379" s="631">
        <v>7.4999999999999993E-5</v>
      </c>
    </row>
    <row r="1380" spans="1:3" x14ac:dyDescent="0.2">
      <c r="A1380"/>
      <c r="B1380" t="s">
        <v>477</v>
      </c>
      <c r="C1380" s="631">
        <v>1.31351E-2</v>
      </c>
    </row>
    <row r="1381" spans="1:3" x14ac:dyDescent="0.2">
      <c r="A1381" s="48"/>
      <c r="B1381" s="48"/>
      <c r="C1381" s="631"/>
    </row>
    <row r="1382" spans="1:3" x14ac:dyDescent="0.2">
      <c r="A1382"/>
      <c r="B1382"/>
      <c r="C1382" s="631"/>
    </row>
    <row r="1383" spans="1:3" x14ac:dyDescent="0.2">
      <c r="A1383" t="s">
        <v>277</v>
      </c>
      <c r="B1383" t="s">
        <v>278</v>
      </c>
      <c r="C1383"/>
    </row>
    <row r="1384" spans="1:3" x14ac:dyDescent="0.2">
      <c r="A1384" s="48">
        <v>270550</v>
      </c>
      <c r="B1384" s="48">
        <v>2101</v>
      </c>
      <c r="C1384" s="631"/>
    </row>
    <row r="1385" spans="1:3" x14ac:dyDescent="0.2">
      <c r="A1385"/>
      <c r="B1385"/>
      <c r="C1385" s="631"/>
    </row>
    <row r="1386" spans="1:3" x14ac:dyDescent="0.2">
      <c r="A1386" s="7" t="s">
        <v>474</v>
      </c>
      <c r="B1386" s="48" t="s">
        <v>475</v>
      </c>
      <c r="C1386" s="631" t="s">
        <v>476</v>
      </c>
    </row>
    <row r="1387" spans="1:3" x14ac:dyDescent="0.2">
      <c r="A1387">
        <v>1</v>
      </c>
      <c r="B1387" t="s">
        <v>445</v>
      </c>
      <c r="C1387" s="631">
        <v>1.7160000000000001E-3</v>
      </c>
    </row>
    <row r="1388" spans="1:3" x14ac:dyDescent="0.2">
      <c r="A1388">
        <v>2</v>
      </c>
      <c r="B1388" t="s">
        <v>470</v>
      </c>
      <c r="C1388" s="631">
        <v>5.0429999999999995E-4</v>
      </c>
    </row>
    <row r="1389" spans="1:3" x14ac:dyDescent="0.2">
      <c r="A1389">
        <v>3</v>
      </c>
      <c r="B1389" t="s">
        <v>639</v>
      </c>
      <c r="C1389" s="631">
        <v>3.1960000000000002E-4</v>
      </c>
    </row>
    <row r="1390" spans="1:3" x14ac:dyDescent="0.2">
      <c r="A1390">
        <v>111</v>
      </c>
      <c r="B1390" t="s">
        <v>417</v>
      </c>
      <c r="C1390" s="631">
        <v>6.2589999999999998E-4</v>
      </c>
    </row>
    <row r="1391" spans="1:3" x14ac:dyDescent="0.2">
      <c r="A1391">
        <v>112</v>
      </c>
      <c r="B1391" t="s">
        <v>418</v>
      </c>
      <c r="C1391" s="631">
        <v>8.1799999999999996E-5</v>
      </c>
    </row>
    <row r="1392" spans="1:3" x14ac:dyDescent="0.2">
      <c r="A1392">
        <v>114</v>
      </c>
      <c r="B1392" t="s">
        <v>587</v>
      </c>
      <c r="C1392" s="631">
        <v>2.7589999999999998E-4</v>
      </c>
    </row>
    <row r="1393" spans="1:3" x14ac:dyDescent="0.2">
      <c r="A1393">
        <v>121</v>
      </c>
      <c r="B1393" t="s">
        <v>465</v>
      </c>
      <c r="C1393" s="631">
        <v>2.967E-4</v>
      </c>
    </row>
    <row r="1394" spans="1:3" x14ac:dyDescent="0.2">
      <c r="A1394">
        <v>505</v>
      </c>
      <c r="B1394" t="s">
        <v>449</v>
      </c>
      <c r="C1394" s="631">
        <v>5.0000000000000002E-5</v>
      </c>
    </row>
    <row r="1395" spans="1:3" x14ac:dyDescent="0.2">
      <c r="A1395">
        <v>631</v>
      </c>
      <c r="B1395" t="s">
        <v>442</v>
      </c>
      <c r="C1395" s="631">
        <v>5.5453999999999998E-3</v>
      </c>
    </row>
    <row r="1396" spans="1:3" x14ac:dyDescent="0.2">
      <c r="A1396">
        <v>721</v>
      </c>
      <c r="B1396" t="s">
        <v>586</v>
      </c>
      <c r="C1396" s="631">
        <v>7.4999999999999993E-5</v>
      </c>
    </row>
    <row r="1397" spans="1:3" x14ac:dyDescent="0.2">
      <c r="A1397"/>
      <c r="B1397" t="s">
        <v>477</v>
      </c>
      <c r="C1397" s="631">
        <v>9.4906000000000001E-3</v>
      </c>
    </row>
    <row r="1398" spans="1:3" x14ac:dyDescent="0.2">
      <c r="A1398" s="48"/>
      <c r="B1398" s="48"/>
      <c r="C1398" s="631"/>
    </row>
    <row r="1399" spans="1:3" x14ac:dyDescent="0.2">
      <c r="A1399"/>
      <c r="B1399"/>
      <c r="C1399" s="631"/>
    </row>
    <row r="1400" spans="1:3" x14ac:dyDescent="0.2">
      <c r="A1400" t="s">
        <v>277</v>
      </c>
      <c r="B1400" t="s">
        <v>278</v>
      </c>
      <c r="C1400" s="631"/>
    </row>
    <row r="1401" spans="1:3" x14ac:dyDescent="0.2">
      <c r="A1401" s="48">
        <v>270560</v>
      </c>
      <c r="B1401" s="48">
        <v>2102</v>
      </c>
      <c r="C1401" s="631"/>
    </row>
    <row r="1402" spans="1:3" x14ac:dyDescent="0.2">
      <c r="A1402"/>
      <c r="B1402"/>
      <c r="C1402"/>
    </row>
    <row r="1403" spans="1:3" x14ac:dyDescent="0.2">
      <c r="A1403" t="s">
        <v>474</v>
      </c>
      <c r="B1403" t="s">
        <v>475</v>
      </c>
      <c r="C1403" s="631" t="s">
        <v>476</v>
      </c>
    </row>
    <row r="1404" spans="1:3" x14ac:dyDescent="0.2">
      <c r="A1404" s="7">
        <v>1</v>
      </c>
      <c r="B1404" s="48" t="s">
        <v>445</v>
      </c>
      <c r="C1404" s="631">
        <v>1.7160000000000001E-3</v>
      </c>
    </row>
    <row r="1405" spans="1:3" x14ac:dyDescent="0.2">
      <c r="A1405">
        <v>2</v>
      </c>
      <c r="B1405" t="s">
        <v>470</v>
      </c>
      <c r="C1405" s="631">
        <v>5.0429999999999995E-4</v>
      </c>
    </row>
    <row r="1406" spans="1:3" x14ac:dyDescent="0.2">
      <c r="A1406">
        <v>3</v>
      </c>
      <c r="B1406" t="s">
        <v>639</v>
      </c>
      <c r="C1406" s="631">
        <v>3.1960000000000002E-4</v>
      </c>
    </row>
    <row r="1407" spans="1:3" x14ac:dyDescent="0.2">
      <c r="A1407">
        <v>111</v>
      </c>
      <c r="B1407" t="s">
        <v>417</v>
      </c>
      <c r="C1407" s="631">
        <v>6.2589999999999998E-4</v>
      </c>
    </row>
    <row r="1408" spans="1:3" x14ac:dyDescent="0.2">
      <c r="A1408">
        <v>112</v>
      </c>
      <c r="B1408" t="s">
        <v>418</v>
      </c>
      <c r="C1408" s="631">
        <v>8.1799999999999996E-5</v>
      </c>
    </row>
    <row r="1409" spans="1:3" x14ac:dyDescent="0.2">
      <c r="A1409">
        <v>114</v>
      </c>
      <c r="B1409" t="s">
        <v>587</v>
      </c>
      <c r="C1409" s="631">
        <v>2.7589999999999998E-4</v>
      </c>
    </row>
    <row r="1410" spans="1:3" x14ac:dyDescent="0.2">
      <c r="A1410">
        <v>121</v>
      </c>
      <c r="B1410" t="s">
        <v>465</v>
      </c>
      <c r="C1410" s="631">
        <v>2.967E-4</v>
      </c>
    </row>
    <row r="1411" spans="1:3" x14ac:dyDescent="0.2">
      <c r="A1411">
        <v>301</v>
      </c>
      <c r="B1411" t="s">
        <v>412</v>
      </c>
      <c r="C1411" s="631">
        <v>2.2122999999999999E-3</v>
      </c>
    </row>
    <row r="1412" spans="1:3" x14ac:dyDescent="0.2">
      <c r="A1412">
        <v>505</v>
      </c>
      <c r="B1412" t="s">
        <v>449</v>
      </c>
      <c r="C1412" s="631">
        <v>5.0000000000000002E-5</v>
      </c>
    </row>
    <row r="1413" spans="1:3" x14ac:dyDescent="0.2">
      <c r="A1413">
        <v>631</v>
      </c>
      <c r="B1413" t="s">
        <v>442</v>
      </c>
      <c r="C1413" s="631">
        <v>5.5453999999999998E-3</v>
      </c>
    </row>
    <row r="1414" spans="1:3" x14ac:dyDescent="0.2">
      <c r="A1414">
        <v>721</v>
      </c>
      <c r="B1414" t="s">
        <v>586</v>
      </c>
      <c r="C1414" s="631">
        <v>7.4999999999999993E-5</v>
      </c>
    </row>
    <row r="1415" spans="1:3" x14ac:dyDescent="0.2">
      <c r="A1415" s="48"/>
      <c r="B1415" s="48" t="s">
        <v>477</v>
      </c>
      <c r="C1415" s="631">
        <v>1.17029E-2</v>
      </c>
    </row>
    <row r="1416" spans="1:3" x14ac:dyDescent="0.2">
      <c r="A1416"/>
      <c r="B1416"/>
      <c r="C1416"/>
    </row>
    <row r="1417" spans="1:3" x14ac:dyDescent="0.2">
      <c r="A1417"/>
      <c r="B1417"/>
      <c r="C1417" s="631"/>
    </row>
    <row r="1418" spans="1:3" x14ac:dyDescent="0.2">
      <c r="A1418" t="s">
        <v>277</v>
      </c>
      <c r="B1418" t="s">
        <v>278</v>
      </c>
      <c r="C1418" s="631"/>
    </row>
    <row r="1419" spans="1:3" x14ac:dyDescent="0.2">
      <c r="A1419" s="48">
        <v>270570</v>
      </c>
      <c r="B1419" s="48">
        <v>2103</v>
      </c>
      <c r="C1419"/>
    </row>
    <row r="1420" spans="1:3" x14ac:dyDescent="0.2">
      <c r="A1420"/>
      <c r="B1420"/>
      <c r="C1420"/>
    </row>
    <row r="1421" spans="1:3" x14ac:dyDescent="0.2">
      <c r="A1421" t="s">
        <v>474</v>
      </c>
      <c r="B1421" t="s">
        <v>475</v>
      </c>
      <c r="C1421" t="s">
        <v>476</v>
      </c>
    </row>
    <row r="1422" spans="1:3" x14ac:dyDescent="0.2">
      <c r="A1422" s="7">
        <v>1</v>
      </c>
      <c r="B1422" s="48" t="s">
        <v>445</v>
      </c>
      <c r="C1422" s="631">
        <v>1.7160000000000001E-3</v>
      </c>
    </row>
    <row r="1423" spans="1:3" x14ac:dyDescent="0.2">
      <c r="A1423">
        <v>2</v>
      </c>
      <c r="B1423" t="s">
        <v>470</v>
      </c>
      <c r="C1423" s="631">
        <v>5.0429999999999995E-4</v>
      </c>
    </row>
    <row r="1424" spans="1:3" x14ac:dyDescent="0.2">
      <c r="A1424">
        <v>3</v>
      </c>
      <c r="B1424" t="s">
        <v>639</v>
      </c>
      <c r="C1424" s="631">
        <v>3.1960000000000002E-4</v>
      </c>
    </row>
    <row r="1425" spans="1:3" x14ac:dyDescent="0.2">
      <c r="A1425">
        <v>111</v>
      </c>
      <c r="B1425" t="s">
        <v>417</v>
      </c>
      <c r="C1425" s="631">
        <v>6.2589999999999998E-4</v>
      </c>
    </row>
    <row r="1426" spans="1:3" x14ac:dyDescent="0.2">
      <c r="A1426">
        <v>112</v>
      </c>
      <c r="B1426" t="s">
        <v>418</v>
      </c>
      <c r="C1426" s="631">
        <v>8.1799999999999996E-5</v>
      </c>
    </row>
    <row r="1427" spans="1:3" x14ac:dyDescent="0.2">
      <c r="A1427">
        <v>114</v>
      </c>
      <c r="B1427" t="s">
        <v>587</v>
      </c>
      <c r="C1427" s="631">
        <v>2.7589999999999998E-4</v>
      </c>
    </row>
    <row r="1428" spans="1:3" x14ac:dyDescent="0.2">
      <c r="A1428">
        <v>121</v>
      </c>
      <c r="B1428" t="s">
        <v>465</v>
      </c>
      <c r="C1428" s="631">
        <v>2.967E-4</v>
      </c>
    </row>
    <row r="1429" spans="1:3" x14ac:dyDescent="0.2">
      <c r="A1429">
        <v>301</v>
      </c>
      <c r="B1429" t="s">
        <v>412</v>
      </c>
      <c r="C1429" s="631">
        <v>2.2122999999999999E-3</v>
      </c>
    </row>
    <row r="1430" spans="1:3" x14ac:dyDescent="0.2">
      <c r="A1430">
        <v>505</v>
      </c>
      <c r="B1430" t="s">
        <v>449</v>
      </c>
      <c r="C1430" s="631">
        <v>5.0000000000000002E-5</v>
      </c>
    </row>
    <row r="1431" spans="1:3" x14ac:dyDescent="0.2">
      <c r="A1431">
        <v>631</v>
      </c>
      <c r="B1431" t="s">
        <v>442</v>
      </c>
      <c r="C1431" s="631">
        <v>5.5453999999999998E-3</v>
      </c>
    </row>
    <row r="1432" spans="1:3" x14ac:dyDescent="0.2">
      <c r="A1432" s="7">
        <v>721</v>
      </c>
      <c r="B1432" s="48" t="s">
        <v>586</v>
      </c>
      <c r="C1432" s="631">
        <v>7.4999999999999993E-5</v>
      </c>
    </row>
    <row r="1433" spans="1:3" x14ac:dyDescent="0.2">
      <c r="A1433"/>
      <c r="B1433" t="s">
        <v>477</v>
      </c>
      <c r="C1433" s="631">
        <v>1.17029E-2</v>
      </c>
    </row>
    <row r="1434" spans="1:3" x14ac:dyDescent="0.2">
      <c r="A1434"/>
      <c r="B1434"/>
      <c r="C1434" s="631"/>
    </row>
    <row r="1435" spans="1:3" x14ac:dyDescent="0.2">
      <c r="A1435"/>
      <c r="B1435"/>
      <c r="C1435" s="631"/>
    </row>
    <row r="1436" spans="1:3" x14ac:dyDescent="0.2">
      <c r="A1436" t="s">
        <v>277</v>
      </c>
      <c r="B1436" t="s">
        <v>278</v>
      </c>
      <c r="C1436"/>
    </row>
    <row r="1437" spans="1:3" x14ac:dyDescent="0.2">
      <c r="A1437" s="48">
        <v>270580</v>
      </c>
      <c r="B1437" s="48">
        <v>2104</v>
      </c>
      <c r="C1437"/>
    </row>
    <row r="1438" spans="1:3" x14ac:dyDescent="0.2">
      <c r="A1438"/>
      <c r="B1438"/>
      <c r="C1438"/>
    </row>
    <row r="1439" spans="1:3" x14ac:dyDescent="0.2">
      <c r="A1439" t="s">
        <v>474</v>
      </c>
      <c r="B1439" t="s">
        <v>475</v>
      </c>
      <c r="C1439" t="s">
        <v>476</v>
      </c>
    </row>
    <row r="1440" spans="1:3" x14ac:dyDescent="0.2">
      <c r="A1440" s="7">
        <v>1</v>
      </c>
      <c r="B1440" s="48" t="s">
        <v>445</v>
      </c>
      <c r="C1440" s="631">
        <v>1.7160000000000001E-3</v>
      </c>
    </row>
    <row r="1441" spans="1:3" x14ac:dyDescent="0.2">
      <c r="A1441">
        <v>2</v>
      </c>
      <c r="B1441" t="s">
        <v>470</v>
      </c>
      <c r="C1441" s="631">
        <v>5.0429999999999995E-4</v>
      </c>
    </row>
    <row r="1442" spans="1:3" x14ac:dyDescent="0.2">
      <c r="A1442">
        <v>3</v>
      </c>
      <c r="B1442" t="s">
        <v>639</v>
      </c>
      <c r="C1442" s="631">
        <v>3.1960000000000002E-4</v>
      </c>
    </row>
    <row r="1443" spans="1:3" x14ac:dyDescent="0.2">
      <c r="A1443">
        <v>111</v>
      </c>
      <c r="B1443" t="s">
        <v>417</v>
      </c>
      <c r="C1443" s="631">
        <v>6.2589999999999998E-4</v>
      </c>
    </row>
    <row r="1444" spans="1:3" x14ac:dyDescent="0.2">
      <c r="A1444">
        <v>112</v>
      </c>
      <c r="B1444" t="s">
        <v>418</v>
      </c>
      <c r="C1444" s="631">
        <v>8.1799999999999996E-5</v>
      </c>
    </row>
    <row r="1445" spans="1:3" x14ac:dyDescent="0.2">
      <c r="A1445">
        <v>114</v>
      </c>
      <c r="B1445" t="s">
        <v>587</v>
      </c>
      <c r="C1445" s="631">
        <v>2.7589999999999998E-4</v>
      </c>
    </row>
    <row r="1446" spans="1:3" x14ac:dyDescent="0.2">
      <c r="A1446">
        <v>121</v>
      </c>
      <c r="B1446" t="s">
        <v>465</v>
      </c>
      <c r="C1446" s="631">
        <v>2.967E-4</v>
      </c>
    </row>
    <row r="1447" spans="1:3" x14ac:dyDescent="0.2">
      <c r="A1447">
        <v>341</v>
      </c>
      <c r="B1447" t="s">
        <v>459</v>
      </c>
      <c r="C1447" s="631">
        <v>1.4687999999999999E-3</v>
      </c>
    </row>
    <row r="1448" spans="1:3" x14ac:dyDescent="0.2">
      <c r="A1448">
        <v>505</v>
      </c>
      <c r="B1448" t="s">
        <v>449</v>
      </c>
      <c r="C1448" s="631">
        <v>5.0000000000000002E-5</v>
      </c>
    </row>
    <row r="1449" spans="1:3" x14ac:dyDescent="0.2">
      <c r="A1449" s="7">
        <v>631</v>
      </c>
      <c r="B1449" s="48" t="s">
        <v>442</v>
      </c>
      <c r="C1449" s="631">
        <v>5.5453999999999998E-3</v>
      </c>
    </row>
    <row r="1450" spans="1:3" x14ac:dyDescent="0.2">
      <c r="A1450">
        <v>721</v>
      </c>
      <c r="B1450" t="s">
        <v>586</v>
      </c>
      <c r="C1450" s="631">
        <v>7.4999999999999993E-5</v>
      </c>
    </row>
    <row r="1451" spans="1:3" x14ac:dyDescent="0.2">
      <c r="A1451"/>
      <c r="B1451" t="s">
        <v>477</v>
      </c>
      <c r="C1451" s="631">
        <v>1.0959399999999999E-2</v>
      </c>
    </row>
    <row r="1452" spans="1:3" x14ac:dyDescent="0.2">
      <c r="A1452"/>
      <c r="B1452"/>
      <c r="C1452" s="631"/>
    </row>
    <row r="1453" spans="1:3" x14ac:dyDescent="0.2">
      <c r="A1453"/>
      <c r="B1453"/>
      <c r="C1453" s="631"/>
    </row>
    <row r="1454" spans="1:3" x14ac:dyDescent="0.2">
      <c r="A1454" t="s">
        <v>277</v>
      </c>
      <c r="B1454" t="s">
        <v>278</v>
      </c>
      <c r="C1454" s="631"/>
    </row>
    <row r="1455" spans="1:3" x14ac:dyDescent="0.2">
      <c r="A1455" s="48">
        <v>270590</v>
      </c>
      <c r="B1455" s="48">
        <v>2105</v>
      </c>
      <c r="C1455"/>
    </row>
    <row r="1456" spans="1:3" x14ac:dyDescent="0.2">
      <c r="A1456"/>
      <c r="B1456"/>
      <c r="C1456"/>
    </row>
    <row r="1457" spans="1:3" x14ac:dyDescent="0.2">
      <c r="A1457" t="s">
        <v>474</v>
      </c>
      <c r="B1457" t="s">
        <v>475</v>
      </c>
      <c r="C1457" t="s">
        <v>476</v>
      </c>
    </row>
    <row r="1458" spans="1:3" x14ac:dyDescent="0.2">
      <c r="A1458" s="7">
        <v>1</v>
      </c>
      <c r="B1458" s="48" t="s">
        <v>445</v>
      </c>
      <c r="C1458" s="631">
        <v>1.7160000000000001E-3</v>
      </c>
    </row>
    <row r="1459" spans="1:3" x14ac:dyDescent="0.2">
      <c r="A1459">
        <v>2</v>
      </c>
      <c r="B1459" t="s">
        <v>470</v>
      </c>
      <c r="C1459" s="631">
        <v>5.0429999999999995E-4</v>
      </c>
    </row>
    <row r="1460" spans="1:3" x14ac:dyDescent="0.2">
      <c r="A1460">
        <v>3</v>
      </c>
      <c r="B1460" t="s">
        <v>639</v>
      </c>
      <c r="C1460" s="631">
        <v>3.1960000000000002E-4</v>
      </c>
    </row>
    <row r="1461" spans="1:3" x14ac:dyDescent="0.2">
      <c r="A1461">
        <v>111</v>
      </c>
      <c r="B1461" t="s">
        <v>417</v>
      </c>
      <c r="C1461" s="631">
        <v>6.2589999999999998E-4</v>
      </c>
    </row>
    <row r="1462" spans="1:3" x14ac:dyDescent="0.2">
      <c r="A1462">
        <v>112</v>
      </c>
      <c r="B1462" t="s">
        <v>418</v>
      </c>
      <c r="C1462" s="631">
        <v>8.1799999999999996E-5</v>
      </c>
    </row>
    <row r="1463" spans="1:3" x14ac:dyDescent="0.2">
      <c r="A1463">
        <v>114</v>
      </c>
      <c r="B1463" t="s">
        <v>587</v>
      </c>
      <c r="C1463" s="631">
        <v>2.7589999999999998E-4</v>
      </c>
    </row>
    <row r="1464" spans="1:3" x14ac:dyDescent="0.2">
      <c r="A1464">
        <v>121</v>
      </c>
      <c r="B1464" t="s">
        <v>465</v>
      </c>
      <c r="C1464" s="631">
        <v>2.967E-4</v>
      </c>
    </row>
    <row r="1465" spans="1:3" x14ac:dyDescent="0.2">
      <c r="A1465" s="7">
        <v>341</v>
      </c>
      <c r="B1465" s="48" t="s">
        <v>459</v>
      </c>
      <c r="C1465" s="631">
        <v>1.4687999999999999E-3</v>
      </c>
    </row>
    <row r="1466" spans="1:3" x14ac:dyDescent="0.2">
      <c r="A1466">
        <v>505</v>
      </c>
      <c r="B1466" t="s">
        <v>449</v>
      </c>
      <c r="C1466" s="631">
        <v>5.0000000000000002E-5</v>
      </c>
    </row>
    <row r="1467" spans="1:3" x14ac:dyDescent="0.2">
      <c r="A1467">
        <v>631</v>
      </c>
      <c r="B1467" t="s">
        <v>442</v>
      </c>
      <c r="C1467" s="631">
        <v>5.5453999999999998E-3</v>
      </c>
    </row>
    <row r="1468" spans="1:3" x14ac:dyDescent="0.2">
      <c r="A1468">
        <v>721</v>
      </c>
      <c r="B1468" t="s">
        <v>586</v>
      </c>
      <c r="C1468" s="631">
        <v>7.4999999999999993E-5</v>
      </c>
    </row>
    <row r="1469" spans="1:3" x14ac:dyDescent="0.2">
      <c r="A1469"/>
      <c r="B1469" t="s">
        <v>477</v>
      </c>
      <c r="C1469" s="631">
        <v>1.0959399999999999E-2</v>
      </c>
    </row>
    <row r="1470" spans="1:3" x14ac:dyDescent="0.2">
      <c r="A1470"/>
      <c r="B1470"/>
      <c r="C1470" s="631"/>
    </row>
    <row r="1471" spans="1:3" x14ac:dyDescent="0.2">
      <c r="A1471"/>
      <c r="B1471"/>
      <c r="C1471" s="631"/>
    </row>
    <row r="1472" spans="1:3" x14ac:dyDescent="0.2">
      <c r="A1472" t="s">
        <v>277</v>
      </c>
      <c r="B1472" t="s">
        <v>278</v>
      </c>
      <c r="C1472" s="631"/>
    </row>
    <row r="1473" spans="1:3" x14ac:dyDescent="0.2">
      <c r="A1473" s="48">
        <v>270600</v>
      </c>
      <c r="B1473" s="48">
        <v>2106</v>
      </c>
      <c r="C1473" s="631"/>
    </row>
    <row r="1474" spans="1:3" x14ac:dyDescent="0.2">
      <c r="A1474"/>
      <c r="B1474"/>
      <c r="C1474" s="631"/>
    </row>
    <row r="1475" spans="1:3" x14ac:dyDescent="0.2">
      <c r="A1475" t="s">
        <v>474</v>
      </c>
      <c r="B1475" t="s">
        <v>475</v>
      </c>
      <c r="C1475" s="631" t="s">
        <v>476</v>
      </c>
    </row>
    <row r="1476" spans="1:3" x14ac:dyDescent="0.2">
      <c r="A1476" s="7">
        <v>1</v>
      </c>
      <c r="B1476" s="48" t="s">
        <v>445</v>
      </c>
      <c r="C1476" s="631">
        <v>1.7160000000000001E-3</v>
      </c>
    </row>
    <row r="1477" spans="1:3" x14ac:dyDescent="0.2">
      <c r="A1477">
        <v>2</v>
      </c>
      <c r="B1477" t="s">
        <v>470</v>
      </c>
      <c r="C1477" s="631">
        <v>5.0429999999999995E-4</v>
      </c>
    </row>
    <row r="1478" spans="1:3" x14ac:dyDescent="0.2">
      <c r="A1478">
        <v>3</v>
      </c>
      <c r="B1478" t="s">
        <v>639</v>
      </c>
      <c r="C1478">
        <v>3.1960000000000002E-4</v>
      </c>
    </row>
    <row r="1479" spans="1:3" x14ac:dyDescent="0.2">
      <c r="A1479">
        <v>111</v>
      </c>
      <c r="B1479" t="s">
        <v>417</v>
      </c>
      <c r="C1479" s="631">
        <v>6.2589999999999998E-4</v>
      </c>
    </row>
    <row r="1480" spans="1:3" x14ac:dyDescent="0.2">
      <c r="A1480">
        <v>112</v>
      </c>
      <c r="B1480" t="s">
        <v>418</v>
      </c>
      <c r="C1480" s="631">
        <v>8.1799999999999996E-5</v>
      </c>
    </row>
    <row r="1481" spans="1:3" x14ac:dyDescent="0.2">
      <c r="A1481" s="7">
        <v>114</v>
      </c>
      <c r="B1481" s="48" t="s">
        <v>587</v>
      </c>
      <c r="C1481" s="631">
        <v>2.7589999999999998E-4</v>
      </c>
    </row>
    <row r="1482" spans="1:3" x14ac:dyDescent="0.2">
      <c r="A1482">
        <v>121</v>
      </c>
      <c r="B1482" t="s">
        <v>465</v>
      </c>
      <c r="C1482" s="631">
        <v>2.967E-4</v>
      </c>
    </row>
    <row r="1483" spans="1:3" x14ac:dyDescent="0.2">
      <c r="A1483">
        <v>361</v>
      </c>
      <c r="B1483" t="s">
        <v>461</v>
      </c>
      <c r="C1483" s="631">
        <v>8.6120000000000001E-4</v>
      </c>
    </row>
    <row r="1484" spans="1:3" x14ac:dyDescent="0.2">
      <c r="A1484">
        <v>505</v>
      </c>
      <c r="B1484" t="s">
        <v>449</v>
      </c>
      <c r="C1484" s="631">
        <v>5.0000000000000002E-5</v>
      </c>
    </row>
    <row r="1485" spans="1:3" x14ac:dyDescent="0.2">
      <c r="A1485">
        <v>631</v>
      </c>
      <c r="B1485" t="s">
        <v>442</v>
      </c>
      <c r="C1485" s="631">
        <v>5.5453999999999998E-3</v>
      </c>
    </row>
    <row r="1486" spans="1:3" x14ac:dyDescent="0.2">
      <c r="A1486">
        <v>721</v>
      </c>
      <c r="B1486" t="s">
        <v>586</v>
      </c>
      <c r="C1486" s="631">
        <v>7.4999999999999993E-5</v>
      </c>
    </row>
    <row r="1487" spans="1:3" x14ac:dyDescent="0.2">
      <c r="A1487"/>
      <c r="B1487" t="s">
        <v>477</v>
      </c>
      <c r="C1487" s="631">
        <v>1.03518E-2</v>
      </c>
    </row>
    <row r="1488" spans="1:3" x14ac:dyDescent="0.2">
      <c r="A1488"/>
      <c r="B1488"/>
      <c r="C1488" s="631"/>
    </row>
    <row r="1489" spans="1:3" x14ac:dyDescent="0.2">
      <c r="A1489"/>
      <c r="B1489"/>
      <c r="C1489" s="631"/>
    </row>
    <row r="1490" spans="1:3" x14ac:dyDescent="0.2">
      <c r="A1490" t="s">
        <v>277</v>
      </c>
      <c r="B1490" t="s">
        <v>278</v>
      </c>
      <c r="C1490" s="631"/>
    </row>
    <row r="1491" spans="1:3" x14ac:dyDescent="0.2">
      <c r="A1491" s="48">
        <v>270610</v>
      </c>
      <c r="B1491" s="48">
        <v>2107</v>
      </c>
      <c r="C1491" s="631"/>
    </row>
    <row r="1492" spans="1:3" x14ac:dyDescent="0.2">
      <c r="A1492"/>
      <c r="B1492"/>
      <c r="C1492" s="631"/>
    </row>
    <row r="1493" spans="1:3" x14ac:dyDescent="0.2">
      <c r="A1493" t="s">
        <v>474</v>
      </c>
      <c r="B1493" t="s">
        <v>475</v>
      </c>
      <c r="C1493" s="631" t="s">
        <v>476</v>
      </c>
    </row>
    <row r="1494" spans="1:3" x14ac:dyDescent="0.2">
      <c r="A1494" s="7">
        <v>1</v>
      </c>
      <c r="B1494" s="48" t="s">
        <v>445</v>
      </c>
      <c r="C1494" s="631">
        <v>1.7160000000000001E-3</v>
      </c>
    </row>
    <row r="1495" spans="1:3" x14ac:dyDescent="0.2">
      <c r="A1495" s="7">
        <v>2</v>
      </c>
      <c r="B1495" t="s">
        <v>470</v>
      </c>
      <c r="C1495" s="631">
        <v>5.0429999999999995E-4</v>
      </c>
    </row>
    <row r="1496" spans="1:3" x14ac:dyDescent="0.2">
      <c r="A1496" s="7">
        <v>3</v>
      </c>
      <c r="B1496" t="s">
        <v>639</v>
      </c>
      <c r="C1496">
        <v>3.1960000000000002E-4</v>
      </c>
    </row>
    <row r="1497" spans="1:3" x14ac:dyDescent="0.2">
      <c r="A1497" s="7">
        <v>111</v>
      </c>
      <c r="B1497" t="s">
        <v>417</v>
      </c>
      <c r="C1497" s="631">
        <v>6.2589999999999998E-4</v>
      </c>
    </row>
    <row r="1498" spans="1:3" x14ac:dyDescent="0.2">
      <c r="A1498" s="7">
        <v>112</v>
      </c>
      <c r="B1498" s="48" t="s">
        <v>418</v>
      </c>
      <c r="C1498" s="631">
        <v>8.1799999999999996E-5</v>
      </c>
    </row>
    <row r="1499" spans="1:3" x14ac:dyDescent="0.2">
      <c r="A1499" s="7">
        <v>114</v>
      </c>
      <c r="B1499" t="s">
        <v>587</v>
      </c>
      <c r="C1499">
        <v>2.7589999999999998E-4</v>
      </c>
    </row>
    <row r="1500" spans="1:3" x14ac:dyDescent="0.2">
      <c r="A1500">
        <v>121</v>
      </c>
      <c r="B1500" t="s">
        <v>465</v>
      </c>
      <c r="C1500" s="631">
        <v>2.967E-4</v>
      </c>
    </row>
    <row r="1501" spans="1:3" x14ac:dyDescent="0.2">
      <c r="A1501">
        <v>361</v>
      </c>
      <c r="B1501" t="s">
        <v>461</v>
      </c>
      <c r="C1501" s="631">
        <v>8.6120000000000001E-4</v>
      </c>
    </row>
    <row r="1502" spans="1:3" x14ac:dyDescent="0.2">
      <c r="A1502">
        <v>505</v>
      </c>
      <c r="B1502" t="s">
        <v>449</v>
      </c>
      <c r="C1502" s="631">
        <v>5.0000000000000002E-5</v>
      </c>
    </row>
    <row r="1503" spans="1:3" x14ac:dyDescent="0.2">
      <c r="A1503">
        <v>631</v>
      </c>
      <c r="B1503" t="s">
        <v>442</v>
      </c>
      <c r="C1503" s="631">
        <v>5.5453999999999998E-3</v>
      </c>
    </row>
    <row r="1504" spans="1:3" x14ac:dyDescent="0.2">
      <c r="A1504">
        <v>721</v>
      </c>
      <c r="B1504" t="s">
        <v>586</v>
      </c>
      <c r="C1504" s="631">
        <v>7.4999999999999993E-5</v>
      </c>
    </row>
    <row r="1505" spans="1:3" x14ac:dyDescent="0.2">
      <c r="A1505"/>
      <c r="B1505" t="s">
        <v>477</v>
      </c>
      <c r="C1505" s="631">
        <v>1.03518E-2</v>
      </c>
    </row>
    <row r="1506" spans="1:3" x14ac:dyDescent="0.2">
      <c r="A1506"/>
      <c r="B1506"/>
      <c r="C1506" s="631"/>
    </row>
    <row r="1507" spans="1:3" x14ac:dyDescent="0.2">
      <c r="A1507"/>
      <c r="B1507"/>
      <c r="C1507" s="631"/>
    </row>
    <row r="1508" spans="1:3" x14ac:dyDescent="0.2">
      <c r="A1508" t="s">
        <v>277</v>
      </c>
      <c r="B1508" t="s">
        <v>278</v>
      </c>
      <c r="C1508" s="631"/>
    </row>
    <row r="1509" spans="1:3" x14ac:dyDescent="0.2">
      <c r="A1509" s="48">
        <v>270620</v>
      </c>
      <c r="B1509" s="48">
        <v>2108</v>
      </c>
      <c r="C1509" s="631"/>
    </row>
    <row r="1510" spans="1:3" x14ac:dyDescent="0.2">
      <c r="A1510"/>
      <c r="B1510"/>
      <c r="C1510" s="631"/>
    </row>
    <row r="1511" spans="1:3" x14ac:dyDescent="0.2">
      <c r="A1511" s="48" t="s">
        <v>474</v>
      </c>
      <c r="B1511" s="48" t="s">
        <v>475</v>
      </c>
      <c r="C1511" s="631" t="s">
        <v>476</v>
      </c>
    </row>
    <row r="1512" spans="1:3" x14ac:dyDescent="0.2">
      <c r="A1512">
        <v>1</v>
      </c>
      <c r="B1512" t="s">
        <v>445</v>
      </c>
      <c r="C1512" s="631">
        <v>1.7160000000000001E-3</v>
      </c>
    </row>
    <row r="1513" spans="1:3" x14ac:dyDescent="0.2">
      <c r="A1513">
        <v>2</v>
      </c>
      <c r="B1513" t="s">
        <v>470</v>
      </c>
      <c r="C1513" s="631">
        <v>5.0429999999999995E-4</v>
      </c>
    </row>
    <row r="1514" spans="1:3" x14ac:dyDescent="0.2">
      <c r="A1514">
        <v>3</v>
      </c>
      <c r="B1514" t="s">
        <v>639</v>
      </c>
      <c r="C1514" s="631">
        <v>3.1960000000000002E-4</v>
      </c>
    </row>
    <row r="1515" spans="1:3" x14ac:dyDescent="0.2">
      <c r="A1515" s="7">
        <v>111</v>
      </c>
      <c r="B1515" s="48" t="s">
        <v>417</v>
      </c>
      <c r="C1515" s="631">
        <v>6.2589999999999998E-4</v>
      </c>
    </row>
    <row r="1516" spans="1:3" x14ac:dyDescent="0.2">
      <c r="A1516">
        <v>112</v>
      </c>
      <c r="B1516" t="s">
        <v>418</v>
      </c>
      <c r="C1516" s="631">
        <v>8.1799999999999996E-5</v>
      </c>
    </row>
    <row r="1517" spans="1:3" x14ac:dyDescent="0.2">
      <c r="A1517">
        <v>114</v>
      </c>
      <c r="B1517" t="s">
        <v>587</v>
      </c>
      <c r="C1517" s="631">
        <v>2.7589999999999998E-4</v>
      </c>
    </row>
    <row r="1518" spans="1:3" x14ac:dyDescent="0.2">
      <c r="A1518">
        <v>121</v>
      </c>
      <c r="B1518" t="s">
        <v>465</v>
      </c>
      <c r="C1518" s="631">
        <v>2.967E-4</v>
      </c>
    </row>
    <row r="1519" spans="1:3" x14ac:dyDescent="0.2">
      <c r="A1519">
        <v>505</v>
      </c>
      <c r="B1519" t="s">
        <v>449</v>
      </c>
      <c r="C1519" s="631">
        <v>5.0000000000000002E-5</v>
      </c>
    </row>
    <row r="1520" spans="1:3" x14ac:dyDescent="0.2">
      <c r="A1520">
        <v>631</v>
      </c>
      <c r="B1520" t="s">
        <v>442</v>
      </c>
      <c r="C1520" s="631">
        <v>5.5453999999999998E-3</v>
      </c>
    </row>
    <row r="1521" spans="1:3" x14ac:dyDescent="0.2">
      <c r="A1521">
        <v>721</v>
      </c>
      <c r="B1521" t="s">
        <v>586</v>
      </c>
      <c r="C1521" s="631">
        <v>7.4999999999999993E-5</v>
      </c>
    </row>
    <row r="1522" spans="1:3" x14ac:dyDescent="0.2">
      <c r="A1522"/>
      <c r="B1522" t="s">
        <v>477</v>
      </c>
      <c r="C1522" s="631">
        <v>9.4906000000000001E-3</v>
      </c>
    </row>
    <row r="1523" spans="1:3" x14ac:dyDescent="0.2">
      <c r="A1523"/>
      <c r="B1523"/>
      <c r="C1523" s="631"/>
    </row>
    <row r="1524" spans="1:3" x14ac:dyDescent="0.2">
      <c r="A1524"/>
      <c r="B1524"/>
      <c r="C1524" s="631"/>
    </row>
    <row r="1525" spans="1:3" x14ac:dyDescent="0.2">
      <c r="A1525" t="s">
        <v>277</v>
      </c>
      <c r="B1525" t="s">
        <v>278</v>
      </c>
      <c r="C1525" s="631"/>
    </row>
    <row r="1526" spans="1:3" x14ac:dyDescent="0.2">
      <c r="A1526" s="48">
        <v>270621</v>
      </c>
      <c r="B1526" s="48">
        <v>2109</v>
      </c>
      <c r="C1526" s="631"/>
    </row>
    <row r="1527" spans="1:3" x14ac:dyDescent="0.2">
      <c r="A1527"/>
      <c r="B1527"/>
      <c r="C1527" s="631"/>
    </row>
    <row r="1528" spans="1:3" x14ac:dyDescent="0.2">
      <c r="A1528" s="48" t="s">
        <v>474</v>
      </c>
      <c r="B1528" s="48" t="s">
        <v>475</v>
      </c>
      <c r="C1528" s="631" t="s">
        <v>476</v>
      </c>
    </row>
    <row r="1529" spans="1:3" x14ac:dyDescent="0.2">
      <c r="A1529">
        <v>1</v>
      </c>
      <c r="B1529" t="s">
        <v>445</v>
      </c>
      <c r="C1529" s="631">
        <v>1.7160000000000001E-3</v>
      </c>
    </row>
    <row r="1530" spans="1:3" x14ac:dyDescent="0.2">
      <c r="A1530">
        <v>2</v>
      </c>
      <c r="B1530" t="s">
        <v>470</v>
      </c>
      <c r="C1530" s="631">
        <v>5.0429999999999995E-4</v>
      </c>
    </row>
    <row r="1531" spans="1:3" x14ac:dyDescent="0.2">
      <c r="A1531">
        <v>3</v>
      </c>
      <c r="B1531" t="s">
        <v>639</v>
      </c>
      <c r="C1531" s="631">
        <v>3.1960000000000002E-4</v>
      </c>
    </row>
    <row r="1532" spans="1:3" x14ac:dyDescent="0.2">
      <c r="A1532" s="7">
        <v>111</v>
      </c>
      <c r="B1532" s="48" t="s">
        <v>417</v>
      </c>
      <c r="C1532" s="631">
        <v>6.2589999999999998E-4</v>
      </c>
    </row>
    <row r="1533" spans="1:3" x14ac:dyDescent="0.2">
      <c r="A1533">
        <v>112</v>
      </c>
      <c r="B1533" t="s">
        <v>418</v>
      </c>
      <c r="C1533">
        <v>8.1799999999999996E-5</v>
      </c>
    </row>
    <row r="1534" spans="1:3" x14ac:dyDescent="0.2">
      <c r="A1534">
        <v>114</v>
      </c>
      <c r="B1534" t="s">
        <v>587</v>
      </c>
      <c r="C1534">
        <v>2.7589999999999998E-4</v>
      </c>
    </row>
    <row r="1535" spans="1:3" x14ac:dyDescent="0.2">
      <c r="A1535">
        <v>121</v>
      </c>
      <c r="B1535" t="s">
        <v>465</v>
      </c>
      <c r="C1535" s="631">
        <v>2.967E-4</v>
      </c>
    </row>
    <row r="1536" spans="1:3" x14ac:dyDescent="0.2">
      <c r="A1536">
        <v>505</v>
      </c>
      <c r="B1536" t="s">
        <v>449</v>
      </c>
      <c r="C1536" s="631">
        <v>5.0000000000000002E-5</v>
      </c>
    </row>
    <row r="1537" spans="1:3" x14ac:dyDescent="0.2">
      <c r="A1537">
        <v>631</v>
      </c>
      <c r="B1537" t="s">
        <v>442</v>
      </c>
      <c r="C1537" s="631">
        <v>5.5453999999999998E-3</v>
      </c>
    </row>
    <row r="1538" spans="1:3" x14ac:dyDescent="0.2">
      <c r="A1538">
        <v>721</v>
      </c>
      <c r="B1538" t="s">
        <v>586</v>
      </c>
      <c r="C1538" s="631">
        <v>7.4999999999999993E-5</v>
      </c>
    </row>
    <row r="1539" spans="1:3" x14ac:dyDescent="0.2">
      <c r="A1539"/>
      <c r="B1539" t="s">
        <v>477</v>
      </c>
      <c r="C1539" s="631">
        <v>9.4906000000000001E-3</v>
      </c>
    </row>
    <row r="1540" spans="1:3" x14ac:dyDescent="0.2">
      <c r="A1540"/>
      <c r="B1540"/>
      <c r="C1540" s="631"/>
    </row>
    <row r="1541" spans="1:3" x14ac:dyDescent="0.2">
      <c r="A1541"/>
      <c r="B1541"/>
      <c r="C1541" s="631"/>
    </row>
    <row r="1542" spans="1:3" x14ac:dyDescent="0.2">
      <c r="A1542" t="s">
        <v>277</v>
      </c>
      <c r="B1542" t="s">
        <v>278</v>
      </c>
      <c r="C1542" s="631"/>
    </row>
    <row r="1543" spans="1:3" x14ac:dyDescent="0.2">
      <c r="A1543" s="48">
        <v>270622</v>
      </c>
      <c r="B1543" s="48">
        <v>2110</v>
      </c>
      <c r="C1543" s="631"/>
    </row>
    <row r="1544" spans="1:3" x14ac:dyDescent="0.2">
      <c r="A1544"/>
      <c r="B1544"/>
      <c r="C1544" s="631"/>
    </row>
    <row r="1545" spans="1:3" x14ac:dyDescent="0.2">
      <c r="A1545" t="s">
        <v>474</v>
      </c>
      <c r="B1545" t="s">
        <v>475</v>
      </c>
      <c r="C1545" s="631" t="s">
        <v>476</v>
      </c>
    </row>
    <row r="1546" spans="1:3" x14ac:dyDescent="0.2">
      <c r="A1546" s="7">
        <v>1</v>
      </c>
      <c r="B1546" s="48" t="s">
        <v>445</v>
      </c>
      <c r="C1546" s="631">
        <v>1.7160000000000001E-3</v>
      </c>
    </row>
    <row r="1547" spans="1:3" x14ac:dyDescent="0.2">
      <c r="A1547" s="7">
        <v>2</v>
      </c>
      <c r="B1547" t="s">
        <v>470</v>
      </c>
      <c r="C1547" s="631">
        <v>5.0429999999999995E-4</v>
      </c>
    </row>
    <row r="1548" spans="1:3" x14ac:dyDescent="0.2">
      <c r="A1548" s="7">
        <v>3</v>
      </c>
      <c r="B1548" t="s">
        <v>639</v>
      </c>
      <c r="C1548" s="631">
        <v>3.1960000000000002E-4</v>
      </c>
    </row>
    <row r="1549" spans="1:3" x14ac:dyDescent="0.2">
      <c r="A1549" s="7">
        <v>111</v>
      </c>
      <c r="B1549" s="48" t="s">
        <v>417</v>
      </c>
      <c r="C1549" s="631">
        <v>6.2589999999999998E-4</v>
      </c>
    </row>
    <row r="1550" spans="1:3" x14ac:dyDescent="0.2">
      <c r="A1550">
        <v>112</v>
      </c>
      <c r="B1550" t="s">
        <v>418</v>
      </c>
      <c r="C1550" s="631">
        <v>8.1799999999999996E-5</v>
      </c>
    </row>
    <row r="1551" spans="1:3" x14ac:dyDescent="0.2">
      <c r="A1551">
        <v>114</v>
      </c>
      <c r="B1551" t="s">
        <v>587</v>
      </c>
      <c r="C1551" s="631">
        <v>2.7589999999999998E-4</v>
      </c>
    </row>
    <row r="1552" spans="1:3" x14ac:dyDescent="0.2">
      <c r="A1552">
        <v>121</v>
      </c>
      <c r="B1552" t="s">
        <v>465</v>
      </c>
      <c r="C1552" s="631">
        <v>2.967E-4</v>
      </c>
    </row>
    <row r="1553" spans="1:3" x14ac:dyDescent="0.2">
      <c r="A1553">
        <v>341</v>
      </c>
      <c r="B1553" t="s">
        <v>459</v>
      </c>
      <c r="C1553" s="631">
        <v>1.4687999999999999E-3</v>
      </c>
    </row>
    <row r="1554" spans="1:3" x14ac:dyDescent="0.2">
      <c r="A1554">
        <v>505</v>
      </c>
      <c r="B1554" t="s">
        <v>449</v>
      </c>
      <c r="C1554" s="631">
        <v>5.0000000000000002E-5</v>
      </c>
    </row>
    <row r="1555" spans="1:3" x14ac:dyDescent="0.2">
      <c r="A1555">
        <v>631</v>
      </c>
      <c r="B1555" t="s">
        <v>442</v>
      </c>
      <c r="C1555" s="631">
        <v>5.5453999999999998E-3</v>
      </c>
    </row>
    <row r="1556" spans="1:3" x14ac:dyDescent="0.2">
      <c r="A1556">
        <v>721</v>
      </c>
      <c r="B1556" t="s">
        <v>586</v>
      </c>
      <c r="C1556" s="631">
        <v>7.4999999999999993E-5</v>
      </c>
    </row>
    <row r="1557" spans="1:3" x14ac:dyDescent="0.2">
      <c r="A1557"/>
      <c r="B1557" t="s">
        <v>477</v>
      </c>
      <c r="C1557" s="631">
        <v>1.0959399999999999E-2</v>
      </c>
    </row>
    <row r="1558" spans="1:3" x14ac:dyDescent="0.2">
      <c r="A1558"/>
      <c r="B1558"/>
      <c r="C1558" s="631"/>
    </row>
    <row r="1559" spans="1:3" x14ac:dyDescent="0.2">
      <c r="A1559"/>
      <c r="B1559"/>
      <c r="C1559" s="631"/>
    </row>
    <row r="1560" spans="1:3" x14ac:dyDescent="0.2">
      <c r="A1560" t="s">
        <v>277</v>
      </c>
      <c r="B1560" t="s">
        <v>278</v>
      </c>
      <c r="C1560" s="631"/>
    </row>
    <row r="1561" spans="1:3" x14ac:dyDescent="0.2">
      <c r="A1561" s="48">
        <v>270623</v>
      </c>
      <c r="B1561" s="48">
        <v>2111</v>
      </c>
      <c r="C1561" s="631"/>
    </row>
    <row r="1562" spans="1:3" x14ac:dyDescent="0.2">
      <c r="A1562"/>
      <c r="B1562"/>
      <c r="C1562" s="631"/>
    </row>
    <row r="1563" spans="1:3" x14ac:dyDescent="0.2">
      <c r="A1563" t="s">
        <v>474</v>
      </c>
      <c r="B1563" t="s">
        <v>475</v>
      </c>
      <c r="C1563" s="631" t="s">
        <v>476</v>
      </c>
    </row>
    <row r="1564" spans="1:3" x14ac:dyDescent="0.2">
      <c r="A1564">
        <v>1</v>
      </c>
      <c r="B1564" t="s">
        <v>445</v>
      </c>
      <c r="C1564" s="631">
        <v>1.7160000000000001E-3</v>
      </c>
    </row>
    <row r="1565" spans="1:3" x14ac:dyDescent="0.2">
      <c r="A1565">
        <v>2</v>
      </c>
      <c r="B1565" t="s">
        <v>470</v>
      </c>
      <c r="C1565" s="631">
        <v>5.0429999999999995E-4</v>
      </c>
    </row>
    <row r="1566" spans="1:3" x14ac:dyDescent="0.2">
      <c r="A1566">
        <v>3</v>
      </c>
      <c r="B1566" t="s">
        <v>639</v>
      </c>
      <c r="C1566">
        <v>3.1960000000000002E-4</v>
      </c>
    </row>
    <row r="1567" spans="1:3" x14ac:dyDescent="0.2">
      <c r="A1567" s="7">
        <v>111</v>
      </c>
      <c r="B1567" s="48" t="s">
        <v>417</v>
      </c>
      <c r="C1567">
        <v>6.2589999999999998E-4</v>
      </c>
    </row>
    <row r="1568" spans="1:3" x14ac:dyDescent="0.2">
      <c r="A1568" s="7">
        <v>112</v>
      </c>
      <c r="B1568" s="48" t="s">
        <v>418</v>
      </c>
      <c r="C1568">
        <v>8.1799999999999996E-5</v>
      </c>
    </row>
    <row r="1569" spans="1:3" x14ac:dyDescent="0.2">
      <c r="A1569">
        <v>114</v>
      </c>
      <c r="B1569" t="s">
        <v>587</v>
      </c>
      <c r="C1569">
        <v>2.7589999999999998E-4</v>
      </c>
    </row>
    <row r="1570" spans="1:3" x14ac:dyDescent="0.2">
      <c r="A1570">
        <v>121</v>
      </c>
      <c r="B1570" t="s">
        <v>465</v>
      </c>
      <c r="C1570" s="631">
        <v>2.967E-4</v>
      </c>
    </row>
    <row r="1571" spans="1:3" x14ac:dyDescent="0.2">
      <c r="A1571">
        <v>341</v>
      </c>
      <c r="B1571" t="s">
        <v>459</v>
      </c>
      <c r="C1571" s="631">
        <v>1.4687999999999999E-3</v>
      </c>
    </row>
    <row r="1572" spans="1:3" x14ac:dyDescent="0.2">
      <c r="A1572">
        <v>505</v>
      </c>
      <c r="B1572" t="s">
        <v>449</v>
      </c>
      <c r="C1572" s="631">
        <v>5.0000000000000002E-5</v>
      </c>
    </row>
    <row r="1573" spans="1:3" x14ac:dyDescent="0.2">
      <c r="A1573">
        <v>631</v>
      </c>
      <c r="B1573" t="s">
        <v>442</v>
      </c>
      <c r="C1573" s="631">
        <v>5.5453999999999998E-3</v>
      </c>
    </row>
    <row r="1574" spans="1:3" x14ac:dyDescent="0.2">
      <c r="A1574">
        <v>721</v>
      </c>
      <c r="B1574" t="s">
        <v>586</v>
      </c>
      <c r="C1574" s="631">
        <v>7.4999999999999993E-5</v>
      </c>
    </row>
    <row r="1575" spans="1:3" x14ac:dyDescent="0.2">
      <c r="A1575"/>
      <c r="B1575" t="s">
        <v>477</v>
      </c>
      <c r="C1575" s="631">
        <v>1.0959399999999999E-2</v>
      </c>
    </row>
    <row r="1576" spans="1:3" x14ac:dyDescent="0.2">
      <c r="A1576"/>
      <c r="B1576"/>
      <c r="C1576" s="631"/>
    </row>
    <row r="1577" spans="1:3" x14ac:dyDescent="0.2">
      <c r="A1577"/>
      <c r="B1577"/>
      <c r="C1577" s="631"/>
    </row>
    <row r="1578" spans="1:3" x14ac:dyDescent="0.2">
      <c r="A1578" t="s">
        <v>277</v>
      </c>
      <c r="B1578" t="s">
        <v>278</v>
      </c>
      <c r="C1578" s="631"/>
    </row>
    <row r="1579" spans="1:3" x14ac:dyDescent="0.2">
      <c r="A1579" s="48">
        <v>270624</v>
      </c>
      <c r="B1579" s="48">
        <v>2112</v>
      </c>
      <c r="C1579" s="631"/>
    </row>
    <row r="1580" spans="1:3" x14ac:dyDescent="0.2">
      <c r="A1580"/>
      <c r="B1580"/>
      <c r="C1580" s="631"/>
    </row>
    <row r="1581" spans="1:3" x14ac:dyDescent="0.2">
      <c r="A1581" t="s">
        <v>474</v>
      </c>
      <c r="B1581" t="s">
        <v>475</v>
      </c>
      <c r="C1581" s="631" t="s">
        <v>476</v>
      </c>
    </row>
    <row r="1582" spans="1:3" x14ac:dyDescent="0.2">
      <c r="A1582">
        <v>1</v>
      </c>
      <c r="B1582" t="s">
        <v>445</v>
      </c>
      <c r="C1582" s="631">
        <v>1.7160000000000001E-3</v>
      </c>
    </row>
    <row r="1583" spans="1:3" x14ac:dyDescent="0.2">
      <c r="A1583">
        <v>2</v>
      </c>
      <c r="B1583" t="s">
        <v>470</v>
      </c>
      <c r="C1583" s="631">
        <v>5.0429999999999995E-4</v>
      </c>
    </row>
    <row r="1584" spans="1:3" x14ac:dyDescent="0.2">
      <c r="A1584">
        <v>3</v>
      </c>
      <c r="B1584" t="s">
        <v>639</v>
      </c>
      <c r="C1584" s="631">
        <v>3.1960000000000002E-4</v>
      </c>
    </row>
    <row r="1585" spans="1:3" x14ac:dyDescent="0.2">
      <c r="A1585">
        <v>111</v>
      </c>
      <c r="B1585" t="s">
        <v>417</v>
      </c>
      <c r="C1585">
        <v>6.2589999999999998E-4</v>
      </c>
    </row>
    <row r="1586" spans="1:3" x14ac:dyDescent="0.2">
      <c r="A1586">
        <v>112</v>
      </c>
      <c r="B1586" t="s">
        <v>418</v>
      </c>
      <c r="C1586">
        <v>8.1799999999999996E-5</v>
      </c>
    </row>
    <row r="1587" spans="1:3" x14ac:dyDescent="0.2">
      <c r="A1587" s="7">
        <v>114</v>
      </c>
      <c r="B1587" s="48" t="s">
        <v>587</v>
      </c>
      <c r="C1587">
        <v>2.7589999999999998E-4</v>
      </c>
    </row>
    <row r="1588" spans="1:3" x14ac:dyDescent="0.2">
      <c r="A1588" s="7">
        <v>121</v>
      </c>
      <c r="B1588" s="48" t="s">
        <v>465</v>
      </c>
      <c r="C1588">
        <v>2.967E-4</v>
      </c>
    </row>
    <row r="1589" spans="1:3" x14ac:dyDescent="0.2">
      <c r="A1589">
        <v>361</v>
      </c>
      <c r="B1589" t="s">
        <v>461</v>
      </c>
      <c r="C1589">
        <v>8.6120000000000001E-4</v>
      </c>
    </row>
    <row r="1590" spans="1:3" x14ac:dyDescent="0.2">
      <c r="A1590">
        <v>505</v>
      </c>
      <c r="B1590" t="s">
        <v>449</v>
      </c>
      <c r="C1590" s="631">
        <v>5.0000000000000002E-5</v>
      </c>
    </row>
    <row r="1591" spans="1:3" x14ac:dyDescent="0.2">
      <c r="A1591">
        <v>631</v>
      </c>
      <c r="B1591" t="s">
        <v>442</v>
      </c>
      <c r="C1591" s="631">
        <v>5.5453999999999998E-3</v>
      </c>
    </row>
    <row r="1592" spans="1:3" x14ac:dyDescent="0.2">
      <c r="A1592">
        <v>721</v>
      </c>
      <c r="B1592" t="s">
        <v>586</v>
      </c>
      <c r="C1592" s="631">
        <v>7.4999999999999993E-5</v>
      </c>
    </row>
    <row r="1593" spans="1:3" x14ac:dyDescent="0.2">
      <c r="A1593"/>
      <c r="B1593" t="s">
        <v>477</v>
      </c>
      <c r="C1593" s="631">
        <v>1.03518E-2</v>
      </c>
    </row>
    <row r="1594" spans="1:3" x14ac:dyDescent="0.2">
      <c r="A1594"/>
      <c r="B1594"/>
      <c r="C1594" s="631"/>
    </row>
    <row r="1595" spans="1:3" x14ac:dyDescent="0.2">
      <c r="A1595"/>
      <c r="B1595"/>
      <c r="C1595" s="631"/>
    </row>
    <row r="1596" spans="1:3" x14ac:dyDescent="0.2">
      <c r="A1596" t="s">
        <v>277</v>
      </c>
      <c r="B1596" t="s">
        <v>278</v>
      </c>
      <c r="C1596" s="631"/>
    </row>
    <row r="1597" spans="1:3" x14ac:dyDescent="0.2">
      <c r="A1597" s="48">
        <v>270625</v>
      </c>
      <c r="B1597" s="48">
        <v>2113</v>
      </c>
      <c r="C1597" s="631"/>
    </row>
    <row r="1598" spans="1:3" x14ac:dyDescent="0.2">
      <c r="A1598"/>
      <c r="B1598"/>
      <c r="C1598" s="631"/>
    </row>
    <row r="1599" spans="1:3" x14ac:dyDescent="0.2">
      <c r="A1599" t="s">
        <v>474</v>
      </c>
      <c r="B1599" t="s">
        <v>475</v>
      </c>
      <c r="C1599" s="631" t="s">
        <v>476</v>
      </c>
    </row>
    <row r="1600" spans="1:3" x14ac:dyDescent="0.2">
      <c r="A1600">
        <v>1</v>
      </c>
      <c r="B1600" t="s">
        <v>445</v>
      </c>
      <c r="C1600" s="631">
        <v>1.7160000000000001E-3</v>
      </c>
    </row>
    <row r="1601" spans="1:3" x14ac:dyDescent="0.2">
      <c r="A1601">
        <v>2</v>
      </c>
      <c r="B1601" t="s">
        <v>470</v>
      </c>
      <c r="C1601" s="631">
        <v>5.0429999999999995E-4</v>
      </c>
    </row>
    <row r="1602" spans="1:3" x14ac:dyDescent="0.2">
      <c r="A1602">
        <v>3</v>
      </c>
      <c r="B1602" t="s">
        <v>639</v>
      </c>
      <c r="C1602" s="631">
        <v>3.1960000000000002E-4</v>
      </c>
    </row>
    <row r="1603" spans="1:3" x14ac:dyDescent="0.2">
      <c r="A1603">
        <v>111</v>
      </c>
      <c r="B1603" t="s">
        <v>417</v>
      </c>
      <c r="C1603" s="631">
        <v>6.2589999999999998E-4</v>
      </c>
    </row>
    <row r="1604" spans="1:3" x14ac:dyDescent="0.2">
      <c r="A1604">
        <v>112</v>
      </c>
      <c r="B1604" t="s">
        <v>418</v>
      </c>
      <c r="C1604" s="631">
        <v>8.1799999999999996E-5</v>
      </c>
    </row>
    <row r="1605" spans="1:3" x14ac:dyDescent="0.2">
      <c r="A1605">
        <v>114</v>
      </c>
      <c r="B1605" t="s">
        <v>587</v>
      </c>
      <c r="C1605">
        <v>2.7589999999999998E-4</v>
      </c>
    </row>
    <row r="1606" spans="1:3" x14ac:dyDescent="0.2">
      <c r="A1606">
        <v>121</v>
      </c>
      <c r="B1606" t="s">
        <v>465</v>
      </c>
      <c r="C1606">
        <v>2.967E-4</v>
      </c>
    </row>
    <row r="1607" spans="1:3" x14ac:dyDescent="0.2">
      <c r="A1607">
        <v>361</v>
      </c>
      <c r="B1607" t="s">
        <v>461</v>
      </c>
      <c r="C1607">
        <v>8.6120000000000001E-4</v>
      </c>
    </row>
    <row r="1608" spans="1:3" x14ac:dyDescent="0.2">
      <c r="A1608" s="7">
        <v>505</v>
      </c>
      <c r="B1608" s="48" t="s">
        <v>449</v>
      </c>
      <c r="C1608" s="631">
        <v>5.0000000000000002E-5</v>
      </c>
    </row>
    <row r="1609" spans="1:3" x14ac:dyDescent="0.2">
      <c r="A1609">
        <v>631</v>
      </c>
      <c r="B1609" t="s">
        <v>442</v>
      </c>
      <c r="C1609" s="631">
        <v>5.5453999999999998E-3</v>
      </c>
    </row>
    <row r="1610" spans="1:3" x14ac:dyDescent="0.2">
      <c r="A1610">
        <v>721</v>
      </c>
      <c r="B1610" t="s">
        <v>586</v>
      </c>
      <c r="C1610" s="631">
        <v>7.4999999999999993E-5</v>
      </c>
    </row>
    <row r="1611" spans="1:3" x14ac:dyDescent="0.2">
      <c r="A1611"/>
      <c r="B1611" t="s">
        <v>477</v>
      </c>
      <c r="C1611" s="631">
        <v>1.03518E-2</v>
      </c>
    </row>
    <row r="1612" spans="1:3" x14ac:dyDescent="0.2">
      <c r="A1612"/>
      <c r="B1612"/>
      <c r="C1612" s="631"/>
    </row>
    <row r="1613" spans="1:3" x14ac:dyDescent="0.2">
      <c r="A1613"/>
      <c r="B1613"/>
      <c r="C1613" s="631"/>
    </row>
    <row r="1614" spans="1:3" x14ac:dyDescent="0.2">
      <c r="A1614" t="s">
        <v>277</v>
      </c>
      <c r="B1614" t="s">
        <v>278</v>
      </c>
      <c r="C1614" s="631"/>
    </row>
    <row r="1615" spans="1:3" x14ac:dyDescent="0.2">
      <c r="A1615" s="48">
        <v>270630</v>
      </c>
      <c r="B1615" s="48">
        <v>2801</v>
      </c>
      <c r="C1615" s="631"/>
    </row>
    <row r="1616" spans="1:3" x14ac:dyDescent="0.2">
      <c r="A1616"/>
      <c r="B1616"/>
      <c r="C1616" s="631"/>
    </row>
    <row r="1617" spans="1:3" x14ac:dyDescent="0.2">
      <c r="A1617" t="s">
        <v>474</v>
      </c>
      <c r="B1617" t="s">
        <v>475</v>
      </c>
      <c r="C1617" s="631" t="s">
        <v>476</v>
      </c>
    </row>
    <row r="1618" spans="1:3" x14ac:dyDescent="0.2">
      <c r="A1618">
        <v>1</v>
      </c>
      <c r="B1618" t="s">
        <v>445</v>
      </c>
      <c r="C1618" s="631">
        <v>1.7160000000000001E-3</v>
      </c>
    </row>
    <row r="1619" spans="1:3" x14ac:dyDescent="0.2">
      <c r="A1619">
        <v>2</v>
      </c>
      <c r="B1619" t="s">
        <v>470</v>
      </c>
      <c r="C1619" s="631">
        <v>5.0429999999999995E-4</v>
      </c>
    </row>
    <row r="1620" spans="1:3" x14ac:dyDescent="0.2">
      <c r="A1620">
        <v>3</v>
      </c>
      <c r="B1620" t="s">
        <v>639</v>
      </c>
      <c r="C1620" s="631">
        <v>3.1960000000000002E-4</v>
      </c>
    </row>
    <row r="1621" spans="1:3" x14ac:dyDescent="0.2">
      <c r="A1621">
        <v>111</v>
      </c>
      <c r="B1621" t="s">
        <v>417</v>
      </c>
      <c r="C1621" s="631">
        <v>6.2589999999999998E-4</v>
      </c>
    </row>
    <row r="1622" spans="1:3" x14ac:dyDescent="0.2">
      <c r="A1622">
        <v>112</v>
      </c>
      <c r="B1622" t="s">
        <v>418</v>
      </c>
      <c r="C1622" s="631">
        <v>8.1799999999999996E-5</v>
      </c>
    </row>
    <row r="1623" spans="1:3" x14ac:dyDescent="0.2">
      <c r="A1623">
        <v>114</v>
      </c>
      <c r="B1623" t="s">
        <v>587</v>
      </c>
      <c r="C1623" s="631">
        <v>2.7589999999999998E-4</v>
      </c>
    </row>
    <row r="1624" spans="1:3" x14ac:dyDescent="0.2">
      <c r="A1624">
        <v>151</v>
      </c>
      <c r="B1624" t="s">
        <v>435</v>
      </c>
      <c r="C1624" s="631">
        <v>3.0489999999999998E-4</v>
      </c>
    </row>
    <row r="1625" spans="1:3" x14ac:dyDescent="0.2">
      <c r="A1625">
        <v>505</v>
      </c>
      <c r="B1625" t="s">
        <v>449</v>
      </c>
      <c r="C1625" s="631">
        <v>5.0000000000000002E-5</v>
      </c>
    </row>
    <row r="1626" spans="1:3" x14ac:dyDescent="0.2">
      <c r="A1626">
        <v>641</v>
      </c>
      <c r="B1626" t="s">
        <v>443</v>
      </c>
      <c r="C1626">
        <v>4.8663999999999999E-3</v>
      </c>
    </row>
    <row r="1627" spans="1:3" x14ac:dyDescent="0.2">
      <c r="A1627">
        <v>642</v>
      </c>
      <c r="B1627" t="s">
        <v>444</v>
      </c>
      <c r="C1627">
        <v>1.2206999999999999E-3</v>
      </c>
    </row>
    <row r="1628" spans="1:3" x14ac:dyDescent="0.2">
      <c r="A1628">
        <v>643</v>
      </c>
      <c r="B1628" t="s">
        <v>589</v>
      </c>
      <c r="C1628">
        <v>1.5707E-3</v>
      </c>
    </row>
    <row r="1629" spans="1:3" x14ac:dyDescent="0.2">
      <c r="A1629" s="7">
        <v>644</v>
      </c>
      <c r="B1629" s="48" t="s">
        <v>629</v>
      </c>
      <c r="C1629" s="631">
        <v>1.5E-3</v>
      </c>
    </row>
    <row r="1630" spans="1:3" x14ac:dyDescent="0.2">
      <c r="A1630">
        <v>721</v>
      </c>
      <c r="B1630" t="s">
        <v>586</v>
      </c>
      <c r="C1630" s="631">
        <v>7.4999999999999993E-5</v>
      </c>
    </row>
    <row r="1631" spans="1:3" x14ac:dyDescent="0.2">
      <c r="A1631"/>
      <c r="B1631" t="s">
        <v>477</v>
      </c>
      <c r="C1631">
        <v>1.31112E-2</v>
      </c>
    </row>
    <row r="1632" spans="1:3" x14ac:dyDescent="0.2">
      <c r="A1632"/>
      <c r="B1632"/>
      <c r="C1632" s="631"/>
    </row>
    <row r="1633" spans="1:3" x14ac:dyDescent="0.2">
      <c r="A1633"/>
      <c r="B1633"/>
      <c r="C1633" s="631"/>
    </row>
    <row r="1634" spans="1:3" x14ac:dyDescent="0.2">
      <c r="A1634" t="s">
        <v>277</v>
      </c>
      <c r="B1634" t="s">
        <v>278</v>
      </c>
      <c r="C1634" s="631"/>
    </row>
    <row r="1635" spans="1:3" x14ac:dyDescent="0.2">
      <c r="A1635" s="48">
        <v>270640</v>
      </c>
      <c r="B1635" s="48">
        <v>2802</v>
      </c>
      <c r="C1635" s="631"/>
    </row>
    <row r="1636" spans="1:3" x14ac:dyDescent="0.2">
      <c r="A1636"/>
      <c r="B1636"/>
      <c r="C1636" s="631"/>
    </row>
    <row r="1637" spans="1:3" x14ac:dyDescent="0.2">
      <c r="A1637" t="s">
        <v>474</v>
      </c>
      <c r="B1637" t="s">
        <v>475</v>
      </c>
      <c r="C1637" s="631" t="s">
        <v>476</v>
      </c>
    </row>
    <row r="1638" spans="1:3" x14ac:dyDescent="0.2">
      <c r="A1638">
        <v>1</v>
      </c>
      <c r="B1638" t="s">
        <v>445</v>
      </c>
      <c r="C1638" s="631">
        <v>1.7160000000000001E-3</v>
      </c>
    </row>
    <row r="1639" spans="1:3" x14ac:dyDescent="0.2">
      <c r="A1639">
        <v>2</v>
      </c>
      <c r="B1639" t="s">
        <v>470</v>
      </c>
      <c r="C1639" s="631">
        <v>5.0429999999999995E-4</v>
      </c>
    </row>
    <row r="1640" spans="1:3" x14ac:dyDescent="0.2">
      <c r="A1640">
        <v>3</v>
      </c>
      <c r="B1640" t="s">
        <v>639</v>
      </c>
      <c r="C1640" s="631">
        <v>3.1960000000000002E-4</v>
      </c>
    </row>
    <row r="1641" spans="1:3" x14ac:dyDescent="0.2">
      <c r="A1641">
        <v>111</v>
      </c>
      <c r="B1641" t="s">
        <v>417</v>
      </c>
      <c r="C1641" s="631">
        <v>6.2589999999999998E-4</v>
      </c>
    </row>
    <row r="1642" spans="1:3" x14ac:dyDescent="0.2">
      <c r="A1642">
        <v>112</v>
      </c>
      <c r="B1642" t="s">
        <v>418</v>
      </c>
      <c r="C1642" s="631">
        <v>8.1799999999999996E-5</v>
      </c>
    </row>
    <row r="1643" spans="1:3" x14ac:dyDescent="0.2">
      <c r="A1643">
        <v>114</v>
      </c>
      <c r="B1643" t="s">
        <v>587</v>
      </c>
      <c r="C1643" s="631">
        <v>2.7589999999999998E-4</v>
      </c>
    </row>
    <row r="1644" spans="1:3" x14ac:dyDescent="0.2">
      <c r="A1644">
        <v>151</v>
      </c>
      <c r="B1644" t="s">
        <v>435</v>
      </c>
      <c r="C1644" s="631">
        <v>3.0489999999999998E-4</v>
      </c>
    </row>
    <row r="1645" spans="1:3" x14ac:dyDescent="0.2">
      <c r="A1645">
        <v>431</v>
      </c>
      <c r="B1645" t="s">
        <v>441</v>
      </c>
      <c r="C1645" s="631">
        <v>1.5200000000000001E-4</v>
      </c>
    </row>
    <row r="1646" spans="1:3" x14ac:dyDescent="0.2">
      <c r="A1646">
        <v>505</v>
      </c>
      <c r="B1646" t="s">
        <v>449</v>
      </c>
      <c r="C1646" s="631">
        <v>5.0000000000000002E-5</v>
      </c>
    </row>
    <row r="1647" spans="1:3" x14ac:dyDescent="0.2">
      <c r="A1647">
        <v>641</v>
      </c>
      <c r="B1647" t="s">
        <v>443</v>
      </c>
      <c r="C1647" s="631">
        <v>4.8663999999999999E-3</v>
      </c>
    </row>
    <row r="1648" spans="1:3" x14ac:dyDescent="0.2">
      <c r="A1648">
        <v>642</v>
      </c>
      <c r="B1648" t="s">
        <v>444</v>
      </c>
      <c r="C1648">
        <v>1.2206999999999999E-3</v>
      </c>
    </row>
    <row r="1649" spans="1:3" x14ac:dyDescent="0.2">
      <c r="A1649">
        <v>643</v>
      </c>
      <c r="B1649" t="s">
        <v>589</v>
      </c>
      <c r="C1649">
        <v>1.5707E-3</v>
      </c>
    </row>
    <row r="1650" spans="1:3" x14ac:dyDescent="0.2">
      <c r="A1650">
        <v>644</v>
      </c>
      <c r="B1650" t="s">
        <v>629</v>
      </c>
      <c r="C1650" s="631">
        <v>1.5E-3</v>
      </c>
    </row>
    <row r="1651" spans="1:3" x14ac:dyDescent="0.2">
      <c r="A1651" s="7">
        <v>721</v>
      </c>
      <c r="B1651" s="48" t="s">
        <v>586</v>
      </c>
      <c r="C1651" s="631">
        <v>7.4999999999999993E-5</v>
      </c>
    </row>
    <row r="1652" spans="1:3" x14ac:dyDescent="0.2">
      <c r="A1652" s="48"/>
      <c r="B1652" s="48" t="s">
        <v>477</v>
      </c>
      <c r="C1652">
        <v>1.3263199999999999E-2</v>
      </c>
    </row>
    <row r="1653" spans="1:3" x14ac:dyDescent="0.2">
      <c r="A1653"/>
      <c r="B1653"/>
      <c r="C1653"/>
    </row>
    <row r="1654" spans="1:3" x14ac:dyDescent="0.2">
      <c r="A1654"/>
      <c r="B1654"/>
      <c r="C1654" s="631"/>
    </row>
    <row r="1655" spans="1:3" x14ac:dyDescent="0.2">
      <c r="A1655" t="s">
        <v>277</v>
      </c>
      <c r="B1655" t="s">
        <v>278</v>
      </c>
      <c r="C1655" s="631"/>
    </row>
    <row r="1656" spans="1:3" x14ac:dyDescent="0.2">
      <c r="A1656" s="48">
        <v>270650</v>
      </c>
      <c r="B1656" s="48">
        <v>2803</v>
      </c>
      <c r="C1656" s="631"/>
    </row>
    <row r="1657" spans="1:3" x14ac:dyDescent="0.2">
      <c r="A1657"/>
      <c r="B1657"/>
      <c r="C1657" s="631"/>
    </row>
    <row r="1658" spans="1:3" x14ac:dyDescent="0.2">
      <c r="A1658" t="s">
        <v>474</v>
      </c>
      <c r="B1658" t="s">
        <v>475</v>
      </c>
      <c r="C1658" s="631" t="s">
        <v>476</v>
      </c>
    </row>
    <row r="1659" spans="1:3" x14ac:dyDescent="0.2">
      <c r="A1659">
        <v>1</v>
      </c>
      <c r="B1659" t="s">
        <v>445</v>
      </c>
      <c r="C1659" s="631">
        <v>1.7160000000000001E-3</v>
      </c>
    </row>
    <row r="1660" spans="1:3" x14ac:dyDescent="0.2">
      <c r="A1660">
        <v>2</v>
      </c>
      <c r="B1660" t="s">
        <v>470</v>
      </c>
      <c r="C1660" s="631">
        <v>5.0429999999999995E-4</v>
      </c>
    </row>
    <row r="1661" spans="1:3" x14ac:dyDescent="0.2">
      <c r="A1661">
        <v>3</v>
      </c>
      <c r="B1661" t="s">
        <v>639</v>
      </c>
      <c r="C1661" s="631">
        <v>3.1960000000000002E-4</v>
      </c>
    </row>
    <row r="1662" spans="1:3" x14ac:dyDescent="0.2">
      <c r="A1662">
        <v>111</v>
      </c>
      <c r="B1662" t="s">
        <v>417</v>
      </c>
      <c r="C1662" s="631">
        <v>6.2589999999999998E-4</v>
      </c>
    </row>
    <row r="1663" spans="1:3" x14ac:dyDescent="0.2">
      <c r="A1663">
        <v>112</v>
      </c>
      <c r="B1663" t="s">
        <v>418</v>
      </c>
      <c r="C1663" s="631">
        <v>8.1799999999999996E-5</v>
      </c>
    </row>
    <row r="1664" spans="1:3" x14ac:dyDescent="0.2">
      <c r="A1664">
        <v>114</v>
      </c>
      <c r="B1664" t="s">
        <v>587</v>
      </c>
      <c r="C1664" s="631">
        <v>2.7589999999999998E-4</v>
      </c>
    </row>
    <row r="1665" spans="1:3" x14ac:dyDescent="0.2">
      <c r="A1665">
        <v>151</v>
      </c>
      <c r="B1665" t="s">
        <v>435</v>
      </c>
      <c r="C1665" s="631">
        <v>3.0489999999999998E-4</v>
      </c>
    </row>
    <row r="1666" spans="1:3" x14ac:dyDescent="0.2">
      <c r="A1666">
        <v>381</v>
      </c>
      <c r="B1666" t="s">
        <v>432</v>
      </c>
      <c r="C1666" s="631">
        <v>3.0530000000000002E-3</v>
      </c>
    </row>
    <row r="1667" spans="1:3" x14ac:dyDescent="0.2">
      <c r="A1667">
        <v>505</v>
      </c>
      <c r="B1667" t="s">
        <v>449</v>
      </c>
      <c r="C1667" s="631">
        <v>5.0000000000000002E-5</v>
      </c>
    </row>
    <row r="1668" spans="1:3" x14ac:dyDescent="0.2">
      <c r="A1668">
        <v>641</v>
      </c>
      <c r="B1668" t="s">
        <v>443</v>
      </c>
      <c r="C1668" s="631">
        <v>4.8663999999999999E-3</v>
      </c>
    </row>
    <row r="1669" spans="1:3" x14ac:dyDescent="0.2">
      <c r="A1669">
        <v>642</v>
      </c>
      <c r="B1669" t="s">
        <v>444</v>
      </c>
      <c r="C1669" s="631">
        <v>1.2206999999999999E-3</v>
      </c>
    </row>
    <row r="1670" spans="1:3" x14ac:dyDescent="0.2">
      <c r="A1670">
        <v>643</v>
      </c>
      <c r="B1670" t="s">
        <v>589</v>
      </c>
      <c r="C1670" s="631">
        <v>1.5707E-3</v>
      </c>
    </row>
    <row r="1671" spans="1:3" x14ac:dyDescent="0.2">
      <c r="A1671">
        <v>644</v>
      </c>
      <c r="B1671" t="s">
        <v>629</v>
      </c>
      <c r="C1671" s="631">
        <v>1.5E-3</v>
      </c>
    </row>
    <row r="1672" spans="1:3" x14ac:dyDescent="0.2">
      <c r="A1672">
        <v>721</v>
      </c>
      <c r="B1672" t="s">
        <v>586</v>
      </c>
      <c r="C1672" s="631">
        <v>7.4999999999999993E-5</v>
      </c>
    </row>
    <row r="1673" spans="1:3" x14ac:dyDescent="0.2">
      <c r="A1673" s="7"/>
      <c r="B1673" s="48" t="s">
        <v>477</v>
      </c>
      <c r="C1673">
        <v>1.61642E-2</v>
      </c>
    </row>
    <row r="1674" spans="1:3" x14ac:dyDescent="0.2">
      <c r="A1674"/>
      <c r="B1674"/>
      <c r="C1674"/>
    </row>
    <row r="1675" spans="1:3" x14ac:dyDescent="0.2">
      <c r="A1675"/>
      <c r="B1675"/>
      <c r="C1675"/>
    </row>
    <row r="1676" spans="1:3" x14ac:dyDescent="0.2">
      <c r="A1676" t="s">
        <v>277</v>
      </c>
      <c r="B1676" t="s">
        <v>278</v>
      </c>
      <c r="C1676"/>
    </row>
    <row r="1677" spans="1:3" x14ac:dyDescent="0.2">
      <c r="A1677" s="48">
        <v>270660</v>
      </c>
      <c r="B1677" s="48">
        <v>2804</v>
      </c>
      <c r="C1677"/>
    </row>
    <row r="1678" spans="1:3" x14ac:dyDescent="0.2">
      <c r="A1678"/>
      <c r="B1678"/>
      <c r="C1678"/>
    </row>
    <row r="1679" spans="1:3" x14ac:dyDescent="0.2">
      <c r="A1679" t="s">
        <v>474</v>
      </c>
      <c r="B1679" t="s">
        <v>475</v>
      </c>
      <c r="C1679" s="631" t="s">
        <v>476</v>
      </c>
    </row>
    <row r="1680" spans="1:3" x14ac:dyDescent="0.2">
      <c r="A1680">
        <v>1</v>
      </c>
      <c r="B1680" t="s">
        <v>445</v>
      </c>
      <c r="C1680" s="631">
        <v>1.7160000000000001E-3</v>
      </c>
    </row>
    <row r="1681" spans="1:3" x14ac:dyDescent="0.2">
      <c r="A1681">
        <v>2</v>
      </c>
      <c r="B1681" t="s">
        <v>470</v>
      </c>
      <c r="C1681" s="631">
        <v>5.0429999999999995E-4</v>
      </c>
    </row>
    <row r="1682" spans="1:3" x14ac:dyDescent="0.2">
      <c r="A1682">
        <v>3</v>
      </c>
      <c r="B1682" t="s">
        <v>639</v>
      </c>
      <c r="C1682" s="631">
        <v>3.1960000000000002E-4</v>
      </c>
    </row>
    <row r="1683" spans="1:3" x14ac:dyDescent="0.2">
      <c r="A1683" s="7">
        <v>111</v>
      </c>
      <c r="B1683" s="48" t="s">
        <v>417</v>
      </c>
      <c r="C1683" s="631">
        <v>6.2589999999999998E-4</v>
      </c>
    </row>
    <row r="1684" spans="1:3" x14ac:dyDescent="0.2">
      <c r="A1684">
        <v>112</v>
      </c>
      <c r="B1684" t="s">
        <v>418</v>
      </c>
      <c r="C1684" s="631">
        <v>8.1799999999999996E-5</v>
      </c>
    </row>
    <row r="1685" spans="1:3" x14ac:dyDescent="0.2">
      <c r="A1685">
        <v>114</v>
      </c>
      <c r="B1685" t="s">
        <v>587</v>
      </c>
      <c r="C1685" s="631">
        <v>2.7589999999999998E-4</v>
      </c>
    </row>
    <row r="1686" spans="1:3" x14ac:dyDescent="0.2">
      <c r="A1686">
        <v>151</v>
      </c>
      <c r="B1686" t="s">
        <v>435</v>
      </c>
      <c r="C1686" s="631">
        <v>3.0489999999999998E-4</v>
      </c>
    </row>
    <row r="1687" spans="1:3" x14ac:dyDescent="0.2">
      <c r="A1687">
        <v>381</v>
      </c>
      <c r="B1687" t="s">
        <v>432</v>
      </c>
      <c r="C1687" s="631">
        <v>3.0530000000000002E-3</v>
      </c>
    </row>
    <row r="1688" spans="1:3" x14ac:dyDescent="0.2">
      <c r="A1688">
        <v>431</v>
      </c>
      <c r="B1688" t="s">
        <v>441</v>
      </c>
      <c r="C1688" s="631">
        <v>1.5200000000000001E-4</v>
      </c>
    </row>
    <row r="1689" spans="1:3" x14ac:dyDescent="0.2">
      <c r="A1689">
        <v>505</v>
      </c>
      <c r="B1689" t="s">
        <v>449</v>
      </c>
      <c r="C1689" s="631">
        <v>5.0000000000000002E-5</v>
      </c>
    </row>
    <row r="1690" spans="1:3" x14ac:dyDescent="0.2">
      <c r="A1690">
        <v>641</v>
      </c>
      <c r="B1690" t="s">
        <v>443</v>
      </c>
      <c r="C1690" s="631">
        <v>4.8663999999999999E-3</v>
      </c>
    </row>
    <row r="1691" spans="1:3" x14ac:dyDescent="0.2">
      <c r="A1691">
        <v>642</v>
      </c>
      <c r="B1691" t="s">
        <v>444</v>
      </c>
      <c r="C1691" s="631">
        <v>1.2206999999999999E-3</v>
      </c>
    </row>
    <row r="1692" spans="1:3" x14ac:dyDescent="0.2">
      <c r="A1692">
        <v>643</v>
      </c>
      <c r="B1692" t="s">
        <v>589</v>
      </c>
      <c r="C1692" s="631">
        <v>1.5707E-3</v>
      </c>
    </row>
    <row r="1693" spans="1:3" x14ac:dyDescent="0.2">
      <c r="A1693">
        <v>644</v>
      </c>
      <c r="B1693" t="s">
        <v>629</v>
      </c>
      <c r="C1693" s="631">
        <v>1.5E-3</v>
      </c>
    </row>
    <row r="1694" spans="1:3" x14ac:dyDescent="0.2">
      <c r="A1694">
        <v>721</v>
      </c>
      <c r="B1694" t="s">
        <v>586</v>
      </c>
      <c r="C1694" s="631">
        <v>7.4999999999999993E-5</v>
      </c>
    </row>
    <row r="1695" spans="1:3" x14ac:dyDescent="0.2">
      <c r="A1695"/>
      <c r="B1695" t="s">
        <v>477</v>
      </c>
      <c r="C1695">
        <v>1.6316199999999999E-2</v>
      </c>
    </row>
    <row r="1696" spans="1:3" x14ac:dyDescent="0.2">
      <c r="A1696"/>
      <c r="B1696"/>
      <c r="C1696" s="667"/>
    </row>
    <row r="1697" spans="1:3" x14ac:dyDescent="0.2">
      <c r="A1697"/>
      <c r="B1697"/>
      <c r="C1697" s="667"/>
    </row>
    <row r="1698" spans="1:3" x14ac:dyDescent="0.2">
      <c r="A1698" t="s">
        <v>277</v>
      </c>
      <c r="B1698" t="s">
        <v>278</v>
      </c>
      <c r="C1698"/>
    </row>
    <row r="1699" spans="1:3" x14ac:dyDescent="0.2">
      <c r="A1699" s="48">
        <v>270666</v>
      </c>
      <c r="B1699" s="48">
        <v>2806</v>
      </c>
      <c r="C1699"/>
    </row>
    <row r="1700" spans="1:3" x14ac:dyDescent="0.2">
      <c r="A1700"/>
      <c r="B1700"/>
      <c r="C1700"/>
    </row>
    <row r="1701" spans="1:3" x14ac:dyDescent="0.2">
      <c r="A1701" s="48" t="s">
        <v>474</v>
      </c>
      <c r="B1701" s="48" t="s">
        <v>475</v>
      </c>
      <c r="C1701" t="s">
        <v>476</v>
      </c>
    </row>
    <row r="1702" spans="1:3" x14ac:dyDescent="0.2">
      <c r="A1702">
        <v>1</v>
      </c>
      <c r="B1702" t="s">
        <v>445</v>
      </c>
      <c r="C1702" s="631">
        <v>1.7160000000000001E-3</v>
      </c>
    </row>
    <row r="1703" spans="1:3" x14ac:dyDescent="0.2">
      <c r="A1703">
        <v>2</v>
      </c>
      <c r="B1703" t="s">
        <v>470</v>
      </c>
      <c r="C1703" s="631">
        <v>5.0429999999999995E-4</v>
      </c>
    </row>
    <row r="1704" spans="1:3" x14ac:dyDescent="0.2">
      <c r="A1704">
        <v>3</v>
      </c>
      <c r="B1704" t="s">
        <v>639</v>
      </c>
      <c r="C1704" s="631">
        <v>3.1960000000000002E-4</v>
      </c>
    </row>
    <row r="1705" spans="1:3" x14ac:dyDescent="0.2">
      <c r="A1705" s="7">
        <v>111</v>
      </c>
      <c r="B1705" s="48" t="s">
        <v>417</v>
      </c>
      <c r="C1705">
        <v>6.2589999999999998E-4</v>
      </c>
    </row>
    <row r="1706" spans="1:3" x14ac:dyDescent="0.2">
      <c r="A1706">
        <v>112</v>
      </c>
      <c r="B1706" t="s">
        <v>418</v>
      </c>
      <c r="C1706">
        <v>8.1799999999999996E-5</v>
      </c>
    </row>
    <row r="1707" spans="1:3" x14ac:dyDescent="0.2">
      <c r="A1707">
        <v>114</v>
      </c>
      <c r="B1707" t="s">
        <v>587</v>
      </c>
      <c r="C1707">
        <v>2.7589999999999998E-4</v>
      </c>
    </row>
    <row r="1708" spans="1:3" x14ac:dyDescent="0.2">
      <c r="A1708">
        <v>151</v>
      </c>
      <c r="B1708" t="s">
        <v>435</v>
      </c>
      <c r="C1708" s="631">
        <v>3.0489999999999998E-4</v>
      </c>
    </row>
    <row r="1709" spans="1:3" x14ac:dyDescent="0.2">
      <c r="A1709">
        <v>351</v>
      </c>
      <c r="B1709" t="s">
        <v>446</v>
      </c>
      <c r="C1709" s="631">
        <v>1.5038E-3</v>
      </c>
    </row>
    <row r="1710" spans="1:3" x14ac:dyDescent="0.2">
      <c r="A1710">
        <v>352</v>
      </c>
      <c r="B1710" t="s">
        <v>633</v>
      </c>
      <c r="C1710" s="631">
        <v>1.9000000000000001E-4</v>
      </c>
    </row>
    <row r="1711" spans="1:3" x14ac:dyDescent="0.2">
      <c r="A1711">
        <v>353</v>
      </c>
      <c r="B1711" t="s">
        <v>634</v>
      </c>
      <c r="C1711" s="631">
        <v>1.1790000000000001E-4</v>
      </c>
    </row>
    <row r="1712" spans="1:3" x14ac:dyDescent="0.2">
      <c r="A1712">
        <v>431</v>
      </c>
      <c r="B1712" t="s">
        <v>441</v>
      </c>
      <c r="C1712" s="631">
        <v>1.5200000000000001E-4</v>
      </c>
    </row>
    <row r="1713" spans="1:3" x14ac:dyDescent="0.2">
      <c r="A1713">
        <v>505</v>
      </c>
      <c r="B1713" t="s">
        <v>449</v>
      </c>
      <c r="C1713" s="631">
        <v>5.0000000000000002E-5</v>
      </c>
    </row>
    <row r="1714" spans="1:3" x14ac:dyDescent="0.2">
      <c r="A1714">
        <v>641</v>
      </c>
      <c r="B1714" t="s">
        <v>443</v>
      </c>
      <c r="C1714" s="631">
        <v>4.8663999999999999E-3</v>
      </c>
    </row>
    <row r="1715" spans="1:3" x14ac:dyDescent="0.2">
      <c r="A1715">
        <v>642</v>
      </c>
      <c r="B1715" t="s">
        <v>444</v>
      </c>
      <c r="C1715" s="631">
        <v>1.2206999999999999E-3</v>
      </c>
    </row>
    <row r="1716" spans="1:3" x14ac:dyDescent="0.2">
      <c r="A1716">
        <v>643</v>
      </c>
      <c r="B1716" t="s">
        <v>589</v>
      </c>
      <c r="C1716" s="631">
        <v>1.5707E-3</v>
      </c>
    </row>
    <row r="1717" spans="1:3" x14ac:dyDescent="0.2">
      <c r="A1717">
        <v>644</v>
      </c>
      <c r="B1717" t="s">
        <v>629</v>
      </c>
      <c r="C1717" s="631">
        <v>1.5E-3</v>
      </c>
    </row>
    <row r="1718" spans="1:3" x14ac:dyDescent="0.2">
      <c r="A1718">
        <v>721</v>
      </c>
      <c r="B1718" t="s">
        <v>586</v>
      </c>
      <c r="C1718" s="631">
        <v>7.4999999999999993E-5</v>
      </c>
    </row>
    <row r="1719" spans="1:3" x14ac:dyDescent="0.2">
      <c r="A1719"/>
      <c r="B1719" t="s">
        <v>477</v>
      </c>
      <c r="C1719" s="631">
        <v>1.50749E-2</v>
      </c>
    </row>
    <row r="1720" spans="1:3" x14ac:dyDescent="0.2">
      <c r="A1720" s="48"/>
      <c r="B1720" s="48"/>
      <c r="C1720" s="631"/>
    </row>
    <row r="1721" spans="1:3" x14ac:dyDescent="0.2">
      <c r="A1721"/>
      <c r="B1721"/>
      <c r="C1721" s="631"/>
    </row>
    <row r="1722" spans="1:3" x14ac:dyDescent="0.2">
      <c r="A1722" t="s">
        <v>277</v>
      </c>
      <c r="B1722" t="s">
        <v>278</v>
      </c>
      <c r="C1722" s="631"/>
    </row>
    <row r="1723" spans="1:3" x14ac:dyDescent="0.2">
      <c r="A1723" s="48">
        <v>270670</v>
      </c>
      <c r="B1723" s="48">
        <v>3201</v>
      </c>
      <c r="C1723" s="631"/>
    </row>
    <row r="1724" spans="1:3" x14ac:dyDescent="0.2">
      <c r="A1724" s="7"/>
      <c r="B1724" s="48"/>
      <c r="C1724"/>
    </row>
    <row r="1725" spans="1:3" x14ac:dyDescent="0.2">
      <c r="A1725" t="s">
        <v>474</v>
      </c>
      <c r="B1725" t="s">
        <v>475</v>
      </c>
      <c r="C1725" t="s">
        <v>476</v>
      </c>
    </row>
    <row r="1726" spans="1:3" x14ac:dyDescent="0.2">
      <c r="A1726">
        <v>1</v>
      </c>
      <c r="B1726" t="s">
        <v>445</v>
      </c>
      <c r="C1726">
        <v>1.6555999999999999E-3</v>
      </c>
    </row>
    <row r="1727" spans="1:3" x14ac:dyDescent="0.2">
      <c r="A1727">
        <v>2</v>
      </c>
      <c r="B1727" t="s">
        <v>470</v>
      </c>
      <c r="C1727" s="631">
        <v>4.8660000000000001E-4</v>
      </c>
    </row>
    <row r="1728" spans="1:3" x14ac:dyDescent="0.2">
      <c r="A1728">
        <v>3</v>
      </c>
      <c r="B1728" t="s">
        <v>639</v>
      </c>
      <c r="C1728" s="631">
        <v>3.1960000000000002E-4</v>
      </c>
    </row>
    <row r="1729" spans="1:3" x14ac:dyDescent="0.2">
      <c r="A1729">
        <v>111</v>
      </c>
      <c r="B1729" t="s">
        <v>417</v>
      </c>
      <c r="C1729">
        <v>5.9449999999999998E-4</v>
      </c>
    </row>
    <row r="1730" spans="1:3" x14ac:dyDescent="0.2">
      <c r="A1730">
        <v>112</v>
      </c>
      <c r="B1730" t="s">
        <v>418</v>
      </c>
      <c r="C1730" s="631">
        <v>7.7999999999999999E-5</v>
      </c>
    </row>
    <row r="1731" spans="1:3" x14ac:dyDescent="0.2">
      <c r="A1731">
        <v>114</v>
      </c>
      <c r="B1731" t="s">
        <v>587</v>
      </c>
      <c r="C1731" s="631">
        <v>2.743E-4</v>
      </c>
    </row>
    <row r="1732" spans="1:3" x14ac:dyDescent="0.2">
      <c r="A1732">
        <v>121</v>
      </c>
      <c r="B1732" t="s">
        <v>465</v>
      </c>
      <c r="C1732" s="631">
        <v>2.8200000000000002E-4</v>
      </c>
    </row>
    <row r="1733" spans="1:3" x14ac:dyDescent="0.2">
      <c r="A1733">
        <v>241</v>
      </c>
      <c r="B1733" t="s">
        <v>453</v>
      </c>
      <c r="C1733" s="631">
        <v>5.5370000000000003E-3</v>
      </c>
    </row>
    <row r="1734" spans="1:3" x14ac:dyDescent="0.2">
      <c r="A1734">
        <v>242</v>
      </c>
      <c r="B1734" t="s">
        <v>439</v>
      </c>
      <c r="C1734" s="631">
        <v>1.897E-4</v>
      </c>
    </row>
    <row r="1735" spans="1:3" x14ac:dyDescent="0.2">
      <c r="A1735">
        <v>243</v>
      </c>
      <c r="B1735" t="s">
        <v>440</v>
      </c>
      <c r="C1735" s="631">
        <v>0</v>
      </c>
    </row>
    <row r="1736" spans="1:3" x14ac:dyDescent="0.2">
      <c r="A1736">
        <v>244</v>
      </c>
      <c r="B1736" t="s">
        <v>450</v>
      </c>
      <c r="C1736" s="631">
        <v>2.5670000000000001E-4</v>
      </c>
    </row>
    <row r="1737" spans="1:3" x14ac:dyDescent="0.2">
      <c r="A1737">
        <v>245</v>
      </c>
      <c r="B1737" t="s">
        <v>451</v>
      </c>
      <c r="C1737" s="631">
        <v>2.431E-4</v>
      </c>
    </row>
    <row r="1738" spans="1:3" x14ac:dyDescent="0.2">
      <c r="A1738" s="7">
        <v>246</v>
      </c>
      <c r="B1738" t="s">
        <v>480</v>
      </c>
      <c r="C1738" s="631">
        <v>0</v>
      </c>
    </row>
    <row r="1739" spans="1:3" x14ac:dyDescent="0.2">
      <c r="A1739" s="7">
        <v>247</v>
      </c>
      <c r="B1739" s="48" t="s">
        <v>463</v>
      </c>
      <c r="C1739" s="631">
        <v>1.6919999999999999E-4</v>
      </c>
    </row>
    <row r="1740" spans="1:3" x14ac:dyDescent="0.2">
      <c r="A1740">
        <v>248</v>
      </c>
      <c r="B1740" t="s">
        <v>426</v>
      </c>
      <c r="C1740" s="631">
        <v>0</v>
      </c>
    </row>
    <row r="1741" spans="1:3" x14ac:dyDescent="0.2">
      <c r="A1741">
        <v>250</v>
      </c>
      <c r="B1741" t="s">
        <v>436</v>
      </c>
      <c r="C1741" s="631">
        <v>5.0899999999999997E-5</v>
      </c>
    </row>
    <row r="1742" spans="1:3" x14ac:dyDescent="0.2">
      <c r="A1742">
        <v>253</v>
      </c>
      <c r="B1742" t="s">
        <v>481</v>
      </c>
      <c r="C1742" s="631">
        <v>4.49E-5</v>
      </c>
    </row>
    <row r="1743" spans="1:3" x14ac:dyDescent="0.2">
      <c r="A1743">
        <v>255</v>
      </c>
      <c r="B1743" t="s">
        <v>473</v>
      </c>
      <c r="C1743" s="631">
        <v>9.9770000000000002E-4</v>
      </c>
    </row>
    <row r="1744" spans="1:3" x14ac:dyDescent="0.2">
      <c r="A1744" s="7">
        <v>256</v>
      </c>
      <c r="B1744" s="48" t="s">
        <v>529</v>
      </c>
      <c r="C1744" s="631">
        <v>1.8700000000000001E-5</v>
      </c>
    </row>
    <row r="1745" spans="1:3" x14ac:dyDescent="0.2">
      <c r="A1745">
        <v>505</v>
      </c>
      <c r="B1745" t="s">
        <v>449</v>
      </c>
      <c r="C1745">
        <v>4.8300000000000002E-5</v>
      </c>
    </row>
    <row r="1746" spans="1:3" x14ac:dyDescent="0.2">
      <c r="A1746">
        <v>651</v>
      </c>
      <c r="B1746" t="s">
        <v>455</v>
      </c>
      <c r="C1746">
        <v>4.2925999999999997E-3</v>
      </c>
    </row>
    <row r="1747" spans="1:3" x14ac:dyDescent="0.2">
      <c r="A1747">
        <v>652</v>
      </c>
      <c r="B1747" t="s">
        <v>533</v>
      </c>
      <c r="C1747" s="667">
        <v>4.594E-4</v>
      </c>
    </row>
    <row r="1748" spans="1:3" x14ac:dyDescent="0.2">
      <c r="A1748">
        <v>653</v>
      </c>
      <c r="B1748" t="s">
        <v>532</v>
      </c>
      <c r="C1748" s="667">
        <v>8.629E-4</v>
      </c>
    </row>
    <row r="1749" spans="1:3" x14ac:dyDescent="0.2">
      <c r="A1749">
        <v>701</v>
      </c>
      <c r="B1749" t="s">
        <v>454</v>
      </c>
      <c r="C1749" s="631">
        <v>7.2269999999999995E-4</v>
      </c>
    </row>
    <row r="1750" spans="1:3" x14ac:dyDescent="0.2">
      <c r="A1750">
        <v>721</v>
      </c>
      <c r="B1750" t="s">
        <v>586</v>
      </c>
      <c r="C1750" s="631">
        <v>7.2399999999999998E-5</v>
      </c>
    </row>
    <row r="1751" spans="1:3" x14ac:dyDescent="0.2">
      <c r="A1751"/>
      <c r="B1751" t="s">
        <v>477</v>
      </c>
      <c r="C1751" s="631">
        <v>1.76568E-2</v>
      </c>
    </row>
    <row r="1752" spans="1:3" x14ac:dyDescent="0.2">
      <c r="A1752"/>
      <c r="B1752"/>
      <c r="C1752" s="631"/>
    </row>
    <row r="1753" spans="1:3" x14ac:dyDescent="0.2">
      <c r="A1753"/>
      <c r="B1753"/>
      <c r="C1753" s="631"/>
    </row>
    <row r="1754" spans="1:3" x14ac:dyDescent="0.2">
      <c r="A1754" t="s">
        <v>277</v>
      </c>
      <c r="B1754" t="s">
        <v>278</v>
      </c>
      <c r="C1754" s="631"/>
    </row>
    <row r="1755" spans="1:3" x14ac:dyDescent="0.2">
      <c r="A1755" s="48">
        <v>270680</v>
      </c>
      <c r="B1755" s="48">
        <v>3202</v>
      </c>
      <c r="C1755" s="631"/>
    </row>
    <row r="1756" spans="1:3" x14ac:dyDescent="0.2">
      <c r="A1756"/>
      <c r="B1756"/>
      <c r="C1756" s="631"/>
    </row>
    <row r="1757" spans="1:3" x14ac:dyDescent="0.2">
      <c r="A1757" t="s">
        <v>474</v>
      </c>
      <c r="B1757" t="s">
        <v>475</v>
      </c>
      <c r="C1757" s="631" t="s">
        <v>476</v>
      </c>
    </row>
    <row r="1758" spans="1:3" x14ac:dyDescent="0.2">
      <c r="A1758" s="7">
        <v>1</v>
      </c>
      <c r="B1758" s="48" t="s">
        <v>445</v>
      </c>
      <c r="C1758" s="631">
        <v>1.7160000000000001E-3</v>
      </c>
    </row>
    <row r="1759" spans="1:3" x14ac:dyDescent="0.2">
      <c r="A1759">
        <v>2</v>
      </c>
      <c r="B1759" t="s">
        <v>470</v>
      </c>
      <c r="C1759" s="631">
        <v>5.0429999999999995E-4</v>
      </c>
    </row>
    <row r="1760" spans="1:3" x14ac:dyDescent="0.2">
      <c r="A1760">
        <v>3</v>
      </c>
      <c r="B1760" t="s">
        <v>639</v>
      </c>
      <c r="C1760" s="631">
        <v>3.1960000000000002E-4</v>
      </c>
    </row>
    <row r="1761" spans="1:3" x14ac:dyDescent="0.2">
      <c r="A1761">
        <v>111</v>
      </c>
      <c r="B1761" t="s">
        <v>417</v>
      </c>
      <c r="C1761" s="631">
        <v>6.2589999999999998E-4</v>
      </c>
    </row>
    <row r="1762" spans="1:3" x14ac:dyDescent="0.2">
      <c r="A1762">
        <v>112</v>
      </c>
      <c r="B1762" t="s">
        <v>418</v>
      </c>
      <c r="C1762" s="631">
        <v>8.1799999999999996E-5</v>
      </c>
    </row>
    <row r="1763" spans="1:3" x14ac:dyDescent="0.2">
      <c r="A1763">
        <v>114</v>
      </c>
      <c r="B1763" t="s">
        <v>587</v>
      </c>
      <c r="C1763" s="631">
        <v>2.7589999999999998E-4</v>
      </c>
    </row>
    <row r="1764" spans="1:3" x14ac:dyDescent="0.2">
      <c r="A1764" s="7">
        <v>121</v>
      </c>
      <c r="B1764" s="48" t="s">
        <v>465</v>
      </c>
      <c r="C1764" s="631">
        <v>2.967E-4</v>
      </c>
    </row>
    <row r="1765" spans="1:3" x14ac:dyDescent="0.2">
      <c r="A1765">
        <v>505</v>
      </c>
      <c r="B1765" t="s">
        <v>449</v>
      </c>
      <c r="C1765" s="631">
        <v>5.0000000000000002E-5</v>
      </c>
    </row>
    <row r="1766" spans="1:3" x14ac:dyDescent="0.2">
      <c r="A1766">
        <v>651</v>
      </c>
      <c r="B1766" t="s">
        <v>455</v>
      </c>
      <c r="C1766" s="631">
        <v>4.5209999999999998E-3</v>
      </c>
    </row>
    <row r="1767" spans="1:3" x14ac:dyDescent="0.2">
      <c r="A1767">
        <v>652</v>
      </c>
      <c r="B1767" t="s">
        <v>533</v>
      </c>
      <c r="C1767" s="631">
        <v>4.8349999999999999E-4</v>
      </c>
    </row>
    <row r="1768" spans="1:3" x14ac:dyDescent="0.2">
      <c r="A1768">
        <v>653</v>
      </c>
      <c r="B1768" t="s">
        <v>532</v>
      </c>
      <c r="C1768" s="631">
        <v>8.6799999999999996E-4</v>
      </c>
    </row>
    <row r="1769" spans="1:3" x14ac:dyDescent="0.2">
      <c r="A1769">
        <v>721</v>
      </c>
      <c r="B1769" t="s">
        <v>586</v>
      </c>
      <c r="C1769" s="631">
        <v>7.4999999999999993E-5</v>
      </c>
    </row>
    <row r="1770" spans="1:3" x14ac:dyDescent="0.2">
      <c r="A1770"/>
      <c r="B1770" t="s">
        <v>477</v>
      </c>
      <c r="C1770">
        <v>9.8177000000000004E-3</v>
      </c>
    </row>
    <row r="1771" spans="1:3" x14ac:dyDescent="0.2">
      <c r="A1771"/>
      <c r="B1771"/>
      <c r="C1771"/>
    </row>
    <row r="1772" spans="1:3" x14ac:dyDescent="0.2">
      <c r="A1772"/>
      <c r="B1772"/>
      <c r="C1772" s="631"/>
    </row>
    <row r="1773" spans="1:3" x14ac:dyDescent="0.2">
      <c r="A1773" t="s">
        <v>277</v>
      </c>
      <c r="B1773" t="s">
        <v>278</v>
      </c>
      <c r="C1773" s="631"/>
    </row>
    <row r="1774" spans="1:3" x14ac:dyDescent="0.2">
      <c r="A1774" s="48">
        <v>270690</v>
      </c>
      <c r="B1774" s="48">
        <v>3206</v>
      </c>
      <c r="C1774" s="631"/>
    </row>
    <row r="1775" spans="1:3" x14ac:dyDescent="0.2">
      <c r="A1775"/>
      <c r="B1775"/>
      <c r="C1775" s="631"/>
    </row>
    <row r="1776" spans="1:3" x14ac:dyDescent="0.2">
      <c r="A1776" t="s">
        <v>474</v>
      </c>
      <c r="B1776" t="s">
        <v>475</v>
      </c>
      <c r="C1776" s="631" t="s">
        <v>476</v>
      </c>
    </row>
    <row r="1777" spans="1:3" x14ac:dyDescent="0.2">
      <c r="A1777" s="7">
        <v>1</v>
      </c>
      <c r="B1777" s="48" t="s">
        <v>445</v>
      </c>
      <c r="C1777" s="631">
        <v>1.7160000000000001E-3</v>
      </c>
    </row>
    <row r="1778" spans="1:3" x14ac:dyDescent="0.2">
      <c r="A1778">
        <v>2</v>
      </c>
      <c r="B1778" t="s">
        <v>470</v>
      </c>
      <c r="C1778" s="631">
        <v>5.0429999999999995E-4</v>
      </c>
    </row>
    <row r="1779" spans="1:3" x14ac:dyDescent="0.2">
      <c r="A1779">
        <v>3</v>
      </c>
      <c r="B1779" t="s">
        <v>639</v>
      </c>
      <c r="C1779" s="631">
        <v>3.1960000000000002E-4</v>
      </c>
    </row>
    <row r="1780" spans="1:3" x14ac:dyDescent="0.2">
      <c r="A1780">
        <v>111</v>
      </c>
      <c r="B1780" t="s">
        <v>417</v>
      </c>
      <c r="C1780" s="631">
        <v>6.2589999999999998E-4</v>
      </c>
    </row>
    <row r="1781" spans="1:3" x14ac:dyDescent="0.2">
      <c r="A1781">
        <v>112</v>
      </c>
      <c r="B1781" t="s">
        <v>418</v>
      </c>
      <c r="C1781" s="631">
        <v>8.1799999999999996E-5</v>
      </c>
    </row>
    <row r="1782" spans="1:3" x14ac:dyDescent="0.2">
      <c r="A1782">
        <v>114</v>
      </c>
      <c r="B1782" t="s">
        <v>587</v>
      </c>
      <c r="C1782" s="631">
        <v>2.7589999999999998E-4</v>
      </c>
    </row>
    <row r="1783" spans="1:3" x14ac:dyDescent="0.2">
      <c r="A1783">
        <v>121</v>
      </c>
      <c r="B1783" t="s">
        <v>465</v>
      </c>
      <c r="C1783" s="631">
        <v>2.967E-4</v>
      </c>
    </row>
    <row r="1784" spans="1:3" x14ac:dyDescent="0.2">
      <c r="A1784" s="7">
        <v>361</v>
      </c>
      <c r="B1784" s="48" t="s">
        <v>461</v>
      </c>
      <c r="C1784" s="631">
        <v>8.6120000000000001E-4</v>
      </c>
    </row>
    <row r="1785" spans="1:3" x14ac:dyDescent="0.2">
      <c r="A1785">
        <v>505</v>
      </c>
      <c r="B1785" t="s">
        <v>449</v>
      </c>
      <c r="C1785" s="631">
        <v>5.0000000000000002E-5</v>
      </c>
    </row>
    <row r="1786" spans="1:3" x14ac:dyDescent="0.2">
      <c r="A1786">
        <v>651</v>
      </c>
      <c r="B1786" t="s">
        <v>455</v>
      </c>
      <c r="C1786" s="631">
        <v>4.5209999999999998E-3</v>
      </c>
    </row>
    <row r="1787" spans="1:3" x14ac:dyDescent="0.2">
      <c r="A1787">
        <v>652</v>
      </c>
      <c r="B1787" t="s">
        <v>533</v>
      </c>
      <c r="C1787" s="631">
        <v>4.8349999999999999E-4</v>
      </c>
    </row>
    <row r="1788" spans="1:3" x14ac:dyDescent="0.2">
      <c r="A1788">
        <v>653</v>
      </c>
      <c r="B1788" t="s">
        <v>532</v>
      </c>
      <c r="C1788" s="631">
        <v>8.6799999999999996E-4</v>
      </c>
    </row>
    <row r="1789" spans="1:3" x14ac:dyDescent="0.2">
      <c r="A1789">
        <v>721</v>
      </c>
      <c r="B1789" t="s">
        <v>586</v>
      </c>
      <c r="C1789" s="631">
        <v>7.4999999999999993E-5</v>
      </c>
    </row>
    <row r="1790" spans="1:3" x14ac:dyDescent="0.2">
      <c r="A1790"/>
      <c r="B1790" t="s">
        <v>477</v>
      </c>
      <c r="C1790" s="631">
        <v>1.06789E-2</v>
      </c>
    </row>
    <row r="1791" spans="1:3" x14ac:dyDescent="0.2">
      <c r="A1791"/>
      <c r="B1791"/>
      <c r="C1791" s="631"/>
    </row>
    <row r="1792" spans="1:3" x14ac:dyDescent="0.2">
      <c r="A1792"/>
      <c r="B1792"/>
      <c r="C1792" s="631"/>
    </row>
    <row r="1793" spans="1:3" x14ac:dyDescent="0.2">
      <c r="A1793" t="s">
        <v>277</v>
      </c>
      <c r="B1793" t="s">
        <v>278</v>
      </c>
      <c r="C1793" s="631"/>
    </row>
    <row r="1794" spans="1:3" x14ac:dyDescent="0.2">
      <c r="A1794" s="48">
        <v>270700</v>
      </c>
      <c r="B1794" s="48">
        <v>3207</v>
      </c>
      <c r="C1794" s="631"/>
    </row>
    <row r="1795" spans="1:3" x14ac:dyDescent="0.2">
      <c r="A1795"/>
      <c r="B1795"/>
      <c r="C1795" s="631"/>
    </row>
    <row r="1796" spans="1:3" x14ac:dyDescent="0.2">
      <c r="A1796" s="48" t="s">
        <v>474</v>
      </c>
      <c r="B1796" s="48" t="s">
        <v>475</v>
      </c>
      <c r="C1796" s="631" t="s">
        <v>476</v>
      </c>
    </row>
    <row r="1797" spans="1:3" x14ac:dyDescent="0.2">
      <c r="A1797">
        <v>1</v>
      </c>
      <c r="B1797" t="s">
        <v>445</v>
      </c>
      <c r="C1797" s="631">
        <v>1.7160000000000001E-3</v>
      </c>
    </row>
    <row r="1798" spans="1:3" x14ac:dyDescent="0.2">
      <c r="A1798">
        <v>2</v>
      </c>
      <c r="B1798" t="s">
        <v>470</v>
      </c>
      <c r="C1798" s="631">
        <v>5.0429999999999995E-4</v>
      </c>
    </row>
    <row r="1799" spans="1:3" x14ac:dyDescent="0.2">
      <c r="A1799">
        <v>3</v>
      </c>
      <c r="B1799" t="s">
        <v>639</v>
      </c>
      <c r="C1799" s="631">
        <v>3.1960000000000002E-4</v>
      </c>
    </row>
    <row r="1800" spans="1:3" x14ac:dyDescent="0.2">
      <c r="A1800">
        <v>111</v>
      </c>
      <c r="B1800" t="s">
        <v>417</v>
      </c>
      <c r="C1800" s="631">
        <v>6.2589999999999998E-4</v>
      </c>
    </row>
    <row r="1801" spans="1:3" x14ac:dyDescent="0.2">
      <c r="A1801">
        <v>112</v>
      </c>
      <c r="B1801" t="s">
        <v>418</v>
      </c>
      <c r="C1801" s="631">
        <v>8.1799999999999996E-5</v>
      </c>
    </row>
    <row r="1802" spans="1:3" x14ac:dyDescent="0.2">
      <c r="A1802">
        <v>114</v>
      </c>
      <c r="B1802" t="s">
        <v>587</v>
      </c>
      <c r="C1802" s="631">
        <v>2.7589999999999998E-4</v>
      </c>
    </row>
    <row r="1803" spans="1:3" x14ac:dyDescent="0.2">
      <c r="A1803">
        <v>121</v>
      </c>
      <c r="B1803" t="s">
        <v>465</v>
      </c>
      <c r="C1803" s="631">
        <v>2.967E-4</v>
      </c>
    </row>
    <row r="1804" spans="1:3" x14ac:dyDescent="0.2">
      <c r="A1804" s="7">
        <v>331</v>
      </c>
      <c r="B1804" s="48" t="s">
        <v>456</v>
      </c>
      <c r="C1804" s="631">
        <v>1.2572E-3</v>
      </c>
    </row>
    <row r="1805" spans="1:3" x14ac:dyDescent="0.2">
      <c r="A1805">
        <v>505</v>
      </c>
      <c r="B1805" t="s">
        <v>449</v>
      </c>
      <c r="C1805" s="631">
        <v>5.0000000000000002E-5</v>
      </c>
    </row>
    <row r="1806" spans="1:3" x14ac:dyDescent="0.2">
      <c r="A1806">
        <v>651</v>
      </c>
      <c r="B1806" t="s">
        <v>455</v>
      </c>
      <c r="C1806" s="631">
        <v>4.5209999999999998E-3</v>
      </c>
    </row>
    <row r="1807" spans="1:3" x14ac:dyDescent="0.2">
      <c r="A1807">
        <v>652</v>
      </c>
      <c r="B1807" t="s">
        <v>533</v>
      </c>
      <c r="C1807" s="631">
        <v>4.8349999999999999E-4</v>
      </c>
    </row>
    <row r="1808" spans="1:3" x14ac:dyDescent="0.2">
      <c r="A1808">
        <v>653</v>
      </c>
      <c r="B1808" t="s">
        <v>532</v>
      </c>
      <c r="C1808" s="631">
        <v>8.6799999999999996E-4</v>
      </c>
    </row>
    <row r="1809" spans="1:3" x14ac:dyDescent="0.2">
      <c r="A1809">
        <v>721</v>
      </c>
      <c r="B1809" t="s">
        <v>586</v>
      </c>
      <c r="C1809" s="631">
        <v>7.4999999999999993E-5</v>
      </c>
    </row>
    <row r="1810" spans="1:3" x14ac:dyDescent="0.2">
      <c r="A1810"/>
      <c r="B1810" t="s">
        <v>477</v>
      </c>
      <c r="C1810" s="631">
        <v>1.10749E-2</v>
      </c>
    </row>
    <row r="1811" spans="1:3" x14ac:dyDescent="0.2">
      <c r="A1811"/>
      <c r="B1811"/>
      <c r="C1811" s="631"/>
    </row>
    <row r="1812" spans="1:3" x14ac:dyDescent="0.2">
      <c r="A1812"/>
      <c r="B1812"/>
      <c r="C1812" s="631"/>
    </row>
    <row r="1813" spans="1:3" x14ac:dyDescent="0.2">
      <c r="A1813" t="s">
        <v>277</v>
      </c>
      <c r="B1813" t="s">
        <v>278</v>
      </c>
      <c r="C1813"/>
    </row>
    <row r="1814" spans="1:3" x14ac:dyDescent="0.2">
      <c r="A1814" s="48">
        <v>270710</v>
      </c>
      <c r="B1814" s="48">
        <v>3211</v>
      </c>
      <c r="C1814" s="631"/>
    </row>
    <row r="1815" spans="1:3" x14ac:dyDescent="0.2">
      <c r="A1815"/>
      <c r="B1815"/>
      <c r="C1815" s="631"/>
    </row>
    <row r="1816" spans="1:3" x14ac:dyDescent="0.2">
      <c r="A1816" s="48" t="s">
        <v>474</v>
      </c>
      <c r="B1816" s="48" t="s">
        <v>475</v>
      </c>
      <c r="C1816" s="631" t="s">
        <v>476</v>
      </c>
    </row>
    <row r="1817" spans="1:3" x14ac:dyDescent="0.2">
      <c r="A1817">
        <v>1</v>
      </c>
      <c r="B1817" t="s">
        <v>445</v>
      </c>
      <c r="C1817" s="631">
        <v>1.7160000000000001E-3</v>
      </c>
    </row>
    <row r="1818" spans="1:3" x14ac:dyDescent="0.2">
      <c r="A1818">
        <v>2</v>
      </c>
      <c r="B1818" t="s">
        <v>470</v>
      </c>
      <c r="C1818" s="631">
        <v>5.0429999999999995E-4</v>
      </c>
    </row>
    <row r="1819" spans="1:3" x14ac:dyDescent="0.2">
      <c r="A1819">
        <v>3</v>
      </c>
      <c r="B1819" t="s">
        <v>639</v>
      </c>
      <c r="C1819" s="631">
        <v>3.1960000000000002E-4</v>
      </c>
    </row>
    <row r="1820" spans="1:3" x14ac:dyDescent="0.2">
      <c r="A1820">
        <v>111</v>
      </c>
      <c r="B1820" t="s">
        <v>417</v>
      </c>
      <c r="C1820" s="631">
        <v>6.2589999999999998E-4</v>
      </c>
    </row>
    <row r="1821" spans="1:3" x14ac:dyDescent="0.2">
      <c r="A1821">
        <v>112</v>
      </c>
      <c r="B1821" t="s">
        <v>418</v>
      </c>
      <c r="C1821" s="631">
        <v>8.1799999999999996E-5</v>
      </c>
    </row>
    <row r="1822" spans="1:3" x14ac:dyDescent="0.2">
      <c r="A1822">
        <v>114</v>
      </c>
      <c r="B1822" t="s">
        <v>587</v>
      </c>
      <c r="C1822" s="631">
        <v>2.7589999999999998E-4</v>
      </c>
    </row>
    <row r="1823" spans="1:3" x14ac:dyDescent="0.2">
      <c r="A1823">
        <v>121</v>
      </c>
      <c r="B1823" t="s">
        <v>465</v>
      </c>
      <c r="C1823" s="631">
        <v>2.967E-4</v>
      </c>
    </row>
    <row r="1824" spans="1:3" x14ac:dyDescent="0.2">
      <c r="A1824" s="7">
        <v>321</v>
      </c>
      <c r="B1824" s="48" t="s">
        <v>425</v>
      </c>
      <c r="C1824" s="631">
        <v>1.2302000000000001E-3</v>
      </c>
    </row>
    <row r="1825" spans="1:3" x14ac:dyDescent="0.2">
      <c r="A1825">
        <v>505</v>
      </c>
      <c r="B1825" t="s">
        <v>449</v>
      </c>
      <c r="C1825" s="631">
        <v>5.0000000000000002E-5</v>
      </c>
    </row>
    <row r="1826" spans="1:3" x14ac:dyDescent="0.2">
      <c r="A1826">
        <v>651</v>
      </c>
      <c r="B1826" t="s">
        <v>455</v>
      </c>
      <c r="C1826" s="631">
        <v>4.5209999999999998E-3</v>
      </c>
    </row>
    <row r="1827" spans="1:3" x14ac:dyDescent="0.2">
      <c r="A1827">
        <v>652</v>
      </c>
      <c r="B1827" t="s">
        <v>533</v>
      </c>
      <c r="C1827" s="631">
        <v>4.8349999999999999E-4</v>
      </c>
    </row>
    <row r="1828" spans="1:3" x14ac:dyDescent="0.2">
      <c r="A1828">
        <v>653</v>
      </c>
      <c r="B1828" t="s">
        <v>532</v>
      </c>
      <c r="C1828" s="631">
        <v>8.6799999999999996E-4</v>
      </c>
    </row>
    <row r="1829" spans="1:3" x14ac:dyDescent="0.2">
      <c r="A1829">
        <v>721</v>
      </c>
      <c r="B1829" t="s">
        <v>586</v>
      </c>
      <c r="C1829" s="631">
        <v>7.4999999999999993E-5</v>
      </c>
    </row>
    <row r="1830" spans="1:3" x14ac:dyDescent="0.2">
      <c r="A1830"/>
      <c r="B1830" t="s">
        <v>477</v>
      </c>
      <c r="C1830" s="631">
        <v>1.1047899999999999E-2</v>
      </c>
    </row>
    <row r="1831" spans="1:3" x14ac:dyDescent="0.2">
      <c r="A1831"/>
      <c r="B1831"/>
      <c r="C1831" s="631"/>
    </row>
    <row r="1832" spans="1:3" x14ac:dyDescent="0.2">
      <c r="A1832"/>
      <c r="B1832"/>
      <c r="C1832" s="631"/>
    </row>
    <row r="1833" spans="1:3" x14ac:dyDescent="0.2">
      <c r="A1833" t="s">
        <v>277</v>
      </c>
      <c r="B1833" t="s">
        <v>278</v>
      </c>
      <c r="C1833"/>
    </row>
    <row r="1834" spans="1:3" x14ac:dyDescent="0.2">
      <c r="A1834" s="48">
        <v>270720</v>
      </c>
      <c r="B1834" s="48">
        <v>3217</v>
      </c>
      <c r="C1834" s="631"/>
    </row>
    <row r="1835" spans="1:3" x14ac:dyDescent="0.2">
      <c r="A1835"/>
      <c r="B1835"/>
      <c r="C1835" s="631"/>
    </row>
    <row r="1836" spans="1:3" x14ac:dyDescent="0.2">
      <c r="A1836" s="48" t="s">
        <v>474</v>
      </c>
      <c r="B1836" s="48" t="s">
        <v>475</v>
      </c>
      <c r="C1836" s="631" t="s">
        <v>476</v>
      </c>
    </row>
    <row r="1837" spans="1:3" x14ac:dyDescent="0.2">
      <c r="A1837">
        <v>1</v>
      </c>
      <c r="B1837" t="s">
        <v>445</v>
      </c>
      <c r="C1837" s="631">
        <v>1.7160000000000001E-3</v>
      </c>
    </row>
    <row r="1838" spans="1:3" x14ac:dyDescent="0.2">
      <c r="A1838">
        <v>2</v>
      </c>
      <c r="B1838" t="s">
        <v>470</v>
      </c>
      <c r="C1838" s="631">
        <v>5.0429999999999995E-4</v>
      </c>
    </row>
    <row r="1839" spans="1:3" x14ac:dyDescent="0.2">
      <c r="A1839">
        <v>3</v>
      </c>
      <c r="B1839" t="s">
        <v>639</v>
      </c>
      <c r="C1839" s="631">
        <v>3.1960000000000002E-4</v>
      </c>
    </row>
    <row r="1840" spans="1:3" x14ac:dyDescent="0.2">
      <c r="A1840">
        <v>111</v>
      </c>
      <c r="B1840" t="s">
        <v>417</v>
      </c>
      <c r="C1840" s="631">
        <v>6.2589999999999998E-4</v>
      </c>
    </row>
    <row r="1841" spans="1:3" x14ac:dyDescent="0.2">
      <c r="A1841">
        <v>112</v>
      </c>
      <c r="B1841" t="s">
        <v>418</v>
      </c>
      <c r="C1841" s="631">
        <v>8.1799999999999996E-5</v>
      </c>
    </row>
    <row r="1842" spans="1:3" x14ac:dyDescent="0.2">
      <c r="A1842">
        <v>114</v>
      </c>
      <c r="B1842" t="s">
        <v>587</v>
      </c>
      <c r="C1842" s="631">
        <v>2.7589999999999998E-4</v>
      </c>
    </row>
    <row r="1843" spans="1:3" x14ac:dyDescent="0.2">
      <c r="A1843">
        <v>121</v>
      </c>
      <c r="B1843" t="s">
        <v>465</v>
      </c>
      <c r="C1843" s="631">
        <v>2.967E-4</v>
      </c>
    </row>
    <row r="1844" spans="1:3" x14ac:dyDescent="0.2">
      <c r="A1844">
        <v>311</v>
      </c>
      <c r="B1844" t="s">
        <v>462</v>
      </c>
      <c r="C1844" s="631">
        <v>5.3660000000000003E-4</v>
      </c>
    </row>
    <row r="1845" spans="1:3" x14ac:dyDescent="0.2">
      <c r="A1845" s="7">
        <v>505</v>
      </c>
      <c r="B1845" s="48" t="s">
        <v>449</v>
      </c>
      <c r="C1845" s="631">
        <v>5.0000000000000002E-5</v>
      </c>
    </row>
    <row r="1846" spans="1:3" x14ac:dyDescent="0.2">
      <c r="A1846">
        <v>651</v>
      </c>
      <c r="B1846" t="s">
        <v>455</v>
      </c>
      <c r="C1846" s="631">
        <v>4.5209999999999998E-3</v>
      </c>
    </row>
    <row r="1847" spans="1:3" x14ac:dyDescent="0.2">
      <c r="A1847">
        <v>652</v>
      </c>
      <c r="B1847" t="s">
        <v>533</v>
      </c>
      <c r="C1847" s="631">
        <v>4.8349999999999999E-4</v>
      </c>
    </row>
    <row r="1848" spans="1:3" x14ac:dyDescent="0.2">
      <c r="A1848">
        <v>653</v>
      </c>
      <c r="B1848" t="s">
        <v>532</v>
      </c>
      <c r="C1848" s="631">
        <v>8.6799999999999996E-4</v>
      </c>
    </row>
    <row r="1849" spans="1:3" x14ac:dyDescent="0.2">
      <c r="A1849">
        <v>721</v>
      </c>
      <c r="B1849" t="s">
        <v>586</v>
      </c>
      <c r="C1849" s="631">
        <v>7.4999999999999993E-5</v>
      </c>
    </row>
    <row r="1850" spans="1:3" x14ac:dyDescent="0.2">
      <c r="A1850"/>
      <c r="B1850" t="s">
        <v>477</v>
      </c>
      <c r="C1850" s="631">
        <v>1.03543E-2</v>
      </c>
    </row>
    <row r="1851" spans="1:3" x14ac:dyDescent="0.2">
      <c r="A1851"/>
      <c r="B1851"/>
      <c r="C1851" s="631"/>
    </row>
    <row r="1852" spans="1:3" x14ac:dyDescent="0.2">
      <c r="A1852"/>
      <c r="B1852"/>
      <c r="C1852" s="631"/>
    </row>
    <row r="1853" spans="1:3" x14ac:dyDescent="0.2">
      <c r="A1853" t="s">
        <v>277</v>
      </c>
      <c r="B1853" t="s">
        <v>278</v>
      </c>
      <c r="C1853" s="631"/>
    </row>
    <row r="1854" spans="1:3" x14ac:dyDescent="0.2">
      <c r="A1854" s="48">
        <v>270721</v>
      </c>
      <c r="B1854" s="48">
        <v>3218</v>
      </c>
      <c r="C1854"/>
    </row>
    <row r="1855" spans="1:3" x14ac:dyDescent="0.2">
      <c r="A1855"/>
      <c r="B1855"/>
      <c r="C1855" s="631"/>
    </row>
    <row r="1856" spans="1:3" x14ac:dyDescent="0.2">
      <c r="A1856" t="s">
        <v>474</v>
      </c>
      <c r="B1856" t="s">
        <v>475</v>
      </c>
      <c r="C1856" s="631" t="s">
        <v>476</v>
      </c>
    </row>
    <row r="1857" spans="1:3" x14ac:dyDescent="0.2">
      <c r="A1857">
        <v>1</v>
      </c>
      <c r="B1857" t="s">
        <v>445</v>
      </c>
      <c r="C1857" s="631">
        <v>1.7160000000000001E-3</v>
      </c>
    </row>
    <row r="1858" spans="1:3" x14ac:dyDescent="0.2">
      <c r="A1858">
        <v>2</v>
      </c>
      <c r="B1858" t="s">
        <v>470</v>
      </c>
      <c r="C1858" s="631">
        <v>5.0429999999999995E-4</v>
      </c>
    </row>
    <row r="1859" spans="1:3" x14ac:dyDescent="0.2">
      <c r="A1859">
        <v>3</v>
      </c>
      <c r="B1859" t="s">
        <v>639</v>
      </c>
      <c r="C1859" s="631">
        <v>3.1960000000000002E-4</v>
      </c>
    </row>
    <row r="1860" spans="1:3" x14ac:dyDescent="0.2">
      <c r="A1860">
        <v>111</v>
      </c>
      <c r="B1860" t="s">
        <v>417</v>
      </c>
      <c r="C1860" s="631">
        <v>6.2589999999999998E-4</v>
      </c>
    </row>
    <row r="1861" spans="1:3" x14ac:dyDescent="0.2">
      <c r="A1861">
        <v>112</v>
      </c>
      <c r="B1861" t="s">
        <v>418</v>
      </c>
      <c r="C1861" s="631">
        <v>8.1799999999999996E-5</v>
      </c>
    </row>
    <row r="1862" spans="1:3" x14ac:dyDescent="0.2">
      <c r="A1862">
        <v>114</v>
      </c>
      <c r="B1862" t="s">
        <v>587</v>
      </c>
      <c r="C1862" s="631">
        <v>2.7589999999999998E-4</v>
      </c>
    </row>
    <row r="1863" spans="1:3" x14ac:dyDescent="0.2">
      <c r="A1863">
        <v>121</v>
      </c>
      <c r="B1863" t="s">
        <v>465</v>
      </c>
      <c r="C1863" s="631">
        <v>2.967E-4</v>
      </c>
    </row>
    <row r="1864" spans="1:3" x14ac:dyDescent="0.2">
      <c r="A1864">
        <v>505</v>
      </c>
      <c r="B1864" t="s">
        <v>449</v>
      </c>
      <c r="C1864" s="631">
        <v>5.0000000000000002E-5</v>
      </c>
    </row>
    <row r="1865" spans="1:3" x14ac:dyDescent="0.2">
      <c r="A1865">
        <v>651</v>
      </c>
      <c r="B1865" t="s">
        <v>455</v>
      </c>
      <c r="C1865" s="631">
        <v>4.5209999999999998E-3</v>
      </c>
    </row>
    <row r="1866" spans="1:3" x14ac:dyDescent="0.2">
      <c r="A1866" s="7">
        <v>652</v>
      </c>
      <c r="B1866" s="48" t="s">
        <v>533</v>
      </c>
      <c r="C1866" s="631">
        <v>4.8349999999999999E-4</v>
      </c>
    </row>
    <row r="1867" spans="1:3" x14ac:dyDescent="0.2">
      <c r="A1867">
        <v>653</v>
      </c>
      <c r="B1867" t="s">
        <v>532</v>
      </c>
      <c r="C1867" s="631">
        <v>8.6799999999999996E-4</v>
      </c>
    </row>
    <row r="1868" spans="1:3" x14ac:dyDescent="0.2">
      <c r="A1868">
        <v>701</v>
      </c>
      <c r="B1868" t="s">
        <v>454</v>
      </c>
      <c r="C1868" s="631">
        <v>7.6090000000000001E-4</v>
      </c>
    </row>
    <row r="1869" spans="1:3" x14ac:dyDescent="0.2">
      <c r="A1869">
        <v>721</v>
      </c>
      <c r="B1869" t="s">
        <v>586</v>
      </c>
      <c r="C1869" s="631">
        <v>7.4999999999999993E-5</v>
      </c>
    </row>
    <row r="1870" spans="1:3" x14ac:dyDescent="0.2">
      <c r="A1870"/>
      <c r="B1870" t="s">
        <v>477</v>
      </c>
      <c r="C1870">
        <v>1.0578600000000001E-2</v>
      </c>
    </row>
    <row r="1871" spans="1:3" x14ac:dyDescent="0.2">
      <c r="A1871"/>
      <c r="B1871"/>
      <c r="C1871"/>
    </row>
    <row r="1872" spans="1:3" x14ac:dyDescent="0.2">
      <c r="A1872"/>
      <c r="B1872"/>
      <c r="C1872"/>
    </row>
    <row r="1873" spans="1:3" x14ac:dyDescent="0.2">
      <c r="A1873" t="s">
        <v>277</v>
      </c>
      <c r="B1873" t="s">
        <v>278</v>
      </c>
      <c r="C1873"/>
    </row>
    <row r="1874" spans="1:3" x14ac:dyDescent="0.2">
      <c r="A1874" s="48">
        <v>270722</v>
      </c>
      <c r="B1874" s="48">
        <v>3219</v>
      </c>
      <c r="C1874"/>
    </row>
    <row r="1875" spans="1:3" x14ac:dyDescent="0.2">
      <c r="A1875"/>
      <c r="B1875"/>
      <c r="C1875"/>
    </row>
    <row r="1876" spans="1:3" x14ac:dyDescent="0.2">
      <c r="A1876" t="s">
        <v>474</v>
      </c>
      <c r="B1876" t="s">
        <v>475</v>
      </c>
      <c r="C1876" s="631" t="s">
        <v>476</v>
      </c>
    </row>
    <row r="1877" spans="1:3" x14ac:dyDescent="0.2">
      <c r="A1877">
        <v>1</v>
      </c>
      <c r="B1877" t="s">
        <v>445</v>
      </c>
      <c r="C1877" s="631">
        <v>1.7160000000000001E-3</v>
      </c>
    </row>
    <row r="1878" spans="1:3" x14ac:dyDescent="0.2">
      <c r="A1878">
        <v>2</v>
      </c>
      <c r="B1878" t="s">
        <v>470</v>
      </c>
      <c r="C1878" s="631">
        <v>5.0429999999999995E-4</v>
      </c>
    </row>
    <row r="1879" spans="1:3" x14ac:dyDescent="0.2">
      <c r="A1879">
        <v>3</v>
      </c>
      <c r="B1879" t="s">
        <v>639</v>
      </c>
      <c r="C1879" s="631">
        <v>3.1960000000000002E-4</v>
      </c>
    </row>
    <row r="1880" spans="1:3" x14ac:dyDescent="0.2">
      <c r="A1880">
        <v>111</v>
      </c>
      <c r="B1880" t="s">
        <v>417</v>
      </c>
      <c r="C1880" s="631">
        <v>6.2589999999999998E-4</v>
      </c>
    </row>
    <row r="1881" spans="1:3" x14ac:dyDescent="0.2">
      <c r="A1881">
        <v>112</v>
      </c>
      <c r="B1881" t="s">
        <v>418</v>
      </c>
      <c r="C1881" s="631">
        <v>8.1799999999999996E-5</v>
      </c>
    </row>
    <row r="1882" spans="1:3" x14ac:dyDescent="0.2">
      <c r="A1882">
        <v>114</v>
      </c>
      <c r="B1882" t="s">
        <v>587</v>
      </c>
      <c r="C1882" s="631">
        <v>2.7589999999999998E-4</v>
      </c>
    </row>
    <row r="1883" spans="1:3" x14ac:dyDescent="0.2">
      <c r="A1883">
        <v>121</v>
      </c>
      <c r="B1883" t="s">
        <v>465</v>
      </c>
      <c r="C1883" s="631">
        <v>2.967E-4</v>
      </c>
    </row>
    <row r="1884" spans="1:3" x14ac:dyDescent="0.2">
      <c r="A1884">
        <v>331</v>
      </c>
      <c r="B1884" t="s">
        <v>456</v>
      </c>
      <c r="C1884" s="631">
        <v>1.2572E-3</v>
      </c>
    </row>
    <row r="1885" spans="1:3" x14ac:dyDescent="0.2">
      <c r="A1885" s="7">
        <v>505</v>
      </c>
      <c r="B1885" s="48" t="s">
        <v>449</v>
      </c>
      <c r="C1885" s="631">
        <v>5.0000000000000002E-5</v>
      </c>
    </row>
    <row r="1886" spans="1:3" x14ac:dyDescent="0.2">
      <c r="A1886">
        <v>651</v>
      </c>
      <c r="B1886" t="s">
        <v>455</v>
      </c>
      <c r="C1886" s="631">
        <v>4.5209999999999998E-3</v>
      </c>
    </row>
    <row r="1887" spans="1:3" x14ac:dyDescent="0.2">
      <c r="A1887">
        <v>652</v>
      </c>
      <c r="B1887" t="s">
        <v>533</v>
      </c>
      <c r="C1887" s="631">
        <v>4.8349999999999999E-4</v>
      </c>
    </row>
    <row r="1888" spans="1:3" x14ac:dyDescent="0.2">
      <c r="A1888">
        <v>653</v>
      </c>
      <c r="B1888" t="s">
        <v>532</v>
      </c>
      <c r="C1888" s="631">
        <v>8.6799999999999996E-4</v>
      </c>
    </row>
    <row r="1889" spans="1:3" x14ac:dyDescent="0.2">
      <c r="A1889">
        <v>701</v>
      </c>
      <c r="B1889" t="s">
        <v>454</v>
      </c>
      <c r="C1889" s="631">
        <v>7.6090000000000001E-4</v>
      </c>
    </row>
    <row r="1890" spans="1:3" x14ac:dyDescent="0.2">
      <c r="A1890">
        <v>721</v>
      </c>
      <c r="B1890" t="s">
        <v>586</v>
      </c>
      <c r="C1890" s="631">
        <v>7.4999999999999993E-5</v>
      </c>
    </row>
    <row r="1891" spans="1:3" x14ac:dyDescent="0.2">
      <c r="A1891"/>
      <c r="B1891" t="s">
        <v>477</v>
      </c>
      <c r="C1891" s="631">
        <v>1.18358E-2</v>
      </c>
    </row>
    <row r="1892" spans="1:3" x14ac:dyDescent="0.2">
      <c r="A1892"/>
      <c r="B1892"/>
      <c r="C1892" s="631"/>
    </row>
    <row r="1893" spans="1:3" x14ac:dyDescent="0.2">
      <c r="A1893"/>
      <c r="B1893"/>
      <c r="C1893" s="631"/>
    </row>
    <row r="1894" spans="1:3" x14ac:dyDescent="0.2">
      <c r="A1894" t="s">
        <v>277</v>
      </c>
      <c r="B1894" t="s">
        <v>278</v>
      </c>
      <c r="C1894" s="631"/>
    </row>
    <row r="1895" spans="1:3" x14ac:dyDescent="0.2">
      <c r="A1895" s="48">
        <v>270723</v>
      </c>
      <c r="B1895" s="48">
        <v>3220</v>
      </c>
      <c r="C1895" s="631"/>
    </row>
    <row r="1896" spans="1:3" x14ac:dyDescent="0.2">
      <c r="A1896"/>
      <c r="B1896"/>
      <c r="C1896" s="631"/>
    </row>
    <row r="1897" spans="1:3" x14ac:dyDescent="0.2">
      <c r="A1897" s="7" t="s">
        <v>474</v>
      </c>
      <c r="B1897" s="48" t="s">
        <v>475</v>
      </c>
      <c r="C1897" s="631" t="s">
        <v>476</v>
      </c>
    </row>
    <row r="1898" spans="1:3" x14ac:dyDescent="0.2">
      <c r="A1898">
        <v>1</v>
      </c>
      <c r="B1898" t="s">
        <v>445</v>
      </c>
      <c r="C1898" s="631">
        <v>1.7160000000000001E-3</v>
      </c>
    </row>
    <row r="1899" spans="1:3" x14ac:dyDescent="0.2">
      <c r="A1899">
        <v>2</v>
      </c>
      <c r="B1899" t="s">
        <v>470</v>
      </c>
      <c r="C1899" s="631">
        <v>5.0429999999999995E-4</v>
      </c>
    </row>
    <row r="1900" spans="1:3" x14ac:dyDescent="0.2">
      <c r="A1900">
        <v>3</v>
      </c>
      <c r="B1900" t="s">
        <v>639</v>
      </c>
      <c r="C1900" s="631">
        <v>3.1960000000000002E-4</v>
      </c>
    </row>
    <row r="1901" spans="1:3" x14ac:dyDescent="0.2">
      <c r="A1901">
        <v>111</v>
      </c>
      <c r="B1901" t="s">
        <v>417</v>
      </c>
      <c r="C1901" s="631">
        <v>6.2589999999999998E-4</v>
      </c>
    </row>
    <row r="1902" spans="1:3" x14ac:dyDescent="0.2">
      <c r="A1902">
        <v>112</v>
      </c>
      <c r="B1902" t="s">
        <v>418</v>
      </c>
      <c r="C1902">
        <v>8.1799999999999996E-5</v>
      </c>
    </row>
    <row r="1903" spans="1:3" x14ac:dyDescent="0.2">
      <c r="A1903" s="7">
        <v>114</v>
      </c>
      <c r="B1903" s="48" t="s">
        <v>587</v>
      </c>
      <c r="C1903">
        <v>2.7589999999999998E-4</v>
      </c>
    </row>
    <row r="1904" spans="1:3" x14ac:dyDescent="0.2">
      <c r="A1904">
        <v>121</v>
      </c>
      <c r="B1904" t="s">
        <v>465</v>
      </c>
      <c r="C1904">
        <v>2.967E-4</v>
      </c>
    </row>
    <row r="1905" spans="1:3" x14ac:dyDescent="0.2">
      <c r="A1905">
        <v>311</v>
      </c>
      <c r="B1905" t="s">
        <v>462</v>
      </c>
      <c r="C1905" s="631">
        <v>5.3660000000000003E-4</v>
      </c>
    </row>
    <row r="1906" spans="1:3" x14ac:dyDescent="0.2">
      <c r="A1906">
        <v>505</v>
      </c>
      <c r="B1906" t="s">
        <v>449</v>
      </c>
      <c r="C1906" s="631">
        <v>5.0000000000000002E-5</v>
      </c>
    </row>
    <row r="1907" spans="1:3" x14ac:dyDescent="0.2">
      <c r="A1907">
        <v>651</v>
      </c>
      <c r="B1907" t="s">
        <v>455</v>
      </c>
      <c r="C1907" s="631">
        <v>4.5209999999999998E-3</v>
      </c>
    </row>
    <row r="1908" spans="1:3" x14ac:dyDescent="0.2">
      <c r="A1908">
        <v>652</v>
      </c>
      <c r="B1908" t="s">
        <v>533</v>
      </c>
      <c r="C1908" s="631">
        <v>4.8349999999999999E-4</v>
      </c>
    </row>
    <row r="1909" spans="1:3" x14ac:dyDescent="0.2">
      <c r="A1909">
        <v>653</v>
      </c>
      <c r="B1909" t="s">
        <v>532</v>
      </c>
      <c r="C1909" s="631">
        <v>8.6799999999999996E-4</v>
      </c>
    </row>
    <row r="1910" spans="1:3" x14ac:dyDescent="0.2">
      <c r="A1910">
        <v>701</v>
      </c>
      <c r="B1910" t="s">
        <v>454</v>
      </c>
      <c r="C1910" s="631">
        <v>7.6090000000000001E-4</v>
      </c>
    </row>
    <row r="1911" spans="1:3" x14ac:dyDescent="0.2">
      <c r="A1911">
        <v>721</v>
      </c>
      <c r="B1911" t="s">
        <v>586</v>
      </c>
      <c r="C1911" s="631">
        <v>7.4999999999999993E-5</v>
      </c>
    </row>
    <row r="1912" spans="1:3" x14ac:dyDescent="0.2">
      <c r="A1912"/>
      <c r="B1912" t="s">
        <v>477</v>
      </c>
      <c r="C1912" s="631">
        <v>1.11152E-2</v>
      </c>
    </row>
    <row r="1913" spans="1:3" x14ac:dyDescent="0.2">
      <c r="A1913"/>
      <c r="B1913"/>
      <c r="C1913" s="631"/>
    </row>
    <row r="1914" spans="1:3" x14ac:dyDescent="0.2">
      <c r="A1914"/>
      <c r="B1914"/>
      <c r="C1914" s="631"/>
    </row>
    <row r="1915" spans="1:3" x14ac:dyDescent="0.2">
      <c r="A1915" t="s">
        <v>277</v>
      </c>
      <c r="B1915" t="s">
        <v>278</v>
      </c>
      <c r="C1915" s="631"/>
    </row>
    <row r="1916" spans="1:3" x14ac:dyDescent="0.2">
      <c r="A1916" s="48">
        <v>270725</v>
      </c>
      <c r="B1916" s="48">
        <v>3222</v>
      </c>
      <c r="C1916" s="631"/>
    </row>
    <row r="1917" spans="1:3" x14ac:dyDescent="0.2">
      <c r="A1917" s="7"/>
      <c r="B1917" s="48"/>
      <c r="C1917" s="631"/>
    </row>
    <row r="1918" spans="1:3" x14ac:dyDescent="0.2">
      <c r="A1918" t="s">
        <v>474</v>
      </c>
      <c r="B1918" t="s">
        <v>475</v>
      </c>
      <c r="C1918" s="631" t="s">
        <v>476</v>
      </c>
    </row>
    <row r="1919" spans="1:3" x14ac:dyDescent="0.2">
      <c r="A1919">
        <v>1</v>
      </c>
      <c r="B1919" t="s">
        <v>445</v>
      </c>
      <c r="C1919" s="631">
        <v>1.6555999999999999E-3</v>
      </c>
    </row>
    <row r="1920" spans="1:3" x14ac:dyDescent="0.2">
      <c r="A1920">
        <v>2</v>
      </c>
      <c r="B1920" t="s">
        <v>470</v>
      </c>
      <c r="C1920" s="631">
        <v>4.8660000000000001E-4</v>
      </c>
    </row>
    <row r="1921" spans="1:3" x14ac:dyDescent="0.2">
      <c r="A1921">
        <v>3</v>
      </c>
      <c r="B1921" t="s">
        <v>639</v>
      </c>
      <c r="C1921" s="631">
        <v>3.1960000000000002E-4</v>
      </c>
    </row>
    <row r="1922" spans="1:3" x14ac:dyDescent="0.2">
      <c r="A1922">
        <v>111</v>
      </c>
      <c r="B1922" t="s">
        <v>417</v>
      </c>
      <c r="C1922" s="631">
        <v>5.9449999999999998E-4</v>
      </c>
    </row>
    <row r="1923" spans="1:3" x14ac:dyDescent="0.2">
      <c r="A1923">
        <v>112</v>
      </c>
      <c r="B1923" t="s">
        <v>418</v>
      </c>
      <c r="C1923" s="631">
        <v>7.7999999999999999E-5</v>
      </c>
    </row>
    <row r="1924" spans="1:3" x14ac:dyDescent="0.2">
      <c r="A1924">
        <v>114</v>
      </c>
      <c r="B1924" t="s">
        <v>587</v>
      </c>
      <c r="C1924">
        <v>2.743E-4</v>
      </c>
    </row>
    <row r="1925" spans="1:3" x14ac:dyDescent="0.2">
      <c r="A1925">
        <v>121</v>
      </c>
      <c r="B1925" t="s">
        <v>465</v>
      </c>
      <c r="C1925" s="631">
        <v>2.8200000000000002E-4</v>
      </c>
    </row>
    <row r="1926" spans="1:3" x14ac:dyDescent="0.2">
      <c r="A1926">
        <v>241</v>
      </c>
      <c r="B1926" t="s">
        <v>453</v>
      </c>
      <c r="C1926" s="631">
        <v>5.5370000000000003E-3</v>
      </c>
    </row>
    <row r="1927" spans="1:3" x14ac:dyDescent="0.2">
      <c r="A1927">
        <v>242</v>
      </c>
      <c r="B1927" t="s">
        <v>439</v>
      </c>
      <c r="C1927" s="631">
        <v>1.783E-4</v>
      </c>
    </row>
    <row r="1928" spans="1:3" x14ac:dyDescent="0.2">
      <c r="A1928">
        <v>243</v>
      </c>
      <c r="B1928" t="s">
        <v>440</v>
      </c>
      <c r="C1928" s="631">
        <v>0</v>
      </c>
    </row>
    <row r="1929" spans="1:3" x14ac:dyDescent="0.2">
      <c r="A1929">
        <v>244</v>
      </c>
      <c r="B1929" t="s">
        <v>450</v>
      </c>
      <c r="C1929" s="631">
        <v>2.4120000000000001E-4</v>
      </c>
    </row>
    <row r="1930" spans="1:3" x14ac:dyDescent="0.2">
      <c r="A1930">
        <v>245</v>
      </c>
      <c r="B1930" t="s">
        <v>451</v>
      </c>
      <c r="C1930" s="631">
        <v>2.431E-4</v>
      </c>
    </row>
    <row r="1931" spans="1:3" x14ac:dyDescent="0.2">
      <c r="A1931">
        <v>246</v>
      </c>
      <c r="B1931" t="s">
        <v>480</v>
      </c>
      <c r="C1931" s="631">
        <v>0</v>
      </c>
    </row>
    <row r="1932" spans="1:3" x14ac:dyDescent="0.2">
      <c r="A1932">
        <v>247</v>
      </c>
      <c r="B1932" t="s">
        <v>463</v>
      </c>
      <c r="C1932" s="631">
        <v>1.6469999999999999E-4</v>
      </c>
    </row>
    <row r="1933" spans="1:3" x14ac:dyDescent="0.2">
      <c r="A1933">
        <v>248</v>
      </c>
      <c r="B1933" t="s">
        <v>426</v>
      </c>
      <c r="C1933" s="631">
        <v>0</v>
      </c>
    </row>
    <row r="1934" spans="1:3" x14ac:dyDescent="0.2">
      <c r="A1934" s="7">
        <v>250</v>
      </c>
      <c r="B1934" s="48" t="s">
        <v>436</v>
      </c>
      <c r="C1934" s="631">
        <v>4.7899999999999999E-5</v>
      </c>
    </row>
    <row r="1935" spans="1:3" x14ac:dyDescent="0.2">
      <c r="A1935" s="7">
        <v>253</v>
      </c>
      <c r="B1935" t="s">
        <v>481</v>
      </c>
      <c r="C1935" s="631">
        <v>4.2200000000000003E-5</v>
      </c>
    </row>
    <row r="1936" spans="1:3" x14ac:dyDescent="0.2">
      <c r="A1936" s="7">
        <v>255</v>
      </c>
      <c r="B1936" s="48" t="s">
        <v>473</v>
      </c>
      <c r="C1936" s="631">
        <v>9.9770000000000002E-4</v>
      </c>
    </row>
    <row r="1937" spans="1:3" x14ac:dyDescent="0.2">
      <c r="A1937">
        <v>256</v>
      </c>
      <c r="B1937" t="s">
        <v>529</v>
      </c>
      <c r="C1937" s="631">
        <v>1.7600000000000001E-5</v>
      </c>
    </row>
    <row r="1938" spans="1:3" x14ac:dyDescent="0.2">
      <c r="A1938">
        <v>505</v>
      </c>
      <c r="B1938" t="s">
        <v>449</v>
      </c>
      <c r="C1938" s="631">
        <v>4.8300000000000002E-5</v>
      </c>
    </row>
    <row r="1939" spans="1:3" x14ac:dyDescent="0.2">
      <c r="A1939">
        <v>651</v>
      </c>
      <c r="B1939" t="s">
        <v>455</v>
      </c>
      <c r="C1939" s="631">
        <v>4.2925999999999997E-3</v>
      </c>
    </row>
    <row r="1940" spans="1:3" x14ac:dyDescent="0.2">
      <c r="A1940">
        <v>652</v>
      </c>
      <c r="B1940" t="s">
        <v>533</v>
      </c>
      <c r="C1940" s="631">
        <v>4.594E-4</v>
      </c>
    </row>
    <row r="1941" spans="1:3" x14ac:dyDescent="0.2">
      <c r="A1941">
        <v>653</v>
      </c>
      <c r="B1941" t="s">
        <v>532</v>
      </c>
      <c r="C1941" s="631">
        <v>8.629E-4</v>
      </c>
    </row>
    <row r="1942" spans="1:3" x14ac:dyDescent="0.2">
      <c r="A1942">
        <v>721</v>
      </c>
      <c r="B1942" t="s">
        <v>586</v>
      </c>
      <c r="C1942" s="631">
        <v>7.2399999999999998E-5</v>
      </c>
    </row>
    <row r="1943" spans="1:3" x14ac:dyDescent="0.2">
      <c r="A1943"/>
      <c r="B1943" t="s">
        <v>477</v>
      </c>
      <c r="C1943">
        <v>1.6895899999999998E-2</v>
      </c>
    </row>
    <row r="1944" spans="1:3" x14ac:dyDescent="0.2">
      <c r="A1944"/>
      <c r="B1944"/>
      <c r="C1944"/>
    </row>
    <row r="1945" spans="1:3" x14ac:dyDescent="0.2">
      <c r="A1945"/>
      <c r="B1945"/>
      <c r="C1945" s="631"/>
    </row>
    <row r="1946" spans="1:3" x14ac:dyDescent="0.2">
      <c r="A1946" t="s">
        <v>277</v>
      </c>
      <c r="B1946" t="s">
        <v>278</v>
      </c>
      <c r="C1946"/>
    </row>
    <row r="1947" spans="1:3" x14ac:dyDescent="0.2">
      <c r="A1947" s="48">
        <v>270724</v>
      </c>
      <c r="B1947" s="48">
        <v>3223</v>
      </c>
      <c r="C1947" s="631"/>
    </row>
    <row r="1948" spans="1:3" x14ac:dyDescent="0.2">
      <c r="A1948"/>
      <c r="B1948"/>
      <c r="C1948" s="631"/>
    </row>
    <row r="1949" spans="1:3" x14ac:dyDescent="0.2">
      <c r="A1949" t="s">
        <v>474</v>
      </c>
      <c r="B1949" t="s">
        <v>475</v>
      </c>
      <c r="C1949" s="631" t="s">
        <v>476</v>
      </c>
    </row>
    <row r="1950" spans="1:3" x14ac:dyDescent="0.2">
      <c r="A1950">
        <v>1</v>
      </c>
      <c r="B1950" t="s">
        <v>445</v>
      </c>
      <c r="C1950" s="631">
        <v>1.7160000000000001E-3</v>
      </c>
    </row>
    <row r="1951" spans="1:3" x14ac:dyDescent="0.2">
      <c r="A1951">
        <v>2</v>
      </c>
      <c r="B1951" t="s">
        <v>470</v>
      </c>
      <c r="C1951" s="631">
        <v>5.0429999999999995E-4</v>
      </c>
    </row>
    <row r="1952" spans="1:3" x14ac:dyDescent="0.2">
      <c r="A1952">
        <v>3</v>
      </c>
      <c r="B1952" t="s">
        <v>639</v>
      </c>
      <c r="C1952" s="631">
        <v>3.1960000000000002E-4</v>
      </c>
    </row>
    <row r="1953" spans="1:3" x14ac:dyDescent="0.2">
      <c r="A1953" s="7">
        <v>111</v>
      </c>
      <c r="B1953" s="48" t="s">
        <v>417</v>
      </c>
      <c r="C1953" s="631">
        <v>6.2589999999999998E-4</v>
      </c>
    </row>
    <row r="1954" spans="1:3" x14ac:dyDescent="0.2">
      <c r="A1954">
        <v>112</v>
      </c>
      <c r="B1954" t="s">
        <v>418</v>
      </c>
      <c r="C1954" s="631">
        <v>8.1799999999999996E-5</v>
      </c>
    </row>
    <row r="1955" spans="1:3" x14ac:dyDescent="0.2">
      <c r="A1955">
        <v>114</v>
      </c>
      <c r="B1955" t="s">
        <v>587</v>
      </c>
      <c r="C1955" s="631">
        <v>2.7589999999999998E-4</v>
      </c>
    </row>
    <row r="1956" spans="1:3" x14ac:dyDescent="0.2">
      <c r="A1956">
        <v>121</v>
      </c>
      <c r="B1956" t="s">
        <v>465</v>
      </c>
      <c r="C1956" s="631">
        <v>2.967E-4</v>
      </c>
    </row>
    <row r="1957" spans="1:3" x14ac:dyDescent="0.2">
      <c r="A1957">
        <v>331</v>
      </c>
      <c r="B1957" t="s">
        <v>456</v>
      </c>
      <c r="C1957" s="631">
        <v>1.2572E-3</v>
      </c>
    </row>
    <row r="1958" spans="1:3" x14ac:dyDescent="0.2">
      <c r="A1958">
        <v>505</v>
      </c>
      <c r="B1958" t="s">
        <v>449</v>
      </c>
      <c r="C1958" s="631">
        <v>5.0000000000000002E-5</v>
      </c>
    </row>
    <row r="1959" spans="1:3" x14ac:dyDescent="0.2">
      <c r="A1959">
        <v>651</v>
      </c>
      <c r="B1959" t="s">
        <v>455</v>
      </c>
      <c r="C1959" s="631">
        <v>4.5209999999999998E-3</v>
      </c>
    </row>
    <row r="1960" spans="1:3" x14ac:dyDescent="0.2">
      <c r="A1960">
        <v>652</v>
      </c>
      <c r="B1960" t="s">
        <v>533</v>
      </c>
      <c r="C1960" s="631">
        <v>4.8349999999999999E-4</v>
      </c>
    </row>
    <row r="1961" spans="1:3" x14ac:dyDescent="0.2">
      <c r="A1961">
        <v>653</v>
      </c>
      <c r="B1961" t="s">
        <v>532</v>
      </c>
      <c r="C1961" s="631">
        <v>8.6799999999999996E-4</v>
      </c>
    </row>
    <row r="1962" spans="1:3" x14ac:dyDescent="0.2">
      <c r="A1962">
        <v>721</v>
      </c>
      <c r="B1962" t="s">
        <v>586</v>
      </c>
      <c r="C1962" s="631">
        <v>7.4999999999999993E-5</v>
      </c>
    </row>
    <row r="1963" spans="1:3" x14ac:dyDescent="0.2">
      <c r="A1963"/>
      <c r="B1963" t="s">
        <v>477</v>
      </c>
      <c r="C1963" s="631">
        <v>1.10749E-2</v>
      </c>
    </row>
    <row r="1964" spans="1:3" x14ac:dyDescent="0.2">
      <c r="A1964"/>
      <c r="B1964"/>
      <c r="C1964" s="631"/>
    </row>
    <row r="1965" spans="1:3" x14ac:dyDescent="0.2">
      <c r="A1965"/>
      <c r="B1965"/>
      <c r="C1965" s="631"/>
    </row>
    <row r="1966" spans="1:3" x14ac:dyDescent="0.2">
      <c r="A1966" t="s">
        <v>277</v>
      </c>
      <c r="B1966" t="s">
        <v>278</v>
      </c>
      <c r="C1966"/>
    </row>
    <row r="1967" spans="1:3" x14ac:dyDescent="0.2">
      <c r="A1967" s="48">
        <v>270726</v>
      </c>
      <c r="B1967" s="48">
        <v>3224</v>
      </c>
      <c r="C1967"/>
    </row>
    <row r="1968" spans="1:3" x14ac:dyDescent="0.2">
      <c r="A1968" s="48"/>
      <c r="B1968" s="48"/>
      <c r="C1968"/>
    </row>
    <row r="1969" spans="1:3" x14ac:dyDescent="0.2">
      <c r="A1969" t="s">
        <v>474</v>
      </c>
      <c r="B1969" t="s">
        <v>475</v>
      </c>
      <c r="C1969" t="s">
        <v>476</v>
      </c>
    </row>
    <row r="1970" spans="1:3" x14ac:dyDescent="0.2">
      <c r="A1970" s="7">
        <v>1</v>
      </c>
      <c r="B1970" s="48" t="s">
        <v>445</v>
      </c>
      <c r="C1970" s="631">
        <v>1.7160000000000001E-3</v>
      </c>
    </row>
    <row r="1971" spans="1:3" x14ac:dyDescent="0.2">
      <c r="A1971">
        <v>2</v>
      </c>
      <c r="B1971" t="s">
        <v>470</v>
      </c>
      <c r="C1971" s="631">
        <v>5.0429999999999995E-4</v>
      </c>
    </row>
    <row r="1972" spans="1:3" x14ac:dyDescent="0.2">
      <c r="A1972">
        <v>3</v>
      </c>
      <c r="B1972" t="s">
        <v>639</v>
      </c>
      <c r="C1972" s="631">
        <v>3.1960000000000002E-4</v>
      </c>
    </row>
    <row r="1973" spans="1:3" x14ac:dyDescent="0.2">
      <c r="A1973">
        <v>111</v>
      </c>
      <c r="B1973" t="s">
        <v>417</v>
      </c>
      <c r="C1973" s="631">
        <v>6.2589999999999998E-4</v>
      </c>
    </row>
    <row r="1974" spans="1:3" x14ac:dyDescent="0.2">
      <c r="A1974">
        <v>112</v>
      </c>
      <c r="B1974" t="s">
        <v>418</v>
      </c>
      <c r="C1974" s="631">
        <v>8.1799999999999996E-5</v>
      </c>
    </row>
    <row r="1975" spans="1:3" x14ac:dyDescent="0.2">
      <c r="A1975">
        <v>114</v>
      </c>
      <c r="B1975" t="s">
        <v>587</v>
      </c>
      <c r="C1975" s="631">
        <v>2.7589999999999998E-4</v>
      </c>
    </row>
    <row r="1976" spans="1:3" x14ac:dyDescent="0.2">
      <c r="A1976">
        <v>121</v>
      </c>
      <c r="B1976" t="s">
        <v>465</v>
      </c>
      <c r="C1976" s="631">
        <v>2.967E-4</v>
      </c>
    </row>
    <row r="1977" spans="1:3" x14ac:dyDescent="0.2">
      <c r="A1977">
        <v>505</v>
      </c>
      <c r="B1977" t="s">
        <v>449</v>
      </c>
      <c r="C1977" s="631">
        <v>5.0000000000000002E-5</v>
      </c>
    </row>
    <row r="1978" spans="1:3" x14ac:dyDescent="0.2">
      <c r="A1978">
        <v>651</v>
      </c>
      <c r="B1978" t="s">
        <v>455</v>
      </c>
      <c r="C1978" s="631">
        <v>4.5209999999999998E-3</v>
      </c>
    </row>
    <row r="1979" spans="1:3" x14ac:dyDescent="0.2">
      <c r="A1979">
        <v>652</v>
      </c>
      <c r="B1979" t="s">
        <v>533</v>
      </c>
      <c r="C1979" s="631">
        <v>4.8349999999999999E-4</v>
      </c>
    </row>
    <row r="1980" spans="1:3" x14ac:dyDescent="0.2">
      <c r="A1980">
        <v>653</v>
      </c>
      <c r="B1980" t="s">
        <v>532</v>
      </c>
      <c r="C1980" s="631">
        <v>8.6799999999999996E-4</v>
      </c>
    </row>
    <row r="1981" spans="1:3" x14ac:dyDescent="0.2">
      <c r="A1981">
        <v>721</v>
      </c>
      <c r="B1981" t="s">
        <v>586</v>
      </c>
      <c r="C1981" s="631">
        <v>7.4999999999999993E-5</v>
      </c>
    </row>
    <row r="1982" spans="1:3" x14ac:dyDescent="0.2">
      <c r="A1982"/>
      <c r="B1982" t="s">
        <v>477</v>
      </c>
      <c r="C1982" s="631">
        <v>9.8177000000000004E-3</v>
      </c>
    </row>
    <row r="1983" spans="1:3" x14ac:dyDescent="0.2">
      <c r="A1983"/>
      <c r="B1983"/>
      <c r="C1983" s="631"/>
    </row>
    <row r="1984" spans="1:3" x14ac:dyDescent="0.2">
      <c r="A1984"/>
      <c r="B1984"/>
      <c r="C1984" s="631"/>
    </row>
    <row r="1985" spans="1:3" x14ac:dyDescent="0.2">
      <c r="A1985" t="s">
        <v>277</v>
      </c>
      <c r="B1985" t="s">
        <v>278</v>
      </c>
      <c r="C1985"/>
    </row>
    <row r="1986" spans="1:3" x14ac:dyDescent="0.2">
      <c r="A1986" s="48">
        <v>270727</v>
      </c>
      <c r="B1986" s="48">
        <v>3225</v>
      </c>
      <c r="C1986"/>
    </row>
    <row r="1987" spans="1:3" x14ac:dyDescent="0.2">
      <c r="A1987" s="48"/>
      <c r="B1987" s="48"/>
      <c r="C1987"/>
    </row>
    <row r="1988" spans="1:3" x14ac:dyDescent="0.2">
      <c r="A1988" s="48" t="s">
        <v>474</v>
      </c>
      <c r="B1988" s="48" t="s">
        <v>475</v>
      </c>
      <c r="C1988" t="s">
        <v>476</v>
      </c>
    </row>
    <row r="1989" spans="1:3" x14ac:dyDescent="0.2">
      <c r="A1989">
        <v>1</v>
      </c>
      <c r="B1989" t="s">
        <v>445</v>
      </c>
      <c r="C1989">
        <v>1.6555999999999999E-3</v>
      </c>
    </row>
    <row r="1990" spans="1:3" x14ac:dyDescent="0.2">
      <c r="A1990">
        <v>2</v>
      </c>
      <c r="B1990" t="s">
        <v>470</v>
      </c>
      <c r="C1990" s="631">
        <v>4.8660000000000001E-4</v>
      </c>
    </row>
    <row r="1991" spans="1:3" x14ac:dyDescent="0.2">
      <c r="A1991">
        <v>3</v>
      </c>
      <c r="B1991" t="s">
        <v>639</v>
      </c>
      <c r="C1991" s="631">
        <v>3.1960000000000002E-4</v>
      </c>
    </row>
    <row r="1992" spans="1:3" x14ac:dyDescent="0.2">
      <c r="A1992">
        <v>111</v>
      </c>
      <c r="B1992" t="s">
        <v>417</v>
      </c>
      <c r="C1992" s="631">
        <v>5.9449999999999998E-4</v>
      </c>
    </row>
    <row r="1993" spans="1:3" x14ac:dyDescent="0.2">
      <c r="A1993">
        <v>112</v>
      </c>
      <c r="B1993" t="s">
        <v>418</v>
      </c>
      <c r="C1993" s="631">
        <v>7.7999999999999999E-5</v>
      </c>
    </row>
    <row r="1994" spans="1:3" x14ac:dyDescent="0.2">
      <c r="A1994">
        <v>114</v>
      </c>
      <c r="B1994" t="s">
        <v>587</v>
      </c>
      <c r="C1994" s="631">
        <v>2.743E-4</v>
      </c>
    </row>
    <row r="1995" spans="1:3" x14ac:dyDescent="0.2">
      <c r="A1995">
        <v>121</v>
      </c>
      <c r="B1995" t="s">
        <v>465</v>
      </c>
      <c r="C1995" s="631">
        <v>2.8200000000000002E-4</v>
      </c>
    </row>
    <row r="1996" spans="1:3" x14ac:dyDescent="0.2">
      <c r="A1996">
        <v>241</v>
      </c>
      <c r="B1996" t="s">
        <v>453</v>
      </c>
      <c r="C1996" s="631">
        <v>5.5370000000000003E-3</v>
      </c>
    </row>
    <row r="1997" spans="1:3" x14ac:dyDescent="0.2">
      <c r="A1997">
        <v>242</v>
      </c>
      <c r="B1997" t="s">
        <v>439</v>
      </c>
      <c r="C1997" s="631">
        <v>1.897E-4</v>
      </c>
    </row>
    <row r="1998" spans="1:3" x14ac:dyDescent="0.2">
      <c r="A1998">
        <v>243</v>
      </c>
      <c r="B1998" t="s">
        <v>440</v>
      </c>
      <c r="C1998" s="631">
        <v>0</v>
      </c>
    </row>
    <row r="1999" spans="1:3" x14ac:dyDescent="0.2">
      <c r="A1999">
        <v>244</v>
      </c>
      <c r="B1999" t="s">
        <v>450</v>
      </c>
      <c r="C1999" s="631">
        <v>2.5670000000000001E-4</v>
      </c>
    </row>
    <row r="2000" spans="1:3" x14ac:dyDescent="0.2">
      <c r="A2000">
        <v>245</v>
      </c>
      <c r="B2000" t="s">
        <v>451</v>
      </c>
      <c r="C2000" s="631">
        <v>2.431E-4</v>
      </c>
    </row>
    <row r="2001" spans="1:3" x14ac:dyDescent="0.2">
      <c r="A2001">
        <v>246</v>
      </c>
      <c r="B2001" t="s">
        <v>480</v>
      </c>
      <c r="C2001" s="631">
        <v>0</v>
      </c>
    </row>
    <row r="2002" spans="1:3" x14ac:dyDescent="0.2">
      <c r="A2002">
        <v>247</v>
      </c>
      <c r="B2002" t="s">
        <v>463</v>
      </c>
      <c r="C2002" s="631">
        <v>1.6919999999999999E-4</v>
      </c>
    </row>
    <row r="2003" spans="1:3" x14ac:dyDescent="0.2">
      <c r="A2003">
        <v>248</v>
      </c>
      <c r="B2003" t="s">
        <v>426</v>
      </c>
      <c r="C2003" s="631">
        <v>0</v>
      </c>
    </row>
    <row r="2004" spans="1:3" x14ac:dyDescent="0.2">
      <c r="A2004" s="7">
        <v>250</v>
      </c>
      <c r="B2004" s="48" t="s">
        <v>436</v>
      </c>
      <c r="C2004">
        <v>5.0899999999999997E-5</v>
      </c>
    </row>
    <row r="2005" spans="1:3" x14ac:dyDescent="0.2">
      <c r="A2005" s="7">
        <v>253</v>
      </c>
      <c r="B2005" t="s">
        <v>481</v>
      </c>
      <c r="C2005">
        <v>4.49E-5</v>
      </c>
    </row>
    <row r="2006" spans="1:3" x14ac:dyDescent="0.2">
      <c r="A2006" s="7">
        <v>255</v>
      </c>
      <c r="B2006" s="48" t="s">
        <v>473</v>
      </c>
      <c r="C2006">
        <v>9.9770000000000002E-4</v>
      </c>
    </row>
    <row r="2007" spans="1:3" x14ac:dyDescent="0.2">
      <c r="A2007">
        <v>256</v>
      </c>
      <c r="B2007" t="s">
        <v>529</v>
      </c>
      <c r="C2007" s="631">
        <v>1.8700000000000001E-5</v>
      </c>
    </row>
    <row r="2008" spans="1:3" x14ac:dyDescent="0.2">
      <c r="A2008">
        <v>505</v>
      </c>
      <c r="B2008" t="s">
        <v>449</v>
      </c>
      <c r="C2008" s="631">
        <v>4.8300000000000002E-5</v>
      </c>
    </row>
    <row r="2009" spans="1:3" x14ac:dyDescent="0.2">
      <c r="A2009">
        <v>651</v>
      </c>
      <c r="B2009" t="s">
        <v>455</v>
      </c>
      <c r="C2009" s="631">
        <v>4.2925999999999997E-3</v>
      </c>
    </row>
    <row r="2010" spans="1:3" x14ac:dyDescent="0.2">
      <c r="A2010">
        <v>652</v>
      </c>
      <c r="B2010" t="s">
        <v>533</v>
      </c>
      <c r="C2010" s="631">
        <v>4.594E-4</v>
      </c>
    </row>
    <row r="2011" spans="1:3" x14ac:dyDescent="0.2">
      <c r="A2011">
        <v>653</v>
      </c>
      <c r="B2011" t="s">
        <v>532</v>
      </c>
      <c r="C2011" s="631">
        <v>8.629E-4</v>
      </c>
    </row>
    <row r="2012" spans="1:3" x14ac:dyDescent="0.2">
      <c r="A2012">
        <v>701</v>
      </c>
      <c r="B2012" t="s">
        <v>454</v>
      </c>
      <c r="C2012" s="631">
        <v>7.2269999999999995E-4</v>
      </c>
    </row>
    <row r="2013" spans="1:3" x14ac:dyDescent="0.2">
      <c r="A2013">
        <v>721</v>
      </c>
      <c r="B2013" t="s">
        <v>586</v>
      </c>
      <c r="C2013" s="631">
        <v>7.2399999999999998E-5</v>
      </c>
    </row>
    <row r="2014" spans="1:3" x14ac:dyDescent="0.2">
      <c r="A2014"/>
      <c r="B2014" t="s">
        <v>477</v>
      </c>
      <c r="C2014" s="631">
        <v>1.76568E-2</v>
      </c>
    </row>
    <row r="2015" spans="1:3" x14ac:dyDescent="0.2">
      <c r="A2015"/>
      <c r="B2015"/>
      <c r="C2015" s="631"/>
    </row>
    <row r="2016" spans="1:3" x14ac:dyDescent="0.2">
      <c r="A2016"/>
      <c r="B2016"/>
      <c r="C2016" s="631"/>
    </row>
    <row r="2017" spans="1:3" x14ac:dyDescent="0.2">
      <c r="A2017" t="s">
        <v>277</v>
      </c>
      <c r="B2017" t="s">
        <v>278</v>
      </c>
      <c r="C2017" s="631"/>
    </row>
    <row r="2018" spans="1:3" x14ac:dyDescent="0.2">
      <c r="A2018" s="48">
        <v>270730</v>
      </c>
      <c r="B2018" s="48">
        <v>4406</v>
      </c>
      <c r="C2018" s="631"/>
    </row>
    <row r="2019" spans="1:3" x14ac:dyDescent="0.2">
      <c r="A2019"/>
      <c r="B2019"/>
      <c r="C2019" s="631"/>
    </row>
    <row r="2020" spans="1:3" x14ac:dyDescent="0.2">
      <c r="A2020" t="s">
        <v>474</v>
      </c>
      <c r="B2020" t="s">
        <v>475</v>
      </c>
      <c r="C2020" s="631" t="s">
        <v>476</v>
      </c>
    </row>
    <row r="2021" spans="1:3" x14ac:dyDescent="0.2">
      <c r="A2021">
        <v>1</v>
      </c>
      <c r="B2021" t="s">
        <v>445</v>
      </c>
      <c r="C2021" s="631">
        <v>1.7160000000000001E-3</v>
      </c>
    </row>
    <row r="2022" spans="1:3" x14ac:dyDescent="0.2">
      <c r="A2022" s="7">
        <v>2</v>
      </c>
      <c r="B2022" s="48" t="s">
        <v>470</v>
      </c>
      <c r="C2022" s="631">
        <v>5.0429999999999995E-4</v>
      </c>
    </row>
    <row r="2023" spans="1:3" x14ac:dyDescent="0.2">
      <c r="A2023" s="7">
        <v>3</v>
      </c>
      <c r="B2023" s="48" t="s">
        <v>639</v>
      </c>
      <c r="C2023">
        <v>3.1960000000000002E-4</v>
      </c>
    </row>
    <row r="2024" spans="1:3" x14ac:dyDescent="0.2">
      <c r="A2024">
        <v>111</v>
      </c>
      <c r="B2024" t="s">
        <v>417</v>
      </c>
      <c r="C2024">
        <v>6.2589999999999998E-4</v>
      </c>
    </row>
    <row r="2025" spans="1:3" x14ac:dyDescent="0.2">
      <c r="A2025">
        <v>112</v>
      </c>
      <c r="B2025" t="s">
        <v>418</v>
      </c>
      <c r="C2025" s="631">
        <v>8.1799999999999996E-5</v>
      </c>
    </row>
    <row r="2026" spans="1:3" x14ac:dyDescent="0.2">
      <c r="A2026">
        <v>114</v>
      </c>
      <c r="B2026" t="s">
        <v>587</v>
      </c>
      <c r="C2026" s="631">
        <v>2.7589999999999998E-4</v>
      </c>
    </row>
    <row r="2027" spans="1:3" x14ac:dyDescent="0.2">
      <c r="A2027">
        <v>121</v>
      </c>
      <c r="B2027" t="s">
        <v>465</v>
      </c>
      <c r="C2027">
        <v>2.967E-4</v>
      </c>
    </row>
    <row r="2028" spans="1:3" x14ac:dyDescent="0.2">
      <c r="A2028">
        <v>251</v>
      </c>
      <c r="B2028" t="s">
        <v>466</v>
      </c>
      <c r="C2028" s="631">
        <v>4.2039E-3</v>
      </c>
    </row>
    <row r="2029" spans="1:3" x14ac:dyDescent="0.2">
      <c r="A2029">
        <v>371</v>
      </c>
      <c r="B2029" t="s">
        <v>464</v>
      </c>
      <c r="C2029" s="631">
        <v>1.4639E-3</v>
      </c>
    </row>
    <row r="2030" spans="1:3" x14ac:dyDescent="0.2">
      <c r="A2030">
        <v>505</v>
      </c>
      <c r="B2030" t="s">
        <v>449</v>
      </c>
      <c r="C2030" s="631">
        <v>5.0000000000000002E-5</v>
      </c>
    </row>
    <row r="2031" spans="1:3" x14ac:dyDescent="0.2">
      <c r="A2031">
        <v>661</v>
      </c>
      <c r="B2031" t="s">
        <v>467</v>
      </c>
      <c r="C2031" s="631">
        <v>5.0022E-3</v>
      </c>
    </row>
    <row r="2032" spans="1:3" x14ac:dyDescent="0.2">
      <c r="A2032">
        <v>662</v>
      </c>
      <c r="B2032" t="s">
        <v>636</v>
      </c>
      <c r="C2032" s="631">
        <v>5.9069999999999999E-4</v>
      </c>
    </row>
    <row r="2033" spans="1:3" x14ac:dyDescent="0.2">
      <c r="A2033">
        <v>721</v>
      </c>
      <c r="B2033" t="s">
        <v>586</v>
      </c>
      <c r="C2033" s="631">
        <v>7.4999999999999993E-5</v>
      </c>
    </row>
    <row r="2034" spans="1:3" x14ac:dyDescent="0.2">
      <c r="A2034"/>
      <c r="B2034" t="s">
        <v>477</v>
      </c>
      <c r="C2034" s="631">
        <v>1.52059E-2</v>
      </c>
    </row>
    <row r="2035" spans="1:3" x14ac:dyDescent="0.2">
      <c r="A2035"/>
      <c r="B2035"/>
      <c r="C2035" s="631"/>
    </row>
    <row r="2036" spans="1:3" x14ac:dyDescent="0.2">
      <c r="A2036"/>
      <c r="B2036"/>
      <c r="C2036" s="631"/>
    </row>
    <row r="2037" spans="1:3" x14ac:dyDescent="0.2">
      <c r="A2037" t="s">
        <v>277</v>
      </c>
      <c r="B2037" t="s">
        <v>278</v>
      </c>
      <c r="C2037" s="631"/>
    </row>
    <row r="2038" spans="1:3" x14ac:dyDescent="0.2">
      <c r="A2038" s="48">
        <v>270740</v>
      </c>
      <c r="B2038" s="48">
        <v>4407</v>
      </c>
      <c r="C2038" s="631"/>
    </row>
    <row r="2039" spans="1:3" x14ac:dyDescent="0.2">
      <c r="A2039"/>
      <c r="B2039"/>
      <c r="C2039" s="631"/>
    </row>
    <row r="2040" spans="1:3" x14ac:dyDescent="0.2">
      <c r="A2040" s="668" t="s">
        <v>474</v>
      </c>
      <c r="B2040" s="668" t="s">
        <v>475</v>
      </c>
      <c r="C2040" s="631" t="s">
        <v>476</v>
      </c>
    </row>
    <row r="2041" spans="1:3" x14ac:dyDescent="0.2">
      <c r="A2041" s="7">
        <v>1</v>
      </c>
      <c r="B2041" s="48" t="s">
        <v>445</v>
      </c>
      <c r="C2041" s="631">
        <v>1.7160000000000001E-3</v>
      </c>
    </row>
    <row r="2042" spans="1:3" x14ac:dyDescent="0.2">
      <c r="A2042">
        <v>2</v>
      </c>
      <c r="B2042" t="s">
        <v>470</v>
      </c>
      <c r="C2042" s="631">
        <v>5.0429999999999995E-4</v>
      </c>
    </row>
    <row r="2043" spans="1:3" x14ac:dyDescent="0.2">
      <c r="A2043">
        <v>3</v>
      </c>
      <c r="B2043" t="s">
        <v>639</v>
      </c>
      <c r="C2043" s="631">
        <v>3.1960000000000002E-4</v>
      </c>
    </row>
    <row r="2044" spans="1:3" x14ac:dyDescent="0.2">
      <c r="A2044">
        <v>111</v>
      </c>
      <c r="B2044" t="s">
        <v>417</v>
      </c>
      <c r="C2044" s="631">
        <v>6.2589999999999998E-4</v>
      </c>
    </row>
    <row r="2045" spans="1:3" x14ac:dyDescent="0.2">
      <c r="A2045">
        <v>112</v>
      </c>
      <c r="B2045" t="s">
        <v>418</v>
      </c>
      <c r="C2045">
        <v>8.1799999999999996E-5</v>
      </c>
    </row>
    <row r="2046" spans="1:3" x14ac:dyDescent="0.2">
      <c r="A2046">
        <v>114</v>
      </c>
      <c r="B2046" t="s">
        <v>587</v>
      </c>
      <c r="C2046">
        <v>2.7589999999999998E-4</v>
      </c>
    </row>
    <row r="2047" spans="1:3" x14ac:dyDescent="0.2">
      <c r="A2047">
        <v>121</v>
      </c>
      <c r="B2047" t="s">
        <v>465</v>
      </c>
      <c r="C2047" s="631">
        <v>2.967E-4</v>
      </c>
    </row>
    <row r="2048" spans="1:3" x14ac:dyDescent="0.2">
      <c r="A2048">
        <v>505</v>
      </c>
      <c r="B2048" t="s">
        <v>449</v>
      </c>
      <c r="C2048" s="631">
        <v>5.0000000000000002E-5</v>
      </c>
    </row>
    <row r="2049" spans="1:3" x14ac:dyDescent="0.2">
      <c r="A2049">
        <v>661</v>
      </c>
      <c r="B2049" t="s">
        <v>467</v>
      </c>
      <c r="C2049" s="631">
        <v>5.0022E-3</v>
      </c>
    </row>
    <row r="2050" spans="1:3" x14ac:dyDescent="0.2">
      <c r="A2050">
        <v>662</v>
      </c>
      <c r="B2050" t="s">
        <v>636</v>
      </c>
      <c r="C2050" s="631">
        <v>5.9069999999999999E-4</v>
      </c>
    </row>
    <row r="2051" spans="1:3" x14ac:dyDescent="0.2">
      <c r="A2051">
        <v>721</v>
      </c>
      <c r="B2051" t="s">
        <v>586</v>
      </c>
      <c r="C2051" s="631">
        <v>7.4999999999999993E-5</v>
      </c>
    </row>
    <row r="2052" spans="1:3" x14ac:dyDescent="0.2">
      <c r="A2052"/>
      <c r="B2052" t="s">
        <v>477</v>
      </c>
      <c r="C2052" s="631">
        <v>9.5381000000000007E-3</v>
      </c>
    </row>
    <row r="2053" spans="1:3" x14ac:dyDescent="0.2">
      <c r="A2053"/>
      <c r="B2053"/>
      <c r="C2053" s="631"/>
    </row>
    <row r="2054" spans="1:3" x14ac:dyDescent="0.2">
      <c r="A2054"/>
      <c r="B2054"/>
      <c r="C2054" s="631"/>
    </row>
    <row r="2055" spans="1:3" x14ac:dyDescent="0.2">
      <c r="A2055" t="s">
        <v>277</v>
      </c>
      <c r="B2055" t="s">
        <v>278</v>
      </c>
      <c r="C2055" s="631"/>
    </row>
    <row r="2056" spans="1:3" x14ac:dyDescent="0.2">
      <c r="A2056" s="48">
        <v>270750</v>
      </c>
      <c r="B2056" s="48">
        <v>4408</v>
      </c>
      <c r="C2056" s="631"/>
    </row>
    <row r="2057" spans="1:3" x14ac:dyDescent="0.2">
      <c r="A2057" s="48"/>
      <c r="B2057" s="48"/>
      <c r="C2057" s="631"/>
    </row>
    <row r="2058" spans="1:3" x14ac:dyDescent="0.2">
      <c r="A2058" s="48" t="s">
        <v>474</v>
      </c>
      <c r="B2058" s="48" t="s">
        <v>475</v>
      </c>
      <c r="C2058" s="631" t="s">
        <v>476</v>
      </c>
    </row>
    <row r="2059" spans="1:3" x14ac:dyDescent="0.2">
      <c r="A2059">
        <v>1</v>
      </c>
      <c r="B2059" t="s">
        <v>445</v>
      </c>
      <c r="C2059" s="631">
        <v>1.7160000000000001E-3</v>
      </c>
    </row>
    <row r="2060" spans="1:3" x14ac:dyDescent="0.2">
      <c r="A2060">
        <v>2</v>
      </c>
      <c r="B2060" t="s">
        <v>470</v>
      </c>
      <c r="C2060" s="631">
        <v>5.0429999999999995E-4</v>
      </c>
    </row>
    <row r="2061" spans="1:3" x14ac:dyDescent="0.2">
      <c r="A2061">
        <v>3</v>
      </c>
      <c r="B2061" t="s">
        <v>639</v>
      </c>
      <c r="C2061" s="631">
        <v>3.1960000000000002E-4</v>
      </c>
    </row>
    <row r="2062" spans="1:3" x14ac:dyDescent="0.2">
      <c r="A2062">
        <v>111</v>
      </c>
      <c r="B2062" t="s">
        <v>417</v>
      </c>
      <c r="C2062" s="631">
        <v>6.2589999999999998E-4</v>
      </c>
    </row>
    <row r="2063" spans="1:3" x14ac:dyDescent="0.2">
      <c r="A2063">
        <v>112</v>
      </c>
      <c r="B2063" t="s">
        <v>418</v>
      </c>
      <c r="C2063" s="631">
        <v>8.1799999999999996E-5</v>
      </c>
    </row>
    <row r="2064" spans="1:3" x14ac:dyDescent="0.2">
      <c r="A2064">
        <v>114</v>
      </c>
      <c r="B2064" t="s">
        <v>587</v>
      </c>
      <c r="C2064" s="631">
        <v>2.7589999999999998E-4</v>
      </c>
    </row>
    <row r="2065" spans="1:3" x14ac:dyDescent="0.2">
      <c r="A2065">
        <v>121</v>
      </c>
      <c r="B2065" t="s">
        <v>465</v>
      </c>
      <c r="C2065" s="631">
        <v>2.967E-4</v>
      </c>
    </row>
    <row r="2066" spans="1:3" x14ac:dyDescent="0.2">
      <c r="A2066">
        <v>371</v>
      </c>
      <c r="B2066" t="s">
        <v>464</v>
      </c>
      <c r="C2066" s="631">
        <v>1.4639E-3</v>
      </c>
    </row>
    <row r="2067" spans="1:3" x14ac:dyDescent="0.2">
      <c r="A2067">
        <v>505</v>
      </c>
      <c r="B2067" t="s">
        <v>449</v>
      </c>
      <c r="C2067" s="631">
        <v>5.0000000000000002E-5</v>
      </c>
    </row>
    <row r="2068" spans="1:3" x14ac:dyDescent="0.2">
      <c r="A2068">
        <v>661</v>
      </c>
      <c r="B2068" t="s">
        <v>467</v>
      </c>
      <c r="C2068" s="631">
        <v>5.0022E-3</v>
      </c>
    </row>
    <row r="2069" spans="1:3" x14ac:dyDescent="0.2">
      <c r="A2069">
        <v>662</v>
      </c>
      <c r="B2069" t="s">
        <v>636</v>
      </c>
      <c r="C2069" s="631">
        <v>5.9069999999999999E-4</v>
      </c>
    </row>
    <row r="2070" spans="1:3" x14ac:dyDescent="0.2">
      <c r="A2070">
        <v>721</v>
      </c>
      <c r="B2070" t="s">
        <v>586</v>
      </c>
      <c r="C2070" s="631">
        <v>7.4999999999999993E-5</v>
      </c>
    </row>
    <row r="2071" spans="1:3" x14ac:dyDescent="0.2">
      <c r="A2071"/>
      <c r="B2071" t="s">
        <v>477</v>
      </c>
      <c r="C2071" s="631">
        <v>1.1002E-2</v>
      </c>
    </row>
    <row r="2072" spans="1:3" x14ac:dyDescent="0.2">
      <c r="A2072"/>
      <c r="B2072"/>
      <c r="C2072" s="631"/>
    </row>
    <row r="2073" spans="1:3" x14ac:dyDescent="0.2">
      <c r="A2073"/>
      <c r="B2073"/>
      <c r="C2073" s="631"/>
    </row>
    <row r="2074" spans="1:3" x14ac:dyDescent="0.2">
      <c r="A2074" t="s">
        <v>277</v>
      </c>
      <c r="B2074" t="s">
        <v>278</v>
      </c>
      <c r="C2074" s="631"/>
    </row>
    <row r="2075" spans="1:3" x14ac:dyDescent="0.2">
      <c r="A2075" s="48">
        <v>270760</v>
      </c>
      <c r="B2075" s="48">
        <v>4409</v>
      </c>
      <c r="C2075" s="631"/>
    </row>
    <row r="2076" spans="1:3" x14ac:dyDescent="0.2">
      <c r="A2076" s="48"/>
      <c r="B2076" s="48"/>
      <c r="C2076" s="631"/>
    </row>
    <row r="2077" spans="1:3" x14ac:dyDescent="0.2">
      <c r="A2077" t="s">
        <v>474</v>
      </c>
      <c r="B2077" t="s">
        <v>475</v>
      </c>
      <c r="C2077" s="631" t="s">
        <v>476</v>
      </c>
    </row>
    <row r="2078" spans="1:3" x14ac:dyDescent="0.2">
      <c r="A2078">
        <v>1</v>
      </c>
      <c r="B2078" t="s">
        <v>445</v>
      </c>
      <c r="C2078" s="631">
        <v>1.7160000000000001E-3</v>
      </c>
    </row>
    <row r="2079" spans="1:3" x14ac:dyDescent="0.2">
      <c r="A2079">
        <v>2</v>
      </c>
      <c r="B2079" t="s">
        <v>470</v>
      </c>
      <c r="C2079" s="631">
        <v>5.0429999999999995E-4</v>
      </c>
    </row>
    <row r="2080" spans="1:3" x14ac:dyDescent="0.2">
      <c r="A2080">
        <v>3</v>
      </c>
      <c r="B2080" t="s">
        <v>639</v>
      </c>
      <c r="C2080">
        <v>3.1960000000000002E-4</v>
      </c>
    </row>
    <row r="2081" spans="1:3" x14ac:dyDescent="0.2">
      <c r="A2081">
        <v>111</v>
      </c>
      <c r="B2081" t="s">
        <v>417</v>
      </c>
      <c r="C2081">
        <v>6.2589999999999998E-4</v>
      </c>
    </row>
    <row r="2082" spans="1:3" x14ac:dyDescent="0.2">
      <c r="A2082">
        <v>112</v>
      </c>
      <c r="B2082" t="s">
        <v>418</v>
      </c>
      <c r="C2082">
        <v>8.1799999999999996E-5</v>
      </c>
    </row>
    <row r="2083" spans="1:3" x14ac:dyDescent="0.2">
      <c r="A2083">
        <v>114</v>
      </c>
      <c r="B2083" t="s">
        <v>587</v>
      </c>
      <c r="C2083" s="631">
        <v>2.7589999999999998E-4</v>
      </c>
    </row>
    <row r="2084" spans="1:3" x14ac:dyDescent="0.2">
      <c r="A2084">
        <v>121</v>
      </c>
      <c r="B2084" t="s">
        <v>465</v>
      </c>
      <c r="C2084" s="631">
        <v>2.967E-4</v>
      </c>
    </row>
    <row r="2085" spans="1:3" x14ac:dyDescent="0.2">
      <c r="A2085">
        <v>341</v>
      </c>
      <c r="B2085" t="s">
        <v>459</v>
      </c>
      <c r="C2085" s="631">
        <v>1.4687999999999999E-3</v>
      </c>
    </row>
    <row r="2086" spans="1:3" x14ac:dyDescent="0.2">
      <c r="A2086">
        <v>505</v>
      </c>
      <c r="B2086" t="s">
        <v>449</v>
      </c>
      <c r="C2086" s="631">
        <v>5.0000000000000002E-5</v>
      </c>
    </row>
    <row r="2087" spans="1:3" x14ac:dyDescent="0.2">
      <c r="A2087">
        <v>661</v>
      </c>
      <c r="B2087" t="s">
        <v>467</v>
      </c>
      <c r="C2087" s="631">
        <v>5.0022E-3</v>
      </c>
    </row>
    <row r="2088" spans="1:3" x14ac:dyDescent="0.2">
      <c r="A2088">
        <v>662</v>
      </c>
      <c r="B2088" t="s">
        <v>636</v>
      </c>
      <c r="C2088" s="631">
        <v>5.9069999999999999E-4</v>
      </c>
    </row>
    <row r="2089" spans="1:3" x14ac:dyDescent="0.2">
      <c r="A2089">
        <v>721</v>
      </c>
      <c r="B2089" t="s">
        <v>586</v>
      </c>
      <c r="C2089" s="631">
        <v>7.4999999999999993E-5</v>
      </c>
    </row>
    <row r="2090" spans="1:3" x14ac:dyDescent="0.2">
      <c r="A2090"/>
      <c r="B2090" t="s">
        <v>477</v>
      </c>
      <c r="C2090" s="631">
        <v>1.10069E-2</v>
      </c>
    </row>
    <row r="2091" spans="1:3" x14ac:dyDescent="0.2">
      <c r="A2091"/>
      <c r="B2091"/>
      <c r="C2091" s="631"/>
    </row>
    <row r="2092" spans="1:3" x14ac:dyDescent="0.2">
      <c r="A2092" s="48"/>
      <c r="B2092" s="48"/>
      <c r="C2092" s="631"/>
    </row>
    <row r="2093" spans="1:3" x14ac:dyDescent="0.2">
      <c r="A2093" t="s">
        <v>277</v>
      </c>
      <c r="B2093" t="s">
        <v>278</v>
      </c>
      <c r="C2093" s="631"/>
    </row>
    <row r="2094" spans="1:3" x14ac:dyDescent="0.2">
      <c r="A2094" s="48">
        <v>270761</v>
      </c>
      <c r="B2094" s="48">
        <v>4410</v>
      </c>
      <c r="C2094" s="631"/>
    </row>
    <row r="2095" spans="1:3" x14ac:dyDescent="0.2">
      <c r="A2095"/>
      <c r="B2095"/>
      <c r="C2095" s="631"/>
    </row>
    <row r="2096" spans="1:3" x14ac:dyDescent="0.2">
      <c r="A2096" t="s">
        <v>474</v>
      </c>
      <c r="B2096" t="s">
        <v>475</v>
      </c>
      <c r="C2096" s="631" t="s">
        <v>476</v>
      </c>
    </row>
    <row r="2097" spans="1:3" x14ac:dyDescent="0.2">
      <c r="A2097">
        <v>1</v>
      </c>
      <c r="B2097" t="s">
        <v>445</v>
      </c>
      <c r="C2097" s="631">
        <v>1.7160000000000001E-3</v>
      </c>
    </row>
    <row r="2098" spans="1:3" x14ac:dyDescent="0.2">
      <c r="A2098">
        <v>2</v>
      </c>
      <c r="B2098" t="s">
        <v>470</v>
      </c>
      <c r="C2098" s="631">
        <v>5.0429999999999995E-4</v>
      </c>
    </row>
    <row r="2099" spans="1:3" x14ac:dyDescent="0.2">
      <c r="A2099">
        <v>3</v>
      </c>
      <c r="B2099" t="s">
        <v>639</v>
      </c>
      <c r="C2099">
        <v>3.1960000000000002E-4</v>
      </c>
    </row>
    <row r="2100" spans="1:3" x14ac:dyDescent="0.2">
      <c r="A2100">
        <v>111</v>
      </c>
      <c r="B2100" t="s">
        <v>417</v>
      </c>
      <c r="C2100" s="631">
        <v>6.2589999999999998E-4</v>
      </c>
    </row>
    <row r="2101" spans="1:3" x14ac:dyDescent="0.2">
      <c r="A2101">
        <v>112</v>
      </c>
      <c r="B2101" t="s">
        <v>418</v>
      </c>
      <c r="C2101" s="631">
        <v>8.1799999999999996E-5</v>
      </c>
    </row>
    <row r="2102" spans="1:3" x14ac:dyDescent="0.2">
      <c r="A2102">
        <v>114</v>
      </c>
      <c r="B2102" t="s">
        <v>587</v>
      </c>
      <c r="C2102" s="631">
        <v>2.7589999999999998E-4</v>
      </c>
    </row>
    <row r="2103" spans="1:3" x14ac:dyDescent="0.2">
      <c r="A2103">
        <v>121</v>
      </c>
      <c r="B2103" t="s">
        <v>465</v>
      </c>
      <c r="C2103" s="631">
        <v>2.967E-4</v>
      </c>
    </row>
    <row r="2104" spans="1:3" x14ac:dyDescent="0.2">
      <c r="A2104">
        <v>505</v>
      </c>
      <c r="B2104" t="s">
        <v>449</v>
      </c>
      <c r="C2104" s="631">
        <v>5.0000000000000002E-5</v>
      </c>
    </row>
    <row r="2105" spans="1:3" x14ac:dyDescent="0.2">
      <c r="A2105">
        <v>661</v>
      </c>
      <c r="B2105" s="48" t="s">
        <v>467</v>
      </c>
      <c r="C2105" s="631">
        <v>5.0022E-3</v>
      </c>
    </row>
    <row r="2106" spans="1:3" x14ac:dyDescent="0.2">
      <c r="A2106">
        <v>662</v>
      </c>
      <c r="B2106" t="s">
        <v>636</v>
      </c>
      <c r="C2106" s="631">
        <v>5.9069999999999999E-4</v>
      </c>
    </row>
    <row r="2107" spans="1:3" x14ac:dyDescent="0.2">
      <c r="A2107">
        <v>721</v>
      </c>
      <c r="B2107" t="s">
        <v>586</v>
      </c>
      <c r="C2107" s="631">
        <v>7.4999999999999993E-5</v>
      </c>
    </row>
    <row r="2108" spans="1:3" x14ac:dyDescent="0.2">
      <c r="A2108"/>
      <c r="B2108" t="s">
        <v>477</v>
      </c>
      <c r="C2108" s="631">
        <v>9.5381000000000007E-3</v>
      </c>
    </row>
    <row r="2109" spans="1:3" x14ac:dyDescent="0.2">
      <c r="A2109"/>
      <c r="B2109"/>
      <c r="C2109" s="631"/>
    </row>
    <row r="2110" spans="1:3" x14ac:dyDescent="0.2">
      <c r="A2110" s="7"/>
      <c r="B2110" s="48"/>
      <c r="C2110" s="631"/>
    </row>
    <row r="2111" spans="1:3" x14ac:dyDescent="0.2">
      <c r="A2111" t="s">
        <v>277</v>
      </c>
      <c r="B2111" t="s">
        <v>278</v>
      </c>
      <c r="C2111" s="631"/>
    </row>
    <row r="2112" spans="1:3" x14ac:dyDescent="0.2">
      <c r="A2112" s="48">
        <v>270762</v>
      </c>
      <c r="B2112" s="48">
        <v>4411</v>
      </c>
      <c r="C2112" s="631"/>
    </row>
    <row r="2113" spans="1:3" x14ac:dyDescent="0.2">
      <c r="A2113"/>
      <c r="B2113"/>
      <c r="C2113" s="631"/>
    </row>
    <row r="2114" spans="1:3" x14ac:dyDescent="0.2">
      <c r="A2114" t="s">
        <v>474</v>
      </c>
      <c r="B2114" t="s">
        <v>475</v>
      </c>
      <c r="C2114" s="631" t="s">
        <v>476</v>
      </c>
    </row>
    <row r="2115" spans="1:3" x14ac:dyDescent="0.2">
      <c r="A2115">
        <v>1</v>
      </c>
      <c r="B2115" t="s">
        <v>445</v>
      </c>
      <c r="C2115" s="631">
        <v>1.7160000000000001E-3</v>
      </c>
    </row>
    <row r="2116" spans="1:3" x14ac:dyDescent="0.2">
      <c r="A2116">
        <v>2</v>
      </c>
      <c r="B2116" t="s">
        <v>470</v>
      </c>
      <c r="C2116" s="631">
        <v>5.0429999999999995E-4</v>
      </c>
    </row>
    <row r="2117" spans="1:3" x14ac:dyDescent="0.2">
      <c r="A2117" s="7">
        <v>3</v>
      </c>
      <c r="B2117" s="48" t="s">
        <v>639</v>
      </c>
      <c r="C2117" s="631">
        <v>3.1960000000000002E-4</v>
      </c>
    </row>
    <row r="2118" spans="1:3" x14ac:dyDescent="0.2">
      <c r="A2118">
        <v>111</v>
      </c>
      <c r="B2118" t="s">
        <v>417</v>
      </c>
      <c r="C2118" s="631">
        <v>6.2589999999999998E-4</v>
      </c>
    </row>
    <row r="2119" spans="1:3" x14ac:dyDescent="0.2">
      <c r="A2119">
        <v>112</v>
      </c>
      <c r="B2119" t="s">
        <v>418</v>
      </c>
      <c r="C2119">
        <v>8.1799999999999996E-5</v>
      </c>
    </row>
    <row r="2120" spans="1:3" x14ac:dyDescent="0.2">
      <c r="A2120">
        <v>114</v>
      </c>
      <c r="B2120" t="s">
        <v>587</v>
      </c>
      <c r="C2120" s="631">
        <v>2.7589999999999998E-4</v>
      </c>
    </row>
    <row r="2121" spans="1:3" x14ac:dyDescent="0.2">
      <c r="A2121">
        <v>121</v>
      </c>
      <c r="B2121" t="s">
        <v>465</v>
      </c>
      <c r="C2121" s="631">
        <v>2.967E-4</v>
      </c>
    </row>
    <row r="2122" spans="1:3" x14ac:dyDescent="0.2">
      <c r="A2122">
        <v>371</v>
      </c>
      <c r="B2122" t="s">
        <v>464</v>
      </c>
      <c r="C2122" s="631">
        <v>1.4639E-3</v>
      </c>
    </row>
    <row r="2123" spans="1:3" x14ac:dyDescent="0.2">
      <c r="A2123">
        <v>505</v>
      </c>
      <c r="B2123" t="s">
        <v>449</v>
      </c>
      <c r="C2123" s="631">
        <v>5.0000000000000002E-5</v>
      </c>
    </row>
    <row r="2124" spans="1:3" x14ac:dyDescent="0.2">
      <c r="A2124">
        <v>661</v>
      </c>
      <c r="B2124" t="s">
        <v>467</v>
      </c>
      <c r="C2124">
        <v>5.0022E-3</v>
      </c>
    </row>
    <row r="2125" spans="1:3" x14ac:dyDescent="0.2">
      <c r="A2125">
        <v>662</v>
      </c>
      <c r="B2125" t="s">
        <v>636</v>
      </c>
      <c r="C2125" s="631">
        <v>5.9069999999999999E-4</v>
      </c>
    </row>
    <row r="2126" spans="1:3" x14ac:dyDescent="0.2">
      <c r="A2126">
        <v>721</v>
      </c>
      <c r="B2126" t="s">
        <v>586</v>
      </c>
      <c r="C2126" s="631">
        <v>7.4999999999999993E-5</v>
      </c>
    </row>
    <row r="2127" spans="1:3" x14ac:dyDescent="0.2">
      <c r="A2127"/>
      <c r="B2127" t="s">
        <v>477</v>
      </c>
      <c r="C2127" s="631">
        <v>1.1002E-2</v>
      </c>
    </row>
    <row r="2128" spans="1:3" x14ac:dyDescent="0.2">
      <c r="A2128" s="722"/>
      <c r="B2128" s="668"/>
      <c r="C2128"/>
    </row>
    <row r="2129" spans="1:3" x14ac:dyDescent="0.2">
      <c r="A2129"/>
      <c r="B2129"/>
      <c r="C2129" s="631"/>
    </row>
    <row r="2130" spans="1:3" x14ac:dyDescent="0.2">
      <c r="A2130" t="s">
        <v>277</v>
      </c>
      <c r="B2130" t="s">
        <v>278</v>
      </c>
      <c r="C2130"/>
    </row>
    <row r="2131" spans="1:3" x14ac:dyDescent="0.2">
      <c r="A2131" s="48">
        <v>270764</v>
      </c>
      <c r="B2131" s="48">
        <v>4413</v>
      </c>
      <c r="C2131" s="631"/>
    </row>
    <row r="2132" spans="1:3" x14ac:dyDescent="0.2">
      <c r="A2132"/>
      <c r="B2132"/>
      <c r="C2132" s="631"/>
    </row>
    <row r="2133" spans="1:3" x14ac:dyDescent="0.2">
      <c r="A2133" t="s">
        <v>474</v>
      </c>
      <c r="B2133" t="s">
        <v>475</v>
      </c>
      <c r="C2133" s="631" t="s">
        <v>476</v>
      </c>
    </row>
    <row r="2134" spans="1:3" x14ac:dyDescent="0.2">
      <c r="A2134" s="7">
        <v>1</v>
      </c>
      <c r="B2134" s="48" t="s">
        <v>445</v>
      </c>
      <c r="C2134" s="631">
        <v>1.7160000000000001E-3</v>
      </c>
    </row>
    <row r="2135" spans="1:3" x14ac:dyDescent="0.2">
      <c r="A2135">
        <v>2</v>
      </c>
      <c r="B2135" t="s">
        <v>470</v>
      </c>
      <c r="C2135" s="631">
        <v>5.0429999999999995E-4</v>
      </c>
    </row>
    <row r="2136" spans="1:3" x14ac:dyDescent="0.2">
      <c r="A2136">
        <v>3</v>
      </c>
      <c r="B2136" t="s">
        <v>639</v>
      </c>
      <c r="C2136" s="631">
        <v>3.1960000000000002E-4</v>
      </c>
    </row>
    <row r="2137" spans="1:3" x14ac:dyDescent="0.2">
      <c r="A2137">
        <v>111</v>
      </c>
      <c r="B2137" t="s">
        <v>417</v>
      </c>
      <c r="C2137" s="631">
        <v>6.2589999999999998E-4</v>
      </c>
    </row>
    <row r="2138" spans="1:3" x14ac:dyDescent="0.2">
      <c r="A2138">
        <v>112</v>
      </c>
      <c r="B2138" t="s">
        <v>418</v>
      </c>
      <c r="C2138" s="631">
        <v>8.1799999999999996E-5</v>
      </c>
    </row>
    <row r="2139" spans="1:3" x14ac:dyDescent="0.2">
      <c r="A2139">
        <v>114</v>
      </c>
      <c r="B2139" t="s">
        <v>587</v>
      </c>
      <c r="C2139" s="631">
        <v>2.7589999999999998E-4</v>
      </c>
    </row>
    <row r="2140" spans="1:3" x14ac:dyDescent="0.2">
      <c r="A2140">
        <v>121</v>
      </c>
      <c r="B2140" t="s">
        <v>465</v>
      </c>
      <c r="C2140" s="631">
        <v>2.967E-4</v>
      </c>
    </row>
    <row r="2141" spans="1:3" x14ac:dyDescent="0.2">
      <c r="A2141">
        <v>505</v>
      </c>
      <c r="B2141" t="s">
        <v>449</v>
      </c>
      <c r="C2141" s="631">
        <v>5.0000000000000002E-5</v>
      </c>
    </row>
    <row r="2142" spans="1:3" x14ac:dyDescent="0.2">
      <c r="A2142">
        <v>661</v>
      </c>
      <c r="B2142" t="s">
        <v>467</v>
      </c>
      <c r="C2142" s="631">
        <v>5.0022E-3</v>
      </c>
    </row>
    <row r="2143" spans="1:3" x14ac:dyDescent="0.2">
      <c r="A2143">
        <v>662</v>
      </c>
      <c r="B2143" t="s">
        <v>636</v>
      </c>
      <c r="C2143" s="631">
        <v>5.9069999999999999E-4</v>
      </c>
    </row>
    <row r="2144" spans="1:3" x14ac:dyDescent="0.2">
      <c r="A2144">
        <v>721</v>
      </c>
      <c r="B2144" t="s">
        <v>586</v>
      </c>
      <c r="C2144" s="631">
        <v>7.4999999999999993E-5</v>
      </c>
    </row>
    <row r="2145" spans="1:3" x14ac:dyDescent="0.2">
      <c r="A2145"/>
      <c r="B2145" t="s">
        <v>477</v>
      </c>
      <c r="C2145" s="631">
        <v>9.5381000000000007E-3</v>
      </c>
    </row>
    <row r="2146" spans="1:3" x14ac:dyDescent="0.2">
      <c r="A2146" s="7"/>
      <c r="B2146" s="48"/>
      <c r="C2146" s="631"/>
    </row>
    <row r="2147" spans="1:3" x14ac:dyDescent="0.2">
      <c r="A2147"/>
      <c r="B2147"/>
      <c r="C2147" s="631"/>
    </row>
    <row r="2148" spans="1:3" x14ac:dyDescent="0.2">
      <c r="A2148" t="s">
        <v>277</v>
      </c>
      <c r="B2148" t="s">
        <v>278</v>
      </c>
      <c r="C2148" s="631"/>
    </row>
    <row r="2149" spans="1:3" x14ac:dyDescent="0.2">
      <c r="A2149" s="48">
        <v>270765</v>
      </c>
      <c r="B2149" s="48">
        <v>4414</v>
      </c>
      <c r="C2149" s="631"/>
    </row>
    <row r="2150" spans="1:3" x14ac:dyDescent="0.2">
      <c r="A2150"/>
      <c r="B2150"/>
      <c r="C2150" s="631"/>
    </row>
    <row r="2151" spans="1:3" x14ac:dyDescent="0.2">
      <c r="A2151" s="48" t="s">
        <v>474</v>
      </c>
      <c r="B2151" s="48" t="s">
        <v>475</v>
      </c>
      <c r="C2151" s="631" t="s">
        <v>476</v>
      </c>
    </row>
    <row r="2152" spans="1:3" x14ac:dyDescent="0.2">
      <c r="A2152">
        <v>1</v>
      </c>
      <c r="B2152" t="s">
        <v>445</v>
      </c>
      <c r="C2152" s="631">
        <v>1.7160000000000001E-3</v>
      </c>
    </row>
    <row r="2153" spans="1:3" x14ac:dyDescent="0.2">
      <c r="A2153">
        <v>2</v>
      </c>
      <c r="B2153" t="s">
        <v>470</v>
      </c>
      <c r="C2153" s="631">
        <v>5.0429999999999995E-4</v>
      </c>
    </row>
    <row r="2154" spans="1:3" x14ac:dyDescent="0.2">
      <c r="A2154">
        <v>3</v>
      </c>
      <c r="B2154" t="s">
        <v>639</v>
      </c>
      <c r="C2154" s="631">
        <v>3.1960000000000002E-4</v>
      </c>
    </row>
    <row r="2155" spans="1:3" x14ac:dyDescent="0.2">
      <c r="A2155">
        <v>111</v>
      </c>
      <c r="B2155" t="s">
        <v>417</v>
      </c>
      <c r="C2155" s="631">
        <v>6.2589999999999998E-4</v>
      </c>
    </row>
    <row r="2156" spans="1:3" x14ac:dyDescent="0.2">
      <c r="A2156">
        <v>112</v>
      </c>
      <c r="B2156" t="s">
        <v>418</v>
      </c>
      <c r="C2156" s="631">
        <v>8.1799999999999996E-5</v>
      </c>
    </row>
    <row r="2157" spans="1:3" x14ac:dyDescent="0.2">
      <c r="A2157">
        <v>114</v>
      </c>
      <c r="B2157" t="s">
        <v>587</v>
      </c>
      <c r="C2157" s="631">
        <v>2.7589999999999998E-4</v>
      </c>
    </row>
    <row r="2158" spans="1:3" x14ac:dyDescent="0.2">
      <c r="A2158">
        <v>121</v>
      </c>
      <c r="B2158" t="s">
        <v>465</v>
      </c>
      <c r="C2158">
        <v>2.967E-4</v>
      </c>
    </row>
    <row r="2159" spans="1:3" x14ac:dyDescent="0.2">
      <c r="A2159">
        <v>371</v>
      </c>
      <c r="B2159" t="s">
        <v>464</v>
      </c>
      <c r="C2159" s="631">
        <v>1.4639E-3</v>
      </c>
    </row>
    <row r="2160" spans="1:3" x14ac:dyDescent="0.2">
      <c r="A2160">
        <v>505</v>
      </c>
      <c r="B2160" t="s">
        <v>449</v>
      </c>
      <c r="C2160" s="631">
        <v>5.0000000000000002E-5</v>
      </c>
    </row>
    <row r="2161" spans="1:3" x14ac:dyDescent="0.2">
      <c r="A2161">
        <v>661</v>
      </c>
      <c r="B2161" t="s">
        <v>467</v>
      </c>
      <c r="C2161">
        <v>5.0022E-3</v>
      </c>
    </row>
    <row r="2162" spans="1:3" x14ac:dyDescent="0.2">
      <c r="A2162">
        <v>662</v>
      </c>
      <c r="B2162" t="s">
        <v>636</v>
      </c>
      <c r="C2162" s="631">
        <v>5.9069999999999999E-4</v>
      </c>
    </row>
    <row r="2163" spans="1:3" x14ac:dyDescent="0.2">
      <c r="A2163">
        <v>721</v>
      </c>
      <c r="B2163" t="s">
        <v>586</v>
      </c>
      <c r="C2163" s="631">
        <v>7.4999999999999993E-5</v>
      </c>
    </row>
    <row r="2164" spans="1:3" x14ac:dyDescent="0.2">
      <c r="A2164" s="48"/>
      <c r="B2164" s="48" t="s">
        <v>477</v>
      </c>
      <c r="C2164" s="631">
        <v>1.1002E-2</v>
      </c>
    </row>
    <row r="2165" spans="1:3" x14ac:dyDescent="0.2">
      <c r="A2165"/>
      <c r="B2165"/>
      <c r="C2165" s="631"/>
    </row>
    <row r="2166" spans="1:3" x14ac:dyDescent="0.2">
      <c r="A2166"/>
      <c r="B2166"/>
      <c r="C2166" s="631"/>
    </row>
    <row r="2167" spans="1:3" x14ac:dyDescent="0.2">
      <c r="A2167" s="48" t="s">
        <v>277</v>
      </c>
      <c r="B2167" s="48" t="s">
        <v>278</v>
      </c>
      <c r="C2167" s="631"/>
    </row>
    <row r="2168" spans="1:3" x14ac:dyDescent="0.2">
      <c r="A2168" s="48">
        <v>270766</v>
      </c>
      <c r="B2168" s="48">
        <v>4415</v>
      </c>
      <c r="C2168" s="631"/>
    </row>
    <row r="2169" spans="1:3" x14ac:dyDescent="0.2">
      <c r="A2169"/>
      <c r="B2169"/>
      <c r="C2169" s="631"/>
    </row>
    <row r="2170" spans="1:3" x14ac:dyDescent="0.2">
      <c r="A2170" t="s">
        <v>474</v>
      </c>
      <c r="B2170" t="s">
        <v>475</v>
      </c>
      <c r="C2170" s="631" t="s">
        <v>476</v>
      </c>
    </row>
    <row r="2171" spans="1:3" x14ac:dyDescent="0.2">
      <c r="A2171">
        <v>1</v>
      </c>
      <c r="B2171" t="s">
        <v>445</v>
      </c>
      <c r="C2171" s="631">
        <v>1.7160000000000001E-3</v>
      </c>
    </row>
    <row r="2172" spans="1:3" x14ac:dyDescent="0.2">
      <c r="A2172">
        <v>2</v>
      </c>
      <c r="B2172" t="s">
        <v>470</v>
      </c>
      <c r="C2172" s="631">
        <v>5.0429999999999995E-4</v>
      </c>
    </row>
    <row r="2173" spans="1:3" x14ac:dyDescent="0.2">
      <c r="A2173">
        <v>3</v>
      </c>
      <c r="B2173" t="s">
        <v>639</v>
      </c>
      <c r="C2173" s="631">
        <v>3.1960000000000002E-4</v>
      </c>
    </row>
    <row r="2174" spans="1:3" x14ac:dyDescent="0.2">
      <c r="A2174">
        <v>111</v>
      </c>
      <c r="B2174" t="s">
        <v>417</v>
      </c>
      <c r="C2174" s="631">
        <v>6.2589999999999998E-4</v>
      </c>
    </row>
    <row r="2175" spans="1:3" x14ac:dyDescent="0.2">
      <c r="A2175">
        <v>112</v>
      </c>
      <c r="B2175" t="s">
        <v>418</v>
      </c>
      <c r="C2175" s="631">
        <v>8.1799999999999996E-5</v>
      </c>
    </row>
    <row r="2176" spans="1:3" x14ac:dyDescent="0.2">
      <c r="A2176">
        <v>114</v>
      </c>
      <c r="B2176" t="s">
        <v>587</v>
      </c>
      <c r="C2176" s="631">
        <v>2.7589999999999998E-4</v>
      </c>
    </row>
    <row r="2177" spans="1:3" x14ac:dyDescent="0.2">
      <c r="A2177">
        <v>121</v>
      </c>
      <c r="B2177" t="s">
        <v>465</v>
      </c>
      <c r="C2177" s="631">
        <v>2.967E-4</v>
      </c>
    </row>
    <row r="2178" spans="1:3" x14ac:dyDescent="0.2">
      <c r="A2178">
        <v>341</v>
      </c>
      <c r="B2178" t="s">
        <v>459</v>
      </c>
      <c r="C2178">
        <v>1.4687999999999999E-3</v>
      </c>
    </row>
    <row r="2179" spans="1:3" x14ac:dyDescent="0.2">
      <c r="A2179">
        <v>505</v>
      </c>
      <c r="B2179" t="s">
        <v>449</v>
      </c>
      <c r="C2179" s="631">
        <v>5.0000000000000002E-5</v>
      </c>
    </row>
    <row r="2180" spans="1:3" x14ac:dyDescent="0.2">
      <c r="A2180">
        <v>661</v>
      </c>
      <c r="B2180" t="s">
        <v>467</v>
      </c>
      <c r="C2180">
        <v>5.0022E-3</v>
      </c>
    </row>
    <row r="2181" spans="1:3" x14ac:dyDescent="0.2">
      <c r="A2181" s="7">
        <v>662</v>
      </c>
      <c r="B2181" s="48" t="s">
        <v>636</v>
      </c>
      <c r="C2181" s="631">
        <v>5.9069999999999999E-4</v>
      </c>
    </row>
    <row r="2182" spans="1:3" x14ac:dyDescent="0.2">
      <c r="A2182">
        <v>721</v>
      </c>
      <c r="B2182" t="s">
        <v>586</v>
      </c>
      <c r="C2182" s="631">
        <v>7.4999999999999993E-5</v>
      </c>
    </row>
    <row r="2183" spans="1:3" x14ac:dyDescent="0.2">
      <c r="A2183"/>
      <c r="B2183" t="s">
        <v>477</v>
      </c>
      <c r="C2183" s="631">
        <v>1.10069E-2</v>
      </c>
    </row>
    <row r="2184" spans="1:3" x14ac:dyDescent="0.2">
      <c r="A2184" s="48"/>
      <c r="B2184" s="48"/>
      <c r="C2184" s="631"/>
    </row>
    <row r="2185" spans="1:3" x14ac:dyDescent="0.2">
      <c r="A2185"/>
      <c r="B2185"/>
      <c r="C2185" s="631"/>
    </row>
    <row r="2186" spans="1:3" x14ac:dyDescent="0.2">
      <c r="A2186" t="s">
        <v>277</v>
      </c>
      <c r="B2186" t="s">
        <v>278</v>
      </c>
      <c r="C2186" s="631"/>
    </row>
    <row r="2187" spans="1:3" x14ac:dyDescent="0.2">
      <c r="A2187" s="48"/>
      <c r="B2187" s="48">
        <v>4416</v>
      </c>
      <c r="C2187" s="631"/>
    </row>
    <row r="2188" spans="1:3" x14ac:dyDescent="0.2">
      <c r="A2188"/>
      <c r="B2188"/>
      <c r="C2188" s="631"/>
    </row>
    <row r="2189" spans="1:3" x14ac:dyDescent="0.2">
      <c r="A2189" t="s">
        <v>474</v>
      </c>
      <c r="B2189" t="s">
        <v>475</v>
      </c>
      <c r="C2189" s="631" t="s">
        <v>476</v>
      </c>
    </row>
    <row r="2190" spans="1:3" x14ac:dyDescent="0.2">
      <c r="A2190">
        <v>1</v>
      </c>
      <c r="B2190" t="s">
        <v>445</v>
      </c>
      <c r="C2190" s="631">
        <v>1.7160000000000001E-3</v>
      </c>
    </row>
    <row r="2191" spans="1:3" x14ac:dyDescent="0.2">
      <c r="A2191">
        <v>111</v>
      </c>
      <c r="B2191" t="s">
        <v>417</v>
      </c>
      <c r="C2191" s="631">
        <v>6.2589999999999998E-4</v>
      </c>
    </row>
    <row r="2192" spans="1:3" x14ac:dyDescent="0.2">
      <c r="A2192">
        <v>121</v>
      </c>
      <c r="B2192" t="s">
        <v>465</v>
      </c>
      <c r="C2192" s="631">
        <v>2.967E-4</v>
      </c>
    </row>
    <row r="2193" spans="1:3" x14ac:dyDescent="0.2">
      <c r="A2193">
        <v>661</v>
      </c>
      <c r="B2193" t="s">
        <v>467</v>
      </c>
      <c r="C2193" s="631">
        <v>5.0022E-3</v>
      </c>
    </row>
    <row r="2194" spans="1:3" x14ac:dyDescent="0.2">
      <c r="A2194"/>
      <c r="B2194" t="s">
        <v>477</v>
      </c>
      <c r="C2194" s="631">
        <v>7.6407999999999997E-3</v>
      </c>
    </row>
    <row r="2195" spans="1:3" x14ac:dyDescent="0.2">
      <c r="A2195"/>
      <c r="B2195"/>
      <c r="C2195"/>
    </row>
    <row r="2196" spans="1:3" x14ac:dyDescent="0.2">
      <c r="A2196"/>
      <c r="B2196"/>
      <c r="C2196" s="631"/>
    </row>
    <row r="2197" spans="1:3" x14ac:dyDescent="0.2">
      <c r="A2197" t="s">
        <v>277</v>
      </c>
      <c r="B2197" t="s">
        <v>278</v>
      </c>
      <c r="C2197" s="631"/>
    </row>
    <row r="2198" spans="1:3" x14ac:dyDescent="0.2">
      <c r="A2198" s="48"/>
      <c r="B2198" s="48">
        <v>4417</v>
      </c>
      <c r="C2198"/>
    </row>
    <row r="2199" spans="1:3" x14ac:dyDescent="0.2">
      <c r="A2199" s="48"/>
      <c r="B2199" s="48"/>
      <c r="C2199"/>
    </row>
    <row r="2200" spans="1:3" x14ac:dyDescent="0.2">
      <c r="A2200" t="s">
        <v>474</v>
      </c>
      <c r="B2200" t="s">
        <v>475</v>
      </c>
      <c r="C2200" t="s">
        <v>476</v>
      </c>
    </row>
    <row r="2201" spans="1:3" x14ac:dyDescent="0.2">
      <c r="A2201" s="7">
        <v>1</v>
      </c>
      <c r="B2201" s="48" t="s">
        <v>445</v>
      </c>
      <c r="C2201" s="631">
        <v>1.7160000000000001E-3</v>
      </c>
    </row>
    <row r="2202" spans="1:3" x14ac:dyDescent="0.2">
      <c r="A2202">
        <v>111</v>
      </c>
      <c r="B2202" t="s">
        <v>417</v>
      </c>
      <c r="C2202" s="631">
        <v>6.2589999999999998E-4</v>
      </c>
    </row>
    <row r="2203" spans="1:3" x14ac:dyDescent="0.2">
      <c r="A2203">
        <v>121</v>
      </c>
      <c r="B2203" t="s">
        <v>465</v>
      </c>
      <c r="C2203" s="631">
        <v>2.967E-4</v>
      </c>
    </row>
    <row r="2204" spans="1:3" x14ac:dyDescent="0.2">
      <c r="A2204">
        <v>371</v>
      </c>
      <c r="B2204" t="s">
        <v>464</v>
      </c>
      <c r="C2204" s="631">
        <v>1.4639E-3</v>
      </c>
    </row>
    <row r="2205" spans="1:3" x14ac:dyDescent="0.2">
      <c r="A2205">
        <v>661</v>
      </c>
      <c r="B2205" t="s">
        <v>467</v>
      </c>
      <c r="C2205" s="631">
        <v>5.0022E-3</v>
      </c>
    </row>
    <row r="2206" spans="1:3" x14ac:dyDescent="0.2">
      <c r="A2206"/>
      <c r="B2206" t="s">
        <v>477</v>
      </c>
      <c r="C2206" s="631">
        <v>9.1047000000000003E-3</v>
      </c>
    </row>
    <row r="2207" spans="1:3" x14ac:dyDescent="0.2">
      <c r="A2207"/>
      <c r="B2207"/>
      <c r="C2207" s="631"/>
    </row>
    <row r="2208" spans="1:3" x14ac:dyDescent="0.2">
      <c r="A2208"/>
      <c r="B2208"/>
      <c r="C2208" s="631"/>
    </row>
    <row r="2209" spans="1:3" x14ac:dyDescent="0.2">
      <c r="A2209" t="s">
        <v>277</v>
      </c>
      <c r="B2209" t="s">
        <v>278</v>
      </c>
      <c r="C2209" s="631"/>
    </row>
    <row r="2210" spans="1:3" x14ac:dyDescent="0.2">
      <c r="A2210" s="48">
        <v>270770</v>
      </c>
      <c r="B2210" s="48">
        <v>4501</v>
      </c>
      <c r="C2210" s="631"/>
    </row>
    <row r="2211" spans="1:3" x14ac:dyDescent="0.2">
      <c r="A2211"/>
      <c r="B2211"/>
      <c r="C2211" s="631"/>
    </row>
    <row r="2212" spans="1:3" x14ac:dyDescent="0.2">
      <c r="A2212" t="s">
        <v>474</v>
      </c>
      <c r="B2212" t="s">
        <v>475</v>
      </c>
      <c r="C2212" s="631" t="s">
        <v>476</v>
      </c>
    </row>
    <row r="2213" spans="1:3" x14ac:dyDescent="0.2">
      <c r="A2213">
        <v>1</v>
      </c>
      <c r="B2213" t="s">
        <v>445</v>
      </c>
      <c r="C2213" s="631">
        <v>1.7160000000000001E-3</v>
      </c>
    </row>
    <row r="2214" spans="1:3" x14ac:dyDescent="0.2">
      <c r="A2214">
        <v>2</v>
      </c>
      <c r="B2214" t="s">
        <v>470</v>
      </c>
      <c r="C2214" s="631">
        <v>5.0429999999999995E-4</v>
      </c>
    </row>
    <row r="2215" spans="1:3" x14ac:dyDescent="0.2">
      <c r="A2215">
        <v>3</v>
      </c>
      <c r="B2215" t="s">
        <v>639</v>
      </c>
      <c r="C2215">
        <v>3.1960000000000002E-4</v>
      </c>
    </row>
    <row r="2216" spans="1:3" x14ac:dyDescent="0.2">
      <c r="A2216">
        <v>111</v>
      </c>
      <c r="B2216" t="s">
        <v>417</v>
      </c>
      <c r="C2216">
        <v>6.2589999999999998E-4</v>
      </c>
    </row>
    <row r="2217" spans="1:3" x14ac:dyDescent="0.2">
      <c r="A2217" s="7">
        <v>112</v>
      </c>
      <c r="B2217" s="48" t="s">
        <v>418</v>
      </c>
      <c r="C2217">
        <v>8.1799999999999996E-5</v>
      </c>
    </row>
    <row r="2218" spans="1:3" x14ac:dyDescent="0.2">
      <c r="A2218" s="7">
        <v>114</v>
      </c>
      <c r="B2218" s="48" t="s">
        <v>587</v>
      </c>
      <c r="C2218">
        <v>2.7589999999999998E-4</v>
      </c>
    </row>
    <row r="2219" spans="1:3" x14ac:dyDescent="0.2">
      <c r="A2219">
        <v>121</v>
      </c>
      <c r="B2219" t="s">
        <v>465</v>
      </c>
      <c r="C2219">
        <v>2.967E-4</v>
      </c>
    </row>
    <row r="2220" spans="1:3" x14ac:dyDescent="0.2">
      <c r="A2220">
        <v>301</v>
      </c>
      <c r="B2220" t="s">
        <v>412</v>
      </c>
      <c r="C2220" s="631">
        <v>2.2122999999999999E-3</v>
      </c>
    </row>
    <row r="2221" spans="1:3" x14ac:dyDescent="0.2">
      <c r="A2221">
        <v>505</v>
      </c>
      <c r="B2221" t="s">
        <v>449</v>
      </c>
      <c r="C2221" s="631">
        <v>5.0000000000000002E-5</v>
      </c>
    </row>
    <row r="2222" spans="1:3" x14ac:dyDescent="0.2">
      <c r="A2222">
        <v>671</v>
      </c>
      <c r="B2222" t="s">
        <v>413</v>
      </c>
      <c r="C2222" s="631">
        <v>6.4384999999999998E-3</v>
      </c>
    </row>
    <row r="2223" spans="1:3" x14ac:dyDescent="0.2">
      <c r="A2223">
        <v>721</v>
      </c>
      <c r="B2223" t="s">
        <v>586</v>
      </c>
      <c r="C2223" s="631">
        <v>7.4999999999999993E-5</v>
      </c>
    </row>
    <row r="2224" spans="1:3" x14ac:dyDescent="0.2">
      <c r="A2224"/>
      <c r="B2224" t="s">
        <v>477</v>
      </c>
      <c r="C2224" s="631">
        <v>1.2596E-2</v>
      </c>
    </row>
    <row r="2225" spans="1:3" x14ac:dyDescent="0.2">
      <c r="A2225"/>
      <c r="B2225"/>
      <c r="C2225" s="631"/>
    </row>
    <row r="2226" spans="1:3" x14ac:dyDescent="0.2">
      <c r="A2226"/>
      <c r="B2226"/>
      <c r="C2226" s="631"/>
    </row>
    <row r="2227" spans="1:3" x14ac:dyDescent="0.2">
      <c r="A2227" t="s">
        <v>277</v>
      </c>
      <c r="B2227" t="s">
        <v>278</v>
      </c>
      <c r="C2227" s="631"/>
    </row>
    <row r="2228" spans="1:3" x14ac:dyDescent="0.2">
      <c r="A2228" s="48">
        <v>270780</v>
      </c>
      <c r="B2228" s="48">
        <v>4502</v>
      </c>
      <c r="C2228" s="631"/>
    </row>
    <row r="2229" spans="1:3" x14ac:dyDescent="0.2">
      <c r="A2229"/>
      <c r="B2229"/>
      <c r="C2229" s="631"/>
    </row>
    <row r="2230" spans="1:3" x14ac:dyDescent="0.2">
      <c r="A2230" t="s">
        <v>474</v>
      </c>
      <c r="B2230" t="s">
        <v>475</v>
      </c>
      <c r="C2230" s="631" t="s">
        <v>476</v>
      </c>
    </row>
    <row r="2231" spans="1:3" x14ac:dyDescent="0.2">
      <c r="A2231">
        <v>1</v>
      </c>
      <c r="B2231" t="s">
        <v>445</v>
      </c>
      <c r="C2231" s="631">
        <v>1.7160000000000001E-3</v>
      </c>
    </row>
    <row r="2232" spans="1:3" x14ac:dyDescent="0.2">
      <c r="A2232">
        <v>2</v>
      </c>
      <c r="B2232" t="s">
        <v>470</v>
      </c>
      <c r="C2232" s="631">
        <v>5.0429999999999995E-4</v>
      </c>
    </row>
    <row r="2233" spans="1:3" x14ac:dyDescent="0.2">
      <c r="A2233">
        <v>3</v>
      </c>
      <c r="B2233" t="s">
        <v>639</v>
      </c>
      <c r="C2233">
        <v>3.1960000000000002E-4</v>
      </c>
    </row>
    <row r="2234" spans="1:3" x14ac:dyDescent="0.2">
      <c r="A2234">
        <v>111</v>
      </c>
      <c r="B2234" t="s">
        <v>417</v>
      </c>
      <c r="C2234">
        <v>6.2589999999999998E-4</v>
      </c>
    </row>
    <row r="2235" spans="1:3" x14ac:dyDescent="0.2">
      <c r="A2235" s="7">
        <v>112</v>
      </c>
      <c r="B2235" s="48" t="s">
        <v>418</v>
      </c>
      <c r="C2235">
        <v>8.1799999999999996E-5</v>
      </c>
    </row>
    <row r="2236" spans="1:3" x14ac:dyDescent="0.2">
      <c r="A2236" s="7">
        <v>114</v>
      </c>
      <c r="B2236" s="48" t="s">
        <v>587</v>
      </c>
      <c r="C2236">
        <v>2.7589999999999998E-4</v>
      </c>
    </row>
    <row r="2237" spans="1:3" x14ac:dyDescent="0.2">
      <c r="A2237">
        <v>121</v>
      </c>
      <c r="B2237" t="s">
        <v>465</v>
      </c>
      <c r="C2237">
        <v>2.967E-4</v>
      </c>
    </row>
    <row r="2238" spans="1:3" x14ac:dyDescent="0.2">
      <c r="A2238">
        <v>341</v>
      </c>
      <c r="B2238" t="s">
        <v>459</v>
      </c>
      <c r="C2238" s="631">
        <v>1.4687999999999999E-3</v>
      </c>
    </row>
    <row r="2239" spans="1:3" x14ac:dyDescent="0.2">
      <c r="A2239">
        <v>505</v>
      </c>
      <c r="B2239" t="s">
        <v>449</v>
      </c>
      <c r="C2239" s="631">
        <v>5.0000000000000002E-5</v>
      </c>
    </row>
    <row r="2240" spans="1:3" x14ac:dyDescent="0.2">
      <c r="A2240">
        <v>671</v>
      </c>
      <c r="B2240" t="s">
        <v>413</v>
      </c>
      <c r="C2240" s="631">
        <v>6.4384999999999998E-3</v>
      </c>
    </row>
    <row r="2241" spans="1:3" x14ac:dyDescent="0.2">
      <c r="A2241">
        <v>721</v>
      </c>
      <c r="B2241" t="s">
        <v>586</v>
      </c>
      <c r="C2241" s="631">
        <v>7.4999999999999993E-5</v>
      </c>
    </row>
    <row r="2242" spans="1:3" x14ac:dyDescent="0.2">
      <c r="A2242"/>
      <c r="B2242" t="s">
        <v>477</v>
      </c>
      <c r="C2242" s="631">
        <v>1.18525E-2</v>
      </c>
    </row>
    <row r="2243" spans="1:3" x14ac:dyDescent="0.2">
      <c r="A2243"/>
      <c r="B2243"/>
      <c r="C2243" s="631"/>
    </row>
    <row r="2244" spans="1:3" x14ac:dyDescent="0.2">
      <c r="A2244"/>
      <c r="B2244"/>
      <c r="C2244" s="631"/>
    </row>
    <row r="2245" spans="1:3" x14ac:dyDescent="0.2">
      <c r="A2245" t="s">
        <v>277</v>
      </c>
      <c r="B2245" t="s">
        <v>278</v>
      </c>
      <c r="C2245" s="631"/>
    </row>
    <row r="2246" spans="1:3" x14ac:dyDescent="0.2">
      <c r="A2246" s="48">
        <v>270790</v>
      </c>
      <c r="B2246" s="48">
        <v>4503</v>
      </c>
      <c r="C2246" s="631"/>
    </row>
    <row r="2247" spans="1:3" x14ac:dyDescent="0.2">
      <c r="A2247"/>
      <c r="B2247"/>
      <c r="C2247" s="631"/>
    </row>
    <row r="2248" spans="1:3" x14ac:dyDescent="0.2">
      <c r="A2248" t="s">
        <v>474</v>
      </c>
      <c r="B2248" t="s">
        <v>475</v>
      </c>
      <c r="C2248" s="631" t="s">
        <v>476</v>
      </c>
    </row>
    <row r="2249" spans="1:3" x14ac:dyDescent="0.2">
      <c r="A2249">
        <v>1</v>
      </c>
      <c r="B2249" t="s">
        <v>445</v>
      </c>
      <c r="C2249" s="631">
        <v>1.7160000000000001E-3</v>
      </c>
    </row>
    <row r="2250" spans="1:3" x14ac:dyDescent="0.2">
      <c r="A2250">
        <v>2</v>
      </c>
      <c r="B2250" t="s">
        <v>470</v>
      </c>
      <c r="C2250" s="631">
        <v>5.0429999999999995E-4</v>
      </c>
    </row>
    <row r="2251" spans="1:3" x14ac:dyDescent="0.2">
      <c r="A2251">
        <v>3</v>
      </c>
      <c r="B2251" t="s">
        <v>639</v>
      </c>
      <c r="C2251" s="631">
        <v>3.1960000000000002E-4</v>
      </c>
    </row>
    <row r="2252" spans="1:3" x14ac:dyDescent="0.2">
      <c r="A2252">
        <v>111</v>
      </c>
      <c r="B2252" t="s">
        <v>417</v>
      </c>
      <c r="C2252" s="631">
        <v>6.2589999999999998E-4</v>
      </c>
    </row>
    <row r="2253" spans="1:3" x14ac:dyDescent="0.2">
      <c r="A2253" s="7">
        <v>112</v>
      </c>
      <c r="B2253" s="48" t="s">
        <v>418</v>
      </c>
      <c r="C2253">
        <v>8.1799999999999996E-5</v>
      </c>
    </row>
    <row r="2254" spans="1:3" x14ac:dyDescent="0.2">
      <c r="A2254" s="7">
        <v>114</v>
      </c>
      <c r="B2254" s="48" t="s">
        <v>587</v>
      </c>
      <c r="C2254">
        <v>2.7589999999999998E-4</v>
      </c>
    </row>
    <row r="2255" spans="1:3" x14ac:dyDescent="0.2">
      <c r="A2255">
        <v>121</v>
      </c>
      <c r="B2255" t="s">
        <v>465</v>
      </c>
      <c r="C2255">
        <v>2.967E-4</v>
      </c>
    </row>
    <row r="2256" spans="1:3" x14ac:dyDescent="0.2">
      <c r="A2256">
        <v>505</v>
      </c>
      <c r="B2256" t="s">
        <v>449</v>
      </c>
      <c r="C2256" s="667">
        <v>5.0000000000000002E-5</v>
      </c>
    </row>
    <row r="2257" spans="1:3" x14ac:dyDescent="0.2">
      <c r="A2257">
        <v>671</v>
      </c>
      <c r="B2257" t="s">
        <v>413</v>
      </c>
      <c r="C2257" s="631">
        <v>6.4384999999999998E-3</v>
      </c>
    </row>
    <row r="2258" spans="1:3" x14ac:dyDescent="0.2">
      <c r="A2258">
        <v>721</v>
      </c>
      <c r="B2258" t="s">
        <v>586</v>
      </c>
      <c r="C2258" s="631">
        <v>7.4999999999999993E-5</v>
      </c>
    </row>
    <row r="2259" spans="1:3" x14ac:dyDescent="0.2">
      <c r="A2259"/>
      <c r="B2259" t="s">
        <v>477</v>
      </c>
      <c r="C2259" s="631">
        <v>1.0383699999999999E-2</v>
      </c>
    </row>
    <row r="2260" spans="1:3" x14ac:dyDescent="0.2">
      <c r="A2260"/>
      <c r="B2260"/>
      <c r="C2260" s="631"/>
    </row>
    <row r="2261" spans="1:3" x14ac:dyDescent="0.2">
      <c r="A2261"/>
      <c r="B2261"/>
      <c r="C2261" s="631"/>
    </row>
    <row r="2262" spans="1:3" x14ac:dyDescent="0.2">
      <c r="A2262" t="s">
        <v>277</v>
      </c>
      <c r="B2262" t="s">
        <v>278</v>
      </c>
      <c r="C2262" s="631"/>
    </row>
    <row r="2263" spans="1:3" x14ac:dyDescent="0.2">
      <c r="A2263" s="48">
        <v>270800</v>
      </c>
      <c r="B2263" s="48">
        <v>4504</v>
      </c>
      <c r="C2263" s="631"/>
    </row>
    <row r="2264" spans="1:3" x14ac:dyDescent="0.2">
      <c r="A2264"/>
      <c r="B2264"/>
      <c r="C2264" s="631"/>
    </row>
    <row r="2265" spans="1:3" x14ac:dyDescent="0.2">
      <c r="A2265" t="s">
        <v>474</v>
      </c>
      <c r="B2265" t="s">
        <v>475</v>
      </c>
      <c r="C2265" s="631" t="s">
        <v>476</v>
      </c>
    </row>
    <row r="2266" spans="1:3" x14ac:dyDescent="0.2">
      <c r="A2266">
        <v>1</v>
      </c>
      <c r="B2266" t="s">
        <v>445</v>
      </c>
      <c r="C2266" s="631">
        <v>1.7160000000000001E-3</v>
      </c>
    </row>
    <row r="2267" spans="1:3" x14ac:dyDescent="0.2">
      <c r="A2267">
        <v>2</v>
      </c>
      <c r="B2267" t="s">
        <v>470</v>
      </c>
      <c r="C2267" s="631">
        <v>5.0429999999999995E-4</v>
      </c>
    </row>
    <row r="2268" spans="1:3" x14ac:dyDescent="0.2">
      <c r="A2268">
        <v>3</v>
      </c>
      <c r="B2268" t="s">
        <v>639</v>
      </c>
      <c r="C2268" s="631">
        <v>3.1960000000000002E-4</v>
      </c>
    </row>
    <row r="2269" spans="1:3" x14ac:dyDescent="0.2">
      <c r="A2269">
        <v>111</v>
      </c>
      <c r="B2269" t="s">
        <v>417</v>
      </c>
      <c r="C2269" s="631">
        <v>6.2589999999999998E-4</v>
      </c>
    </row>
    <row r="2270" spans="1:3" x14ac:dyDescent="0.2">
      <c r="A2270">
        <v>112</v>
      </c>
      <c r="B2270" t="s">
        <v>418</v>
      </c>
      <c r="C2270" s="631">
        <v>8.1799999999999996E-5</v>
      </c>
    </row>
    <row r="2271" spans="1:3" x14ac:dyDescent="0.2">
      <c r="A2271" s="7">
        <v>114</v>
      </c>
      <c r="B2271" s="48" t="s">
        <v>587</v>
      </c>
      <c r="C2271" s="631">
        <v>2.7589999999999998E-4</v>
      </c>
    </row>
    <row r="2272" spans="1:3" x14ac:dyDescent="0.2">
      <c r="A2272" s="7">
        <v>121</v>
      </c>
      <c r="B2272" s="48" t="s">
        <v>465</v>
      </c>
      <c r="C2272" s="631">
        <v>2.967E-4</v>
      </c>
    </row>
    <row r="2273" spans="1:3" x14ac:dyDescent="0.2">
      <c r="A2273">
        <v>321</v>
      </c>
      <c r="B2273" t="s">
        <v>425</v>
      </c>
      <c r="C2273">
        <v>1.2302000000000001E-3</v>
      </c>
    </row>
    <row r="2274" spans="1:3" x14ac:dyDescent="0.2">
      <c r="A2274">
        <v>505</v>
      </c>
      <c r="B2274" t="s">
        <v>449</v>
      </c>
      <c r="C2274" s="631">
        <v>5.0000000000000002E-5</v>
      </c>
    </row>
    <row r="2275" spans="1:3" x14ac:dyDescent="0.2">
      <c r="A2275">
        <v>671</v>
      </c>
      <c r="B2275" t="s">
        <v>413</v>
      </c>
      <c r="C2275" s="631">
        <v>6.4384999999999998E-3</v>
      </c>
    </row>
    <row r="2276" spans="1:3" x14ac:dyDescent="0.2">
      <c r="A2276">
        <v>721</v>
      </c>
      <c r="B2276" t="s">
        <v>586</v>
      </c>
      <c r="C2276" s="631">
        <v>7.4999999999999993E-5</v>
      </c>
    </row>
    <row r="2277" spans="1:3" x14ac:dyDescent="0.2">
      <c r="A2277"/>
      <c r="B2277" t="s">
        <v>477</v>
      </c>
      <c r="C2277">
        <v>1.16139E-2</v>
      </c>
    </row>
    <row r="2278" spans="1:3" x14ac:dyDescent="0.2">
      <c r="A2278"/>
      <c r="B2278"/>
      <c r="C2278"/>
    </row>
    <row r="2279" spans="1:3" x14ac:dyDescent="0.2">
      <c r="A2279"/>
      <c r="B2279"/>
      <c r="C2279" s="631"/>
    </row>
    <row r="2280" spans="1:3" x14ac:dyDescent="0.2">
      <c r="A2280" t="s">
        <v>277</v>
      </c>
      <c r="B2280" t="s">
        <v>278</v>
      </c>
      <c r="C2280" s="631"/>
    </row>
    <row r="2281" spans="1:3" x14ac:dyDescent="0.2">
      <c r="A2281" s="48">
        <v>270810</v>
      </c>
      <c r="B2281" s="48">
        <v>4505</v>
      </c>
      <c r="C2281" s="631"/>
    </row>
    <row r="2282" spans="1:3" x14ac:dyDescent="0.2">
      <c r="A2282"/>
      <c r="B2282"/>
      <c r="C2282" s="631"/>
    </row>
    <row r="2283" spans="1:3" x14ac:dyDescent="0.2">
      <c r="A2283" t="s">
        <v>474</v>
      </c>
      <c r="B2283" t="s">
        <v>475</v>
      </c>
      <c r="C2283" s="631" t="s">
        <v>476</v>
      </c>
    </row>
    <row r="2284" spans="1:3" x14ac:dyDescent="0.2">
      <c r="A2284">
        <v>1</v>
      </c>
      <c r="B2284" t="s">
        <v>445</v>
      </c>
      <c r="C2284" s="631">
        <v>1.7160000000000001E-3</v>
      </c>
    </row>
    <row r="2285" spans="1:3" x14ac:dyDescent="0.2">
      <c r="A2285">
        <v>2</v>
      </c>
      <c r="B2285" t="s">
        <v>470</v>
      </c>
      <c r="C2285" s="631">
        <v>5.0429999999999995E-4</v>
      </c>
    </row>
    <row r="2286" spans="1:3" x14ac:dyDescent="0.2">
      <c r="A2286">
        <v>3</v>
      </c>
      <c r="B2286" t="s">
        <v>639</v>
      </c>
      <c r="C2286" s="631">
        <v>3.1960000000000002E-4</v>
      </c>
    </row>
    <row r="2287" spans="1:3" x14ac:dyDescent="0.2">
      <c r="A2287">
        <v>111</v>
      </c>
      <c r="B2287" t="s">
        <v>417</v>
      </c>
      <c r="C2287" s="631">
        <v>6.2589999999999998E-4</v>
      </c>
    </row>
    <row r="2288" spans="1:3" x14ac:dyDescent="0.2">
      <c r="A2288">
        <v>112</v>
      </c>
      <c r="B2288" t="s">
        <v>418</v>
      </c>
      <c r="C2288" s="631">
        <v>8.1799999999999996E-5</v>
      </c>
    </row>
    <row r="2289" spans="1:3" x14ac:dyDescent="0.2">
      <c r="A2289">
        <v>114</v>
      </c>
      <c r="B2289" t="s">
        <v>587</v>
      </c>
      <c r="C2289" s="631">
        <v>2.7589999999999998E-4</v>
      </c>
    </row>
    <row r="2290" spans="1:3" x14ac:dyDescent="0.2">
      <c r="A2290" s="7">
        <v>121</v>
      </c>
      <c r="B2290" s="48" t="s">
        <v>465</v>
      </c>
      <c r="C2290" s="631">
        <v>2.967E-4</v>
      </c>
    </row>
    <row r="2291" spans="1:3" x14ac:dyDescent="0.2">
      <c r="A2291" s="7">
        <v>311</v>
      </c>
      <c r="B2291" s="48" t="s">
        <v>462</v>
      </c>
      <c r="C2291" s="631">
        <v>5.3660000000000003E-4</v>
      </c>
    </row>
    <row r="2292" spans="1:3" x14ac:dyDescent="0.2">
      <c r="A2292">
        <v>505</v>
      </c>
      <c r="B2292" t="s">
        <v>449</v>
      </c>
      <c r="C2292" s="631">
        <v>5.0000000000000002E-5</v>
      </c>
    </row>
    <row r="2293" spans="1:3" x14ac:dyDescent="0.2">
      <c r="A2293">
        <v>671</v>
      </c>
      <c r="B2293" t="s">
        <v>413</v>
      </c>
      <c r="C2293" s="631">
        <v>6.4384999999999998E-3</v>
      </c>
    </row>
    <row r="2294" spans="1:3" x14ac:dyDescent="0.2">
      <c r="A2294">
        <v>721</v>
      </c>
      <c r="B2294" t="s">
        <v>586</v>
      </c>
      <c r="C2294" s="631">
        <v>7.4999999999999993E-5</v>
      </c>
    </row>
    <row r="2295" spans="1:3" x14ac:dyDescent="0.2">
      <c r="A2295"/>
      <c r="B2295" t="s">
        <v>477</v>
      </c>
      <c r="C2295" s="631">
        <v>1.0920300000000001E-2</v>
      </c>
    </row>
    <row r="2296" spans="1:3" x14ac:dyDescent="0.2">
      <c r="A2296"/>
      <c r="B2296"/>
      <c r="C2296"/>
    </row>
    <row r="2297" spans="1:3" x14ac:dyDescent="0.2">
      <c r="A2297"/>
      <c r="B2297"/>
      <c r="C2297"/>
    </row>
    <row r="2298" spans="1:3" x14ac:dyDescent="0.2">
      <c r="A2298" t="s">
        <v>277</v>
      </c>
      <c r="B2298" t="s">
        <v>278</v>
      </c>
      <c r="C2298" s="631"/>
    </row>
    <row r="2299" spans="1:3" x14ac:dyDescent="0.2">
      <c r="A2299" s="48">
        <v>270811</v>
      </c>
      <c r="B2299" s="48">
        <v>4506</v>
      </c>
      <c r="C2299" s="631"/>
    </row>
    <row r="2300" spans="1:3" x14ac:dyDescent="0.2">
      <c r="A2300"/>
      <c r="B2300"/>
      <c r="C2300" s="631"/>
    </row>
    <row r="2301" spans="1:3" x14ac:dyDescent="0.2">
      <c r="A2301" t="s">
        <v>474</v>
      </c>
      <c r="B2301" t="s">
        <v>475</v>
      </c>
      <c r="C2301" s="631" t="s">
        <v>476</v>
      </c>
    </row>
    <row r="2302" spans="1:3" x14ac:dyDescent="0.2">
      <c r="A2302">
        <v>1</v>
      </c>
      <c r="B2302" t="s">
        <v>445</v>
      </c>
      <c r="C2302" s="631">
        <v>1.7160000000000001E-3</v>
      </c>
    </row>
    <row r="2303" spans="1:3" x14ac:dyDescent="0.2">
      <c r="A2303">
        <v>2</v>
      </c>
      <c r="B2303" t="s">
        <v>470</v>
      </c>
      <c r="C2303" s="631">
        <v>5.0429999999999995E-4</v>
      </c>
    </row>
    <row r="2304" spans="1:3" x14ac:dyDescent="0.2">
      <c r="A2304">
        <v>3</v>
      </c>
      <c r="B2304" t="s">
        <v>639</v>
      </c>
      <c r="C2304" s="631">
        <v>3.1960000000000002E-4</v>
      </c>
    </row>
    <row r="2305" spans="1:3" x14ac:dyDescent="0.2">
      <c r="A2305">
        <v>111</v>
      </c>
      <c r="B2305" t="s">
        <v>417</v>
      </c>
      <c r="C2305" s="631">
        <v>6.2589999999999998E-4</v>
      </c>
    </row>
    <row r="2306" spans="1:3" x14ac:dyDescent="0.2">
      <c r="A2306">
        <v>112</v>
      </c>
      <c r="B2306" t="s">
        <v>418</v>
      </c>
      <c r="C2306" s="631">
        <v>8.1799999999999996E-5</v>
      </c>
    </row>
    <row r="2307" spans="1:3" x14ac:dyDescent="0.2">
      <c r="A2307">
        <v>114</v>
      </c>
      <c r="B2307" t="s">
        <v>587</v>
      </c>
      <c r="C2307" s="631">
        <v>2.7589999999999998E-4</v>
      </c>
    </row>
    <row r="2308" spans="1:3" x14ac:dyDescent="0.2">
      <c r="A2308">
        <v>121</v>
      </c>
      <c r="B2308" t="s">
        <v>465</v>
      </c>
      <c r="C2308" s="631">
        <v>2.967E-4</v>
      </c>
    </row>
    <row r="2309" spans="1:3" x14ac:dyDescent="0.2">
      <c r="A2309">
        <v>341</v>
      </c>
      <c r="B2309" t="s">
        <v>459</v>
      </c>
      <c r="C2309" s="631">
        <v>1.4687999999999999E-3</v>
      </c>
    </row>
    <row r="2310" spans="1:3" x14ac:dyDescent="0.2">
      <c r="A2310">
        <v>505</v>
      </c>
      <c r="B2310" t="s">
        <v>449</v>
      </c>
      <c r="C2310" s="631">
        <v>5.0000000000000002E-5</v>
      </c>
    </row>
    <row r="2311" spans="1:3" x14ac:dyDescent="0.2">
      <c r="A2311">
        <v>671</v>
      </c>
      <c r="B2311" t="s">
        <v>413</v>
      </c>
      <c r="C2311">
        <v>6.4384999999999998E-3</v>
      </c>
    </row>
    <row r="2312" spans="1:3" x14ac:dyDescent="0.2">
      <c r="A2312">
        <v>721</v>
      </c>
      <c r="B2312" t="s">
        <v>586</v>
      </c>
      <c r="C2312" s="631">
        <v>7.4999999999999993E-5</v>
      </c>
    </row>
    <row r="2313" spans="1:3" x14ac:dyDescent="0.2">
      <c r="A2313"/>
      <c r="B2313" t="s">
        <v>477</v>
      </c>
      <c r="C2313">
        <v>1.18525E-2</v>
      </c>
    </row>
    <row r="2314" spans="1:3" x14ac:dyDescent="0.2">
      <c r="A2314"/>
      <c r="B2314"/>
      <c r="C2314"/>
    </row>
    <row r="2315" spans="1:3" x14ac:dyDescent="0.2">
      <c r="A2315"/>
      <c r="B2315"/>
      <c r="C2315"/>
    </row>
    <row r="2316" spans="1:3" x14ac:dyDescent="0.2">
      <c r="A2316" t="s">
        <v>277</v>
      </c>
      <c r="B2316" t="s">
        <v>278</v>
      </c>
      <c r="C2316"/>
    </row>
    <row r="2317" spans="1:3" x14ac:dyDescent="0.2">
      <c r="A2317" s="48">
        <v>270820</v>
      </c>
      <c r="B2317" s="48">
        <v>5701</v>
      </c>
      <c r="C2317" s="631"/>
    </row>
    <row r="2318" spans="1:3" x14ac:dyDescent="0.2">
      <c r="A2318"/>
      <c r="B2318"/>
      <c r="C2318" s="631"/>
    </row>
    <row r="2319" spans="1:3" x14ac:dyDescent="0.2">
      <c r="A2319" t="s">
        <v>474</v>
      </c>
      <c r="B2319" t="s">
        <v>475</v>
      </c>
      <c r="C2319" s="631" t="s">
        <v>476</v>
      </c>
    </row>
    <row r="2320" spans="1:3" x14ac:dyDescent="0.2">
      <c r="A2320">
        <v>1</v>
      </c>
      <c r="B2320" t="s">
        <v>445</v>
      </c>
      <c r="C2320" s="631">
        <v>1.7160000000000001E-3</v>
      </c>
    </row>
    <row r="2321" spans="1:3" x14ac:dyDescent="0.2">
      <c r="A2321">
        <v>2</v>
      </c>
      <c r="B2321" t="s">
        <v>470</v>
      </c>
      <c r="C2321" s="631">
        <v>5.0429999999999995E-4</v>
      </c>
    </row>
    <row r="2322" spans="1:3" x14ac:dyDescent="0.2">
      <c r="A2322">
        <v>3</v>
      </c>
      <c r="B2322" t="s">
        <v>639</v>
      </c>
      <c r="C2322" s="631">
        <v>3.1960000000000002E-4</v>
      </c>
    </row>
    <row r="2323" spans="1:3" x14ac:dyDescent="0.2">
      <c r="A2323">
        <v>111</v>
      </c>
      <c r="B2323" t="s">
        <v>417</v>
      </c>
      <c r="C2323" s="631">
        <v>6.2589999999999998E-4</v>
      </c>
    </row>
    <row r="2324" spans="1:3" x14ac:dyDescent="0.2">
      <c r="A2324">
        <v>112</v>
      </c>
      <c r="B2324" t="s">
        <v>418</v>
      </c>
      <c r="C2324" s="631">
        <v>8.1799999999999996E-5</v>
      </c>
    </row>
    <row r="2325" spans="1:3" x14ac:dyDescent="0.2">
      <c r="A2325">
        <v>114</v>
      </c>
      <c r="B2325" t="s">
        <v>587</v>
      </c>
      <c r="C2325" s="631">
        <v>2.7589999999999998E-4</v>
      </c>
    </row>
    <row r="2326" spans="1:3" x14ac:dyDescent="0.2">
      <c r="A2326">
        <v>121</v>
      </c>
      <c r="B2326" t="s">
        <v>465</v>
      </c>
      <c r="C2326" s="631">
        <v>2.967E-4</v>
      </c>
    </row>
    <row r="2327" spans="1:3" x14ac:dyDescent="0.2">
      <c r="A2327">
        <v>231</v>
      </c>
      <c r="B2327" t="s">
        <v>427</v>
      </c>
      <c r="C2327" s="631">
        <v>2.9202E-3</v>
      </c>
    </row>
    <row r="2328" spans="1:3" x14ac:dyDescent="0.2">
      <c r="A2328">
        <v>505</v>
      </c>
      <c r="B2328" t="s">
        <v>449</v>
      </c>
      <c r="C2328" s="631">
        <v>5.0000000000000002E-5</v>
      </c>
    </row>
    <row r="2329" spans="1:3" x14ac:dyDescent="0.2">
      <c r="A2329">
        <v>681</v>
      </c>
      <c r="B2329" t="s">
        <v>428</v>
      </c>
      <c r="C2329" s="631">
        <v>4.2052000000000001E-3</v>
      </c>
    </row>
    <row r="2330" spans="1:3" x14ac:dyDescent="0.2">
      <c r="A2330">
        <v>682</v>
      </c>
      <c r="B2330" t="s">
        <v>471</v>
      </c>
      <c r="C2330" s="631">
        <v>1.25E-3</v>
      </c>
    </row>
    <row r="2331" spans="1:3" x14ac:dyDescent="0.2">
      <c r="A2331" s="205">
        <v>721</v>
      </c>
      <c r="B2331" s="205" t="s">
        <v>586</v>
      </c>
      <c r="C2331" s="631">
        <v>7.4999999999999993E-5</v>
      </c>
    </row>
    <row r="2332" spans="1:3" x14ac:dyDescent="0.2">
      <c r="B2332" s="205" t="s">
        <v>477</v>
      </c>
      <c r="C2332">
        <v>1.2320599999999999E-2</v>
      </c>
    </row>
    <row r="2335" spans="1:3" x14ac:dyDescent="0.2">
      <c r="A2335" s="205" t="s">
        <v>277</v>
      </c>
      <c r="B2335" s="205" t="s">
        <v>278</v>
      </c>
    </row>
    <row r="2336" spans="1:3" x14ac:dyDescent="0.2">
      <c r="A2336" s="729">
        <v>270830</v>
      </c>
      <c r="B2336" s="729">
        <v>5702</v>
      </c>
    </row>
    <row r="2338" spans="1:3" x14ac:dyDescent="0.2">
      <c r="A2338" s="205" t="s">
        <v>474</v>
      </c>
      <c r="B2338" s="205" t="s">
        <v>475</v>
      </c>
      <c r="C2338" s="298" t="s">
        <v>476</v>
      </c>
    </row>
    <row r="2339" spans="1:3" x14ac:dyDescent="0.2">
      <c r="A2339" s="205">
        <v>1</v>
      </c>
      <c r="B2339" s="205" t="s">
        <v>445</v>
      </c>
      <c r="C2339" s="730">
        <v>1.7160000000000001E-3</v>
      </c>
    </row>
    <row r="2340" spans="1:3" x14ac:dyDescent="0.2">
      <c r="A2340" s="205">
        <v>2</v>
      </c>
      <c r="B2340" s="205" t="s">
        <v>470</v>
      </c>
      <c r="C2340" s="730">
        <v>5.0429999999999995E-4</v>
      </c>
    </row>
    <row r="2341" spans="1:3" x14ac:dyDescent="0.2">
      <c r="A2341" s="205">
        <v>3</v>
      </c>
      <c r="B2341" s="205" t="s">
        <v>639</v>
      </c>
      <c r="C2341" s="730">
        <v>3.1960000000000002E-4</v>
      </c>
    </row>
    <row r="2342" spans="1:3" x14ac:dyDescent="0.2">
      <c r="A2342" s="205">
        <v>111</v>
      </c>
      <c r="B2342" s="205" t="s">
        <v>417</v>
      </c>
      <c r="C2342" s="730">
        <v>6.2589999999999998E-4</v>
      </c>
    </row>
    <row r="2343" spans="1:3" x14ac:dyDescent="0.2">
      <c r="A2343" s="205">
        <v>112</v>
      </c>
      <c r="B2343" s="205" t="s">
        <v>418</v>
      </c>
      <c r="C2343" s="730">
        <v>8.1799999999999996E-5</v>
      </c>
    </row>
    <row r="2344" spans="1:3" x14ac:dyDescent="0.2">
      <c r="A2344" s="205">
        <v>114</v>
      </c>
      <c r="B2344" s="205" t="s">
        <v>587</v>
      </c>
      <c r="C2344" s="730">
        <v>2.7589999999999998E-4</v>
      </c>
    </row>
    <row r="2345" spans="1:3" x14ac:dyDescent="0.2">
      <c r="A2345" s="205">
        <v>121</v>
      </c>
      <c r="B2345" s="205" t="s">
        <v>465</v>
      </c>
      <c r="C2345" s="730">
        <v>2.967E-4</v>
      </c>
    </row>
    <row r="2346" spans="1:3" x14ac:dyDescent="0.2">
      <c r="A2346" s="205">
        <v>505</v>
      </c>
      <c r="B2346" s="205" t="s">
        <v>449</v>
      </c>
      <c r="C2346" s="730">
        <v>5.0000000000000002E-5</v>
      </c>
    </row>
    <row r="2347" spans="1:3" x14ac:dyDescent="0.2">
      <c r="A2347" s="205">
        <v>681</v>
      </c>
      <c r="B2347" s="205" t="s">
        <v>428</v>
      </c>
      <c r="C2347" s="730">
        <v>4.2052000000000001E-3</v>
      </c>
    </row>
    <row r="2348" spans="1:3" x14ac:dyDescent="0.2">
      <c r="A2348" s="205">
        <v>682</v>
      </c>
      <c r="B2348" s="205" t="s">
        <v>471</v>
      </c>
      <c r="C2348" s="730">
        <v>1.25E-3</v>
      </c>
    </row>
    <row r="2349" spans="1:3" x14ac:dyDescent="0.2">
      <c r="A2349" s="205">
        <v>721</v>
      </c>
      <c r="B2349" s="205" t="s">
        <v>586</v>
      </c>
      <c r="C2349" s="730">
        <v>7.4999999999999993E-5</v>
      </c>
    </row>
    <row r="2350" spans="1:3" x14ac:dyDescent="0.2">
      <c r="B2350" s="205" t="s">
        <v>477</v>
      </c>
      <c r="C2350" s="298">
        <v>9.4003999999999997E-3</v>
      </c>
    </row>
    <row r="2353" spans="1:3" x14ac:dyDescent="0.2">
      <c r="A2353" s="205" t="s">
        <v>277</v>
      </c>
      <c r="B2353" s="205" t="s">
        <v>278</v>
      </c>
    </row>
    <row r="2354" spans="1:3" x14ac:dyDescent="0.2">
      <c r="A2354" s="729">
        <v>270840</v>
      </c>
      <c r="B2354" s="729">
        <v>5703</v>
      </c>
    </row>
    <row r="2356" spans="1:3" x14ac:dyDescent="0.2">
      <c r="A2356" s="205" t="s">
        <v>474</v>
      </c>
      <c r="B2356" s="205" t="s">
        <v>475</v>
      </c>
      <c r="C2356" s="298" t="s">
        <v>476</v>
      </c>
    </row>
    <row r="2357" spans="1:3" x14ac:dyDescent="0.2">
      <c r="A2357" s="205">
        <v>1</v>
      </c>
      <c r="B2357" s="205" t="s">
        <v>445</v>
      </c>
      <c r="C2357" s="730">
        <v>1.7160000000000001E-3</v>
      </c>
    </row>
    <row r="2358" spans="1:3" x14ac:dyDescent="0.2">
      <c r="A2358" s="205">
        <v>2</v>
      </c>
      <c r="B2358" s="205" t="s">
        <v>470</v>
      </c>
      <c r="C2358" s="730">
        <v>5.0429999999999995E-4</v>
      </c>
    </row>
    <row r="2359" spans="1:3" x14ac:dyDescent="0.2">
      <c r="A2359" s="205">
        <v>3</v>
      </c>
      <c r="B2359" s="205" t="s">
        <v>639</v>
      </c>
      <c r="C2359" s="730">
        <v>3.1960000000000002E-4</v>
      </c>
    </row>
    <row r="2360" spans="1:3" x14ac:dyDescent="0.2">
      <c r="A2360" s="205">
        <v>111</v>
      </c>
      <c r="B2360" s="205" t="s">
        <v>417</v>
      </c>
      <c r="C2360" s="730">
        <v>6.2589999999999998E-4</v>
      </c>
    </row>
    <row r="2361" spans="1:3" x14ac:dyDescent="0.2">
      <c r="A2361" s="205">
        <v>112</v>
      </c>
      <c r="B2361" s="205" t="s">
        <v>418</v>
      </c>
      <c r="C2361" s="730">
        <v>8.1799999999999996E-5</v>
      </c>
    </row>
    <row r="2362" spans="1:3" x14ac:dyDescent="0.2">
      <c r="A2362" s="205">
        <v>114</v>
      </c>
      <c r="B2362" s="205" t="s">
        <v>587</v>
      </c>
      <c r="C2362" s="730">
        <v>2.7589999999999998E-4</v>
      </c>
    </row>
    <row r="2363" spans="1:3" x14ac:dyDescent="0.2">
      <c r="A2363" s="205">
        <v>121</v>
      </c>
      <c r="B2363" s="205" t="s">
        <v>465</v>
      </c>
      <c r="C2363" s="730">
        <v>2.967E-4</v>
      </c>
    </row>
    <row r="2364" spans="1:3" x14ac:dyDescent="0.2">
      <c r="A2364" s="205">
        <v>361</v>
      </c>
      <c r="B2364" s="205" t="s">
        <v>461</v>
      </c>
      <c r="C2364" s="730">
        <v>8.6120000000000001E-4</v>
      </c>
    </row>
    <row r="2365" spans="1:3" x14ac:dyDescent="0.2">
      <c r="A2365" s="205">
        <v>505</v>
      </c>
      <c r="B2365" s="205" t="s">
        <v>449</v>
      </c>
      <c r="C2365" s="730">
        <v>5.0000000000000002E-5</v>
      </c>
    </row>
    <row r="2366" spans="1:3" x14ac:dyDescent="0.2">
      <c r="A2366" s="205">
        <v>681</v>
      </c>
      <c r="B2366" s="205" t="s">
        <v>428</v>
      </c>
      <c r="C2366" s="730">
        <v>4.2052000000000001E-3</v>
      </c>
    </row>
    <row r="2367" spans="1:3" x14ac:dyDescent="0.2">
      <c r="A2367" s="205">
        <v>682</v>
      </c>
      <c r="B2367" s="205" t="s">
        <v>471</v>
      </c>
      <c r="C2367" s="730">
        <v>1.25E-3</v>
      </c>
    </row>
    <row r="2368" spans="1:3" x14ac:dyDescent="0.2">
      <c r="A2368" s="205">
        <v>721</v>
      </c>
      <c r="B2368" s="205" t="s">
        <v>586</v>
      </c>
      <c r="C2368" s="730">
        <v>7.4999999999999993E-5</v>
      </c>
    </row>
    <row r="2369" spans="1:3" x14ac:dyDescent="0.2">
      <c r="B2369" s="205" t="s">
        <v>477</v>
      </c>
      <c r="C2369" s="298">
        <v>1.0261599999999999E-2</v>
      </c>
    </row>
    <row r="2372" spans="1:3" x14ac:dyDescent="0.2">
      <c r="A2372" s="205" t="s">
        <v>277</v>
      </c>
      <c r="B2372" s="205" t="s">
        <v>278</v>
      </c>
    </row>
    <row r="2373" spans="1:3" x14ac:dyDescent="0.2">
      <c r="A2373" s="729">
        <v>270850</v>
      </c>
      <c r="B2373" s="729">
        <v>5704</v>
      </c>
    </row>
    <row r="2375" spans="1:3" x14ac:dyDescent="0.2">
      <c r="A2375" s="205" t="s">
        <v>474</v>
      </c>
      <c r="B2375" s="205" t="s">
        <v>475</v>
      </c>
      <c r="C2375" s="298" t="s">
        <v>476</v>
      </c>
    </row>
    <row r="2376" spans="1:3" x14ac:dyDescent="0.2">
      <c r="A2376" s="205">
        <v>1</v>
      </c>
      <c r="B2376" s="205" t="s">
        <v>445</v>
      </c>
      <c r="C2376" s="730">
        <v>1.7160000000000001E-3</v>
      </c>
    </row>
    <row r="2377" spans="1:3" x14ac:dyDescent="0.2">
      <c r="A2377" s="205">
        <v>2</v>
      </c>
      <c r="B2377" s="205" t="s">
        <v>470</v>
      </c>
      <c r="C2377" s="730">
        <v>5.0429999999999995E-4</v>
      </c>
    </row>
    <row r="2378" spans="1:3" x14ac:dyDescent="0.2">
      <c r="A2378" s="205">
        <v>3</v>
      </c>
      <c r="B2378" s="205" t="s">
        <v>639</v>
      </c>
      <c r="C2378" s="730">
        <v>3.1960000000000002E-4</v>
      </c>
    </row>
    <row r="2379" spans="1:3" x14ac:dyDescent="0.2">
      <c r="A2379" s="205">
        <v>111</v>
      </c>
      <c r="B2379" s="205" t="s">
        <v>417</v>
      </c>
      <c r="C2379" s="730">
        <v>6.2589999999999998E-4</v>
      </c>
    </row>
    <row r="2380" spans="1:3" x14ac:dyDescent="0.2">
      <c r="A2380" s="205">
        <v>112</v>
      </c>
      <c r="B2380" s="205" t="s">
        <v>418</v>
      </c>
      <c r="C2380" s="730">
        <v>8.1799999999999996E-5</v>
      </c>
    </row>
    <row r="2381" spans="1:3" x14ac:dyDescent="0.2">
      <c r="A2381" s="205">
        <v>114</v>
      </c>
      <c r="B2381" s="205" t="s">
        <v>587</v>
      </c>
      <c r="C2381" s="730">
        <v>2.7589999999999998E-4</v>
      </c>
    </row>
    <row r="2382" spans="1:3" x14ac:dyDescent="0.2">
      <c r="A2382" s="205">
        <v>121</v>
      </c>
      <c r="B2382" s="205" t="s">
        <v>465</v>
      </c>
      <c r="C2382" s="730">
        <v>2.967E-4</v>
      </c>
    </row>
    <row r="2383" spans="1:3" x14ac:dyDescent="0.2">
      <c r="A2383" s="205">
        <v>361</v>
      </c>
      <c r="B2383" s="205" t="s">
        <v>461</v>
      </c>
      <c r="C2383" s="730">
        <v>8.6120000000000001E-4</v>
      </c>
    </row>
    <row r="2384" spans="1:3" x14ac:dyDescent="0.2">
      <c r="A2384" s="205">
        <v>401</v>
      </c>
      <c r="B2384" s="205" t="s">
        <v>419</v>
      </c>
      <c r="C2384" s="730">
        <v>5.4700000000000001E-5</v>
      </c>
    </row>
    <row r="2385" spans="1:3" x14ac:dyDescent="0.2">
      <c r="A2385" s="205">
        <v>505</v>
      </c>
      <c r="B2385" s="205" t="s">
        <v>449</v>
      </c>
      <c r="C2385" s="730">
        <v>5.0000000000000002E-5</v>
      </c>
    </row>
    <row r="2386" spans="1:3" x14ac:dyDescent="0.2">
      <c r="A2386" s="205">
        <v>681</v>
      </c>
      <c r="B2386" s="205" t="s">
        <v>428</v>
      </c>
      <c r="C2386" s="730">
        <v>4.2052000000000001E-3</v>
      </c>
    </row>
    <row r="2387" spans="1:3" x14ac:dyDescent="0.2">
      <c r="A2387" s="205">
        <v>682</v>
      </c>
      <c r="B2387" s="205" t="s">
        <v>471</v>
      </c>
      <c r="C2387" s="730">
        <v>1.25E-3</v>
      </c>
    </row>
    <row r="2388" spans="1:3" x14ac:dyDescent="0.2">
      <c r="A2388" s="205">
        <v>721</v>
      </c>
      <c r="B2388" s="205" t="s">
        <v>586</v>
      </c>
      <c r="C2388" s="730">
        <v>7.4999999999999993E-5</v>
      </c>
    </row>
    <row r="2389" spans="1:3" x14ac:dyDescent="0.2">
      <c r="B2389" s="205" t="s">
        <v>477</v>
      </c>
      <c r="C2389" s="298">
        <v>1.03163E-2</v>
      </c>
    </row>
    <row r="2392" spans="1:3" x14ac:dyDescent="0.2">
      <c r="A2392" s="205" t="s">
        <v>277</v>
      </c>
      <c r="B2392" s="205" t="s">
        <v>278</v>
      </c>
    </row>
    <row r="2393" spans="1:3" x14ac:dyDescent="0.2">
      <c r="A2393" s="729">
        <v>270860</v>
      </c>
      <c r="B2393" s="729">
        <v>5705</v>
      </c>
    </row>
    <row r="2395" spans="1:3" x14ac:dyDescent="0.2">
      <c r="A2395" s="205" t="s">
        <v>474</v>
      </c>
      <c r="B2395" s="205" t="s">
        <v>475</v>
      </c>
      <c r="C2395" s="298" t="s">
        <v>476</v>
      </c>
    </row>
    <row r="2396" spans="1:3" x14ac:dyDescent="0.2">
      <c r="A2396" s="205">
        <v>1</v>
      </c>
      <c r="B2396" s="205" t="s">
        <v>445</v>
      </c>
      <c r="C2396" s="730">
        <v>1.7160000000000001E-3</v>
      </c>
    </row>
    <row r="2397" spans="1:3" x14ac:dyDescent="0.2">
      <c r="A2397" s="205">
        <v>2</v>
      </c>
      <c r="B2397" s="205" t="s">
        <v>470</v>
      </c>
      <c r="C2397" s="730">
        <v>5.0429999999999995E-4</v>
      </c>
    </row>
    <row r="2398" spans="1:3" x14ac:dyDescent="0.2">
      <c r="A2398" s="205">
        <v>3</v>
      </c>
      <c r="B2398" s="205" t="s">
        <v>639</v>
      </c>
      <c r="C2398" s="730">
        <v>3.1960000000000002E-4</v>
      </c>
    </row>
    <row r="2399" spans="1:3" x14ac:dyDescent="0.2">
      <c r="A2399" s="205">
        <v>111</v>
      </c>
      <c r="B2399" s="205" t="s">
        <v>417</v>
      </c>
      <c r="C2399" s="730">
        <v>6.2589999999999998E-4</v>
      </c>
    </row>
    <row r="2400" spans="1:3" x14ac:dyDescent="0.2">
      <c r="A2400" s="205">
        <v>112</v>
      </c>
      <c r="B2400" s="205" t="s">
        <v>418</v>
      </c>
      <c r="C2400" s="730">
        <v>8.1799999999999996E-5</v>
      </c>
    </row>
    <row r="2401" spans="1:3" x14ac:dyDescent="0.2">
      <c r="A2401" s="205">
        <v>114</v>
      </c>
      <c r="B2401" s="205" t="s">
        <v>587</v>
      </c>
      <c r="C2401" s="730">
        <v>2.7589999999999998E-4</v>
      </c>
    </row>
    <row r="2402" spans="1:3" x14ac:dyDescent="0.2">
      <c r="A2402" s="205">
        <v>121</v>
      </c>
      <c r="B2402" s="205" t="s">
        <v>465</v>
      </c>
      <c r="C2402" s="730">
        <v>2.967E-4</v>
      </c>
    </row>
    <row r="2403" spans="1:3" x14ac:dyDescent="0.2">
      <c r="A2403" s="205">
        <v>401</v>
      </c>
      <c r="B2403" s="205" t="s">
        <v>419</v>
      </c>
      <c r="C2403" s="730">
        <v>5.4700000000000001E-5</v>
      </c>
    </row>
    <row r="2404" spans="1:3" x14ac:dyDescent="0.2">
      <c r="A2404" s="205">
        <v>505</v>
      </c>
      <c r="B2404" s="205" t="s">
        <v>449</v>
      </c>
      <c r="C2404" s="730">
        <v>5.0000000000000002E-5</v>
      </c>
    </row>
    <row r="2405" spans="1:3" x14ac:dyDescent="0.2">
      <c r="A2405" s="205">
        <v>681</v>
      </c>
      <c r="B2405" s="205" t="s">
        <v>428</v>
      </c>
      <c r="C2405" s="730">
        <v>4.2052000000000001E-3</v>
      </c>
    </row>
    <row r="2406" spans="1:3" x14ac:dyDescent="0.2">
      <c r="A2406" s="205">
        <v>682</v>
      </c>
      <c r="B2406" s="205" t="s">
        <v>471</v>
      </c>
      <c r="C2406" s="730">
        <v>1.25E-3</v>
      </c>
    </row>
    <row r="2407" spans="1:3" x14ac:dyDescent="0.2">
      <c r="A2407" s="205">
        <v>721</v>
      </c>
      <c r="B2407" s="205" t="s">
        <v>586</v>
      </c>
      <c r="C2407" s="730">
        <v>7.4999999999999993E-5</v>
      </c>
    </row>
    <row r="2408" spans="1:3" x14ac:dyDescent="0.2">
      <c r="B2408" s="205" t="s">
        <v>477</v>
      </c>
      <c r="C2408" s="298">
        <v>9.4550999999999993E-3</v>
      </c>
    </row>
    <row r="2411" spans="1:3" x14ac:dyDescent="0.2">
      <c r="A2411" s="205" t="s">
        <v>277</v>
      </c>
      <c r="B2411" s="205" t="s">
        <v>278</v>
      </c>
    </row>
    <row r="2412" spans="1:3" x14ac:dyDescent="0.2">
      <c r="B2412" s="729">
        <v>9242</v>
      </c>
    </row>
    <row r="2414" spans="1:3" x14ac:dyDescent="0.2">
      <c r="A2414" s="205" t="s">
        <v>474</v>
      </c>
      <c r="B2414" s="205" t="s">
        <v>475</v>
      </c>
      <c r="C2414" s="298" t="s">
        <v>476</v>
      </c>
    </row>
    <row r="2415" spans="1:3" x14ac:dyDescent="0.2">
      <c r="A2415" s="205">
        <v>111</v>
      </c>
      <c r="B2415" s="205" t="s">
        <v>417</v>
      </c>
      <c r="C2415" s="298">
        <v>6.1649999999999997E-4</v>
      </c>
    </row>
    <row r="2416" spans="1:3" x14ac:dyDescent="0.2">
      <c r="A2416" s="205">
        <v>112</v>
      </c>
      <c r="B2416" s="205" t="s">
        <v>418</v>
      </c>
      <c r="C2416" s="298">
        <v>8.0599999999999994E-5</v>
      </c>
    </row>
    <row r="2417" spans="1:3" x14ac:dyDescent="0.2">
      <c r="A2417" s="205">
        <v>114</v>
      </c>
      <c r="B2417" s="205" t="s">
        <v>587</v>
      </c>
      <c r="C2417" s="298">
        <v>2.7589999999999998E-4</v>
      </c>
    </row>
    <row r="2418" spans="1:3" x14ac:dyDescent="0.2">
      <c r="A2418" s="205">
        <v>121</v>
      </c>
      <c r="B2418" s="205" t="s">
        <v>465</v>
      </c>
      <c r="C2418" s="298">
        <v>2.923E-4</v>
      </c>
    </row>
    <row r="2419" spans="1:3" x14ac:dyDescent="0.2">
      <c r="A2419" s="205">
        <v>241</v>
      </c>
      <c r="B2419" s="205" t="s">
        <v>453</v>
      </c>
      <c r="C2419" s="298">
        <v>5.7435999999999997E-3</v>
      </c>
    </row>
    <row r="2420" spans="1:3" x14ac:dyDescent="0.2">
      <c r="A2420" s="205">
        <v>242</v>
      </c>
      <c r="B2420" s="205" t="s">
        <v>439</v>
      </c>
      <c r="C2420" s="298">
        <v>1.897E-4</v>
      </c>
    </row>
    <row r="2421" spans="1:3" x14ac:dyDescent="0.2">
      <c r="A2421" s="205">
        <v>249</v>
      </c>
      <c r="B2421" s="205" t="s">
        <v>490</v>
      </c>
      <c r="C2421" s="730">
        <v>0</v>
      </c>
    </row>
    <row r="2422" spans="1:3" x14ac:dyDescent="0.2">
      <c r="A2422" s="205">
        <v>651</v>
      </c>
      <c r="B2422" s="205" t="s">
        <v>455</v>
      </c>
      <c r="C2422" s="298">
        <v>4.4527999999999998E-3</v>
      </c>
    </row>
    <row r="2423" spans="1:3" x14ac:dyDescent="0.2">
      <c r="A2423" s="205">
        <v>652</v>
      </c>
      <c r="B2423" s="205" t="s">
        <v>533</v>
      </c>
      <c r="C2423" s="298">
        <v>4.7629999999999998E-4</v>
      </c>
    </row>
    <row r="2424" spans="1:3" x14ac:dyDescent="0.2">
      <c r="A2424" s="205">
        <v>653</v>
      </c>
      <c r="B2424" s="205" t="s">
        <v>532</v>
      </c>
      <c r="C2424" s="730">
        <v>8.6799999999999996E-4</v>
      </c>
    </row>
    <row r="2425" spans="1:3" x14ac:dyDescent="0.2">
      <c r="A2425" s="205">
        <v>701</v>
      </c>
      <c r="B2425" s="205" t="s">
        <v>454</v>
      </c>
      <c r="C2425" s="298">
        <v>7.4949999999999995E-4</v>
      </c>
    </row>
    <row r="2426" spans="1:3" x14ac:dyDescent="0.2">
      <c r="B2426" s="205" t="s">
        <v>477</v>
      </c>
      <c r="C2426" s="298">
        <v>1.3745200000000001E-2</v>
      </c>
    </row>
    <row r="2429" spans="1:3" x14ac:dyDescent="0.2">
      <c r="A2429" s="205" t="s">
        <v>277</v>
      </c>
      <c r="B2429" s="205" t="s">
        <v>278</v>
      </c>
    </row>
    <row r="2430" spans="1:3" x14ac:dyDescent="0.2">
      <c r="B2430" s="729">
        <v>9244</v>
      </c>
    </row>
    <row r="2432" spans="1:3" x14ac:dyDescent="0.2">
      <c r="A2432" s="205" t="s">
        <v>474</v>
      </c>
      <c r="B2432" s="205" t="s">
        <v>475</v>
      </c>
      <c r="C2432" s="298" t="s">
        <v>476</v>
      </c>
    </row>
    <row r="2433" spans="1:3" x14ac:dyDescent="0.2">
      <c r="A2433" s="205">
        <v>111</v>
      </c>
      <c r="B2433" s="205" t="s">
        <v>417</v>
      </c>
      <c r="C2433" s="298">
        <v>6.1320000000000005E-4</v>
      </c>
    </row>
    <row r="2434" spans="1:3" x14ac:dyDescent="0.2">
      <c r="A2434" s="205">
        <v>112</v>
      </c>
      <c r="B2434" s="205" t="s">
        <v>418</v>
      </c>
      <c r="C2434" s="298">
        <v>8.0199999999999998E-5</v>
      </c>
    </row>
    <row r="2435" spans="1:3" x14ac:dyDescent="0.2">
      <c r="A2435" s="205">
        <v>114</v>
      </c>
      <c r="B2435" s="205" t="s">
        <v>587</v>
      </c>
      <c r="C2435" s="298">
        <v>2.7589999999999998E-4</v>
      </c>
    </row>
    <row r="2436" spans="1:3" x14ac:dyDescent="0.2">
      <c r="A2436" s="205">
        <v>121</v>
      </c>
      <c r="B2436" s="205" t="s">
        <v>465</v>
      </c>
      <c r="C2436" s="298">
        <v>2.9070000000000002E-4</v>
      </c>
    </row>
    <row r="2437" spans="1:3" x14ac:dyDescent="0.2">
      <c r="A2437" s="205">
        <v>241</v>
      </c>
      <c r="B2437" s="205" t="s">
        <v>453</v>
      </c>
      <c r="C2437" s="298">
        <v>5.7126E-3</v>
      </c>
    </row>
    <row r="2438" spans="1:3" x14ac:dyDescent="0.2">
      <c r="A2438" s="205">
        <v>244</v>
      </c>
      <c r="B2438" s="205" t="s">
        <v>450</v>
      </c>
      <c r="C2438" s="298">
        <v>2.5670000000000001E-4</v>
      </c>
    </row>
    <row r="2439" spans="1:3" x14ac:dyDescent="0.2">
      <c r="A2439" s="205">
        <v>249</v>
      </c>
      <c r="B2439" s="205" t="s">
        <v>490</v>
      </c>
      <c r="C2439" s="730">
        <v>0</v>
      </c>
    </row>
    <row r="2440" spans="1:3" x14ac:dyDescent="0.2">
      <c r="A2440" s="205">
        <v>651</v>
      </c>
      <c r="B2440" s="205" t="s">
        <v>455</v>
      </c>
      <c r="C2440" s="298">
        <v>4.4288000000000001E-3</v>
      </c>
    </row>
    <row r="2441" spans="1:3" x14ac:dyDescent="0.2">
      <c r="A2441" s="205">
        <v>652</v>
      </c>
      <c r="B2441" s="205" t="s">
        <v>533</v>
      </c>
      <c r="C2441" s="298">
        <v>4.7370000000000002E-4</v>
      </c>
    </row>
    <row r="2442" spans="1:3" x14ac:dyDescent="0.2">
      <c r="A2442" s="205">
        <v>653</v>
      </c>
      <c r="B2442" s="205" t="s">
        <v>532</v>
      </c>
      <c r="C2442" s="730">
        <v>8.6799999999999996E-4</v>
      </c>
    </row>
    <row r="2443" spans="1:3" x14ac:dyDescent="0.2">
      <c r="A2443" s="205">
        <v>701</v>
      </c>
      <c r="B2443" s="205" t="s">
        <v>454</v>
      </c>
      <c r="C2443" s="298">
        <v>7.4540000000000001E-4</v>
      </c>
    </row>
    <row r="2444" spans="1:3" x14ac:dyDescent="0.2">
      <c r="B2444" s="205" t="s">
        <v>477</v>
      </c>
      <c r="C2444" s="298">
        <v>1.3745200000000001E-2</v>
      </c>
    </row>
    <row r="2447" spans="1:3" x14ac:dyDescent="0.2">
      <c r="A2447" s="205" t="s">
        <v>277</v>
      </c>
      <c r="B2447" s="205" t="s">
        <v>278</v>
      </c>
    </row>
    <row r="2448" spans="1:3" x14ac:dyDescent="0.2">
      <c r="B2448" s="729">
        <v>9247</v>
      </c>
    </row>
    <row r="2450" spans="1:3" x14ac:dyDescent="0.2">
      <c r="A2450" s="205" t="s">
        <v>474</v>
      </c>
      <c r="B2450" s="205" t="s">
        <v>475</v>
      </c>
      <c r="C2450" s="298" t="s">
        <v>476</v>
      </c>
    </row>
    <row r="2451" spans="1:3" x14ac:dyDescent="0.2">
      <c r="A2451" s="205">
        <v>111</v>
      </c>
      <c r="B2451" s="205" t="s">
        <v>417</v>
      </c>
      <c r="C2451" s="298">
        <v>6.2220000000000005E-4</v>
      </c>
    </row>
    <row r="2452" spans="1:3" x14ac:dyDescent="0.2">
      <c r="A2452" s="205">
        <v>112</v>
      </c>
      <c r="B2452" s="205" t="s">
        <v>418</v>
      </c>
      <c r="C2452" s="298">
        <v>8.14E-5</v>
      </c>
    </row>
    <row r="2453" spans="1:3" x14ac:dyDescent="0.2">
      <c r="A2453" s="205">
        <v>114</v>
      </c>
      <c r="B2453" s="205" t="s">
        <v>587</v>
      </c>
      <c r="C2453" s="298">
        <v>2.743E-4</v>
      </c>
    </row>
    <row r="2454" spans="1:3" x14ac:dyDescent="0.2">
      <c r="A2454" s="205">
        <v>121</v>
      </c>
      <c r="B2454" s="205" t="s">
        <v>465</v>
      </c>
      <c r="C2454" s="730">
        <v>2.9500000000000001E-4</v>
      </c>
    </row>
    <row r="2455" spans="1:3" x14ac:dyDescent="0.2">
      <c r="A2455" s="205">
        <v>241</v>
      </c>
      <c r="B2455" s="205" t="s">
        <v>453</v>
      </c>
      <c r="C2455" s="298">
        <v>5.7971000000000003E-3</v>
      </c>
    </row>
    <row r="2456" spans="1:3" x14ac:dyDescent="0.2">
      <c r="A2456" s="205">
        <v>247</v>
      </c>
      <c r="B2456" s="205" t="s">
        <v>463</v>
      </c>
      <c r="C2456" s="298">
        <v>8.6799999999999996E-5</v>
      </c>
    </row>
    <row r="2457" spans="1:3" x14ac:dyDescent="0.2">
      <c r="A2457" s="205">
        <v>249</v>
      </c>
      <c r="B2457" s="205" t="s">
        <v>490</v>
      </c>
      <c r="C2457" s="730">
        <v>0</v>
      </c>
    </row>
    <row r="2458" spans="1:3" x14ac:dyDescent="0.2">
      <c r="A2458" s="205">
        <v>255</v>
      </c>
      <c r="B2458" s="205" t="s">
        <v>473</v>
      </c>
      <c r="C2458" s="298">
        <v>9.9770000000000002E-4</v>
      </c>
    </row>
    <row r="2459" spans="1:3" x14ac:dyDescent="0.2">
      <c r="A2459" s="205">
        <v>651</v>
      </c>
      <c r="B2459" s="205" t="s">
        <v>455</v>
      </c>
      <c r="C2459" s="298">
        <v>4.4942999999999997E-3</v>
      </c>
    </row>
    <row r="2460" spans="1:3" x14ac:dyDescent="0.2">
      <c r="A2460" s="205">
        <v>652</v>
      </c>
      <c r="B2460" s="205" t="s">
        <v>533</v>
      </c>
      <c r="C2460" s="298">
        <v>4.8069999999999997E-4</v>
      </c>
    </row>
    <row r="2461" spans="1:3" x14ac:dyDescent="0.2">
      <c r="A2461" s="205">
        <v>653</v>
      </c>
      <c r="B2461" s="205" t="s">
        <v>532</v>
      </c>
      <c r="C2461" s="298">
        <v>8.629E-4</v>
      </c>
    </row>
    <row r="2462" spans="1:3" x14ac:dyDescent="0.2">
      <c r="A2462" s="205">
        <v>701</v>
      </c>
      <c r="B2462" s="205" t="s">
        <v>454</v>
      </c>
      <c r="C2462" s="298">
        <v>7.5639999999999995E-4</v>
      </c>
    </row>
    <row r="2463" spans="1:3" x14ac:dyDescent="0.2">
      <c r="B2463" s="205" t="s">
        <v>477</v>
      </c>
      <c r="C2463" s="298">
        <v>1.4748799999999999E-2</v>
      </c>
    </row>
    <row r="2466" spans="1:3" x14ac:dyDescent="0.2">
      <c r="A2466" s="205" t="s">
        <v>277</v>
      </c>
      <c r="B2466" s="205" t="s">
        <v>278</v>
      </c>
    </row>
    <row r="2467" spans="1:3" x14ac:dyDescent="0.2">
      <c r="B2467" s="729">
        <v>9248</v>
      </c>
    </row>
    <row r="2469" spans="1:3" x14ac:dyDescent="0.2">
      <c r="A2469" s="205" t="s">
        <v>474</v>
      </c>
      <c r="B2469" s="205" t="s">
        <v>475</v>
      </c>
      <c r="C2469" s="298" t="s">
        <v>476</v>
      </c>
    </row>
    <row r="2470" spans="1:3" x14ac:dyDescent="0.2">
      <c r="A2470" s="205">
        <v>111</v>
      </c>
      <c r="B2470" s="205" t="s">
        <v>417</v>
      </c>
      <c r="C2470" s="298">
        <v>6.2589999999999998E-4</v>
      </c>
    </row>
    <row r="2471" spans="1:3" x14ac:dyDescent="0.2">
      <c r="A2471" s="205">
        <v>112</v>
      </c>
      <c r="B2471" s="205" t="s">
        <v>418</v>
      </c>
      <c r="C2471" s="298">
        <v>8.1799999999999996E-5</v>
      </c>
    </row>
    <row r="2472" spans="1:3" x14ac:dyDescent="0.2">
      <c r="A2472" s="205">
        <v>114</v>
      </c>
      <c r="B2472" s="205" t="s">
        <v>587</v>
      </c>
      <c r="C2472" s="298">
        <v>2.7589999999999998E-4</v>
      </c>
    </row>
    <row r="2473" spans="1:3" x14ac:dyDescent="0.2">
      <c r="A2473" s="205">
        <v>121</v>
      </c>
      <c r="B2473" s="205" t="s">
        <v>465</v>
      </c>
      <c r="C2473" s="298">
        <v>2.967E-4</v>
      </c>
    </row>
    <row r="2474" spans="1:3" x14ac:dyDescent="0.2">
      <c r="A2474" s="205">
        <v>241</v>
      </c>
      <c r="B2474" s="205" t="s">
        <v>453</v>
      </c>
      <c r="C2474" s="298">
        <v>5.8314999999999999E-3</v>
      </c>
    </row>
    <row r="2475" spans="1:3" x14ac:dyDescent="0.2">
      <c r="A2475" s="205">
        <v>248</v>
      </c>
      <c r="B2475" s="205" t="s">
        <v>426</v>
      </c>
      <c r="C2475" s="730">
        <v>0</v>
      </c>
    </row>
    <row r="2476" spans="1:3" x14ac:dyDescent="0.2">
      <c r="A2476" s="205">
        <v>249</v>
      </c>
      <c r="B2476" s="205" t="s">
        <v>490</v>
      </c>
      <c r="C2476" s="730">
        <v>0</v>
      </c>
    </row>
    <row r="2477" spans="1:3" x14ac:dyDescent="0.2">
      <c r="A2477" s="205">
        <v>255</v>
      </c>
      <c r="B2477" s="205" t="s">
        <v>473</v>
      </c>
      <c r="C2477" s="298">
        <v>1.0036000000000001E-3</v>
      </c>
    </row>
    <row r="2478" spans="1:3" x14ac:dyDescent="0.2">
      <c r="A2478" s="205">
        <v>651</v>
      </c>
      <c r="B2478" s="205" t="s">
        <v>455</v>
      </c>
      <c r="C2478" s="730">
        <v>4.5209999999999998E-3</v>
      </c>
    </row>
    <row r="2479" spans="1:3" x14ac:dyDescent="0.2">
      <c r="A2479" s="205">
        <v>652</v>
      </c>
      <c r="B2479" s="205" t="s">
        <v>533</v>
      </c>
      <c r="C2479" s="730">
        <v>4.8349999999999999E-4</v>
      </c>
    </row>
    <row r="2480" spans="1:3" x14ac:dyDescent="0.2">
      <c r="A2480" s="205">
        <v>653</v>
      </c>
      <c r="B2480" s="205" t="s">
        <v>532</v>
      </c>
      <c r="C2480" s="730">
        <v>8.6799999999999996E-4</v>
      </c>
    </row>
    <row r="2481" spans="1:3" x14ac:dyDescent="0.2">
      <c r="A2481" s="205">
        <v>701</v>
      </c>
      <c r="B2481" s="205" t="s">
        <v>454</v>
      </c>
      <c r="C2481" s="298">
        <v>7.6090000000000001E-4</v>
      </c>
    </row>
    <row r="2482" spans="1:3" x14ac:dyDescent="0.2">
      <c r="B2482" s="205" t="s">
        <v>477</v>
      </c>
      <c r="C2482" s="298">
        <v>1.4748799999999999E-2</v>
      </c>
    </row>
    <row r="2485" spans="1:3" x14ac:dyDescent="0.2">
      <c r="A2485" s="205" t="s">
        <v>277</v>
      </c>
      <c r="B2485" s="205" t="s">
        <v>278</v>
      </c>
    </row>
    <row r="2486" spans="1:3" x14ac:dyDescent="0.2">
      <c r="B2486" s="729">
        <v>9249</v>
      </c>
    </row>
    <row r="2488" spans="1:3" x14ac:dyDescent="0.2">
      <c r="A2488" s="205" t="s">
        <v>474</v>
      </c>
      <c r="B2488" s="205" t="s">
        <v>475</v>
      </c>
      <c r="C2488" s="298" t="s">
        <v>476</v>
      </c>
    </row>
    <row r="2489" spans="1:3" x14ac:dyDescent="0.2">
      <c r="A2489" s="205">
        <v>111</v>
      </c>
      <c r="B2489" s="205" t="s">
        <v>417</v>
      </c>
      <c r="C2489" s="298">
        <v>6.2339999999999997E-4</v>
      </c>
    </row>
    <row r="2490" spans="1:3" x14ac:dyDescent="0.2">
      <c r="A2490" s="205">
        <v>112</v>
      </c>
      <c r="B2490" s="205" t="s">
        <v>418</v>
      </c>
      <c r="C2490" s="298">
        <v>8.1500000000000002E-5</v>
      </c>
    </row>
    <row r="2491" spans="1:3" x14ac:dyDescent="0.2">
      <c r="A2491" s="205">
        <v>114</v>
      </c>
      <c r="B2491" s="205" t="s">
        <v>587</v>
      </c>
      <c r="C2491" s="298">
        <v>2.7589999999999998E-4</v>
      </c>
    </row>
    <row r="2492" spans="1:3" x14ac:dyDescent="0.2">
      <c r="A2492" s="205">
        <v>121</v>
      </c>
      <c r="B2492" s="205" t="s">
        <v>465</v>
      </c>
      <c r="C2492" s="298">
        <v>2.9550000000000003E-4</v>
      </c>
    </row>
    <row r="2493" spans="1:3" x14ac:dyDescent="0.2">
      <c r="A2493" s="205">
        <v>241</v>
      </c>
      <c r="B2493" s="205" t="s">
        <v>453</v>
      </c>
      <c r="C2493" s="298">
        <v>5.8078000000000001E-3</v>
      </c>
    </row>
    <row r="2494" spans="1:3" x14ac:dyDescent="0.2">
      <c r="A2494" s="205">
        <v>249</v>
      </c>
      <c r="B2494" s="205" t="s">
        <v>490</v>
      </c>
      <c r="C2494" s="730">
        <v>0</v>
      </c>
    </row>
    <row r="2495" spans="1:3" x14ac:dyDescent="0.2">
      <c r="A2495" s="205">
        <v>250</v>
      </c>
      <c r="B2495" s="205" t="s">
        <v>436</v>
      </c>
      <c r="C2495" s="298">
        <v>5.0899999999999997E-5</v>
      </c>
    </row>
    <row r="2496" spans="1:3" x14ac:dyDescent="0.2">
      <c r="A2496" s="205">
        <v>651</v>
      </c>
      <c r="B2496" s="205" t="s">
        <v>455</v>
      </c>
      <c r="C2496" s="298">
        <v>4.5027000000000001E-3</v>
      </c>
    </row>
    <row r="2497" spans="1:3" x14ac:dyDescent="0.2">
      <c r="A2497" s="205">
        <v>652</v>
      </c>
      <c r="B2497" s="205" t="s">
        <v>533</v>
      </c>
      <c r="C2497" s="298">
        <v>4.816E-4</v>
      </c>
    </row>
    <row r="2498" spans="1:3" x14ac:dyDescent="0.2">
      <c r="A2498" s="205">
        <v>653</v>
      </c>
      <c r="B2498" s="205" t="s">
        <v>532</v>
      </c>
      <c r="C2498" s="730">
        <v>8.6799999999999996E-4</v>
      </c>
    </row>
    <row r="2499" spans="1:3" x14ac:dyDescent="0.2">
      <c r="A2499" s="205">
        <v>701</v>
      </c>
      <c r="B2499" s="205" t="s">
        <v>454</v>
      </c>
      <c r="C2499" s="298">
        <v>7.5790000000000005E-4</v>
      </c>
    </row>
    <row r="2500" spans="1:3" x14ac:dyDescent="0.2">
      <c r="B2500" s="205" t="s">
        <v>477</v>
      </c>
      <c r="C2500" s="298">
        <v>1.3745200000000001E-2</v>
      </c>
    </row>
    <row r="2503" spans="1:3" x14ac:dyDescent="0.2">
      <c r="A2503" s="205" t="s">
        <v>277</v>
      </c>
      <c r="B2503" s="205" t="s">
        <v>278</v>
      </c>
    </row>
    <row r="2504" spans="1:3" x14ac:dyDescent="0.2">
      <c r="B2504" s="729">
        <v>9250</v>
      </c>
    </row>
    <row r="2506" spans="1:3" x14ac:dyDescent="0.2">
      <c r="A2506" s="205" t="s">
        <v>474</v>
      </c>
      <c r="B2506" s="205" t="s">
        <v>475</v>
      </c>
      <c r="C2506" s="298" t="s">
        <v>476</v>
      </c>
    </row>
    <row r="2507" spans="1:3" x14ac:dyDescent="0.2">
      <c r="A2507" s="205">
        <v>111</v>
      </c>
      <c r="B2507" s="205" t="s">
        <v>417</v>
      </c>
      <c r="C2507" s="730">
        <v>6.2370000000000004E-4</v>
      </c>
    </row>
    <row r="2508" spans="1:3" x14ac:dyDescent="0.2">
      <c r="A2508" s="205">
        <v>112</v>
      </c>
      <c r="B2508" s="205" t="s">
        <v>418</v>
      </c>
      <c r="C2508" s="298">
        <v>8.1600000000000005E-5</v>
      </c>
    </row>
    <row r="2509" spans="1:3" x14ac:dyDescent="0.2">
      <c r="A2509" s="205">
        <v>114</v>
      </c>
      <c r="B2509" s="205" t="s">
        <v>587</v>
      </c>
      <c r="C2509" s="298">
        <v>2.7589999999999998E-4</v>
      </c>
    </row>
    <row r="2510" spans="1:3" x14ac:dyDescent="0.2">
      <c r="A2510" s="205">
        <v>121</v>
      </c>
      <c r="B2510" s="205" t="s">
        <v>465</v>
      </c>
      <c r="C2510" s="298">
        <v>2.9569999999999998E-4</v>
      </c>
    </row>
    <row r="2511" spans="1:3" x14ac:dyDescent="0.2">
      <c r="A2511" s="205">
        <v>241</v>
      </c>
      <c r="B2511" s="205" t="s">
        <v>453</v>
      </c>
      <c r="C2511" s="298">
        <v>5.8106E-3</v>
      </c>
    </row>
    <row r="2512" spans="1:3" x14ac:dyDescent="0.2">
      <c r="A2512" s="205">
        <v>249</v>
      </c>
      <c r="B2512" s="205" t="s">
        <v>490</v>
      </c>
      <c r="C2512" s="730">
        <v>0</v>
      </c>
    </row>
    <row r="2513" spans="1:3" x14ac:dyDescent="0.2">
      <c r="A2513" s="205">
        <v>253</v>
      </c>
      <c r="B2513" s="205" t="s">
        <v>481</v>
      </c>
      <c r="C2513" s="298">
        <v>4.49E-5</v>
      </c>
    </row>
    <row r="2514" spans="1:3" x14ac:dyDescent="0.2">
      <c r="A2514" s="205">
        <v>651</v>
      </c>
      <c r="B2514" s="205" t="s">
        <v>455</v>
      </c>
      <c r="C2514" s="298">
        <v>4.5047999999999998E-3</v>
      </c>
    </row>
    <row r="2515" spans="1:3" x14ac:dyDescent="0.2">
      <c r="A2515" s="205">
        <v>652</v>
      </c>
      <c r="B2515" s="205" t="s">
        <v>533</v>
      </c>
      <c r="C2515" s="298">
        <v>4.818E-4</v>
      </c>
    </row>
    <row r="2516" spans="1:3" x14ac:dyDescent="0.2">
      <c r="A2516" s="205">
        <v>653</v>
      </c>
      <c r="B2516" s="205" t="s">
        <v>532</v>
      </c>
      <c r="C2516" s="730">
        <v>8.6799999999999996E-4</v>
      </c>
    </row>
    <row r="2517" spans="1:3" x14ac:dyDescent="0.2">
      <c r="A2517" s="205">
        <v>701</v>
      </c>
      <c r="B2517" s="205" t="s">
        <v>454</v>
      </c>
      <c r="C2517" s="298">
        <v>7.582E-4</v>
      </c>
    </row>
    <row r="2518" spans="1:3" x14ac:dyDescent="0.2">
      <c r="B2518" s="205" t="s">
        <v>477</v>
      </c>
      <c r="C2518" s="298">
        <v>1.3745200000000001E-2</v>
      </c>
    </row>
    <row r="2521" spans="1:3" x14ac:dyDescent="0.2">
      <c r="A2521" s="205" t="s">
        <v>277</v>
      </c>
      <c r="B2521" s="205" t="s">
        <v>278</v>
      </c>
    </row>
    <row r="2522" spans="1:3" x14ac:dyDescent="0.2">
      <c r="B2522" s="729">
        <v>9251</v>
      </c>
    </row>
    <row r="2524" spans="1:3" x14ac:dyDescent="0.2">
      <c r="A2524" s="205" t="s">
        <v>474</v>
      </c>
      <c r="B2524" s="205" t="s">
        <v>475</v>
      </c>
      <c r="C2524" s="298" t="s">
        <v>476</v>
      </c>
    </row>
    <row r="2525" spans="1:3" x14ac:dyDescent="0.2">
      <c r="A2525" s="205">
        <v>111</v>
      </c>
      <c r="B2525" s="205" t="s">
        <v>417</v>
      </c>
      <c r="C2525" s="730">
        <v>6.2500000000000001E-4</v>
      </c>
    </row>
    <row r="2526" spans="1:3" x14ac:dyDescent="0.2">
      <c r="A2526" s="205">
        <v>112</v>
      </c>
      <c r="B2526" s="205" t="s">
        <v>418</v>
      </c>
      <c r="C2526" s="298">
        <v>8.1699999999999994E-5</v>
      </c>
    </row>
    <row r="2527" spans="1:3" x14ac:dyDescent="0.2">
      <c r="A2527" s="205">
        <v>114</v>
      </c>
      <c r="B2527" s="205" t="s">
        <v>587</v>
      </c>
      <c r="C2527" s="298">
        <v>2.7589999999999998E-4</v>
      </c>
    </row>
    <row r="2528" spans="1:3" x14ac:dyDescent="0.2">
      <c r="A2528" s="205">
        <v>121</v>
      </c>
      <c r="B2528" s="205" t="s">
        <v>465</v>
      </c>
      <c r="C2528" s="298">
        <v>2.9629999999999999E-4</v>
      </c>
    </row>
    <row r="2529" spans="1:3" x14ac:dyDescent="0.2">
      <c r="A2529" s="205">
        <v>241</v>
      </c>
      <c r="B2529" s="205" t="s">
        <v>453</v>
      </c>
      <c r="C2529" s="298">
        <v>5.8228000000000004E-3</v>
      </c>
    </row>
    <row r="2530" spans="1:3" x14ac:dyDescent="0.2">
      <c r="A2530" s="205">
        <v>249</v>
      </c>
      <c r="B2530" s="205" t="s">
        <v>490</v>
      </c>
      <c r="C2530" s="730">
        <v>0</v>
      </c>
    </row>
    <row r="2531" spans="1:3" x14ac:dyDescent="0.2">
      <c r="A2531" s="205">
        <v>256</v>
      </c>
      <c r="B2531" s="205" t="s">
        <v>529</v>
      </c>
      <c r="C2531" s="298">
        <v>1.8700000000000001E-5</v>
      </c>
    </row>
    <row r="2532" spans="1:3" x14ac:dyDescent="0.2">
      <c r="A2532" s="205">
        <v>651</v>
      </c>
      <c r="B2532" s="205" t="s">
        <v>455</v>
      </c>
      <c r="C2532" s="298">
        <v>4.5142000000000003E-3</v>
      </c>
    </row>
    <row r="2533" spans="1:3" x14ac:dyDescent="0.2">
      <c r="A2533" s="205">
        <v>652</v>
      </c>
      <c r="B2533" s="205" t="s">
        <v>533</v>
      </c>
      <c r="C2533" s="298">
        <v>4.8280000000000003E-4</v>
      </c>
    </row>
    <row r="2534" spans="1:3" x14ac:dyDescent="0.2">
      <c r="A2534" s="205">
        <v>653</v>
      </c>
      <c r="B2534" s="205" t="s">
        <v>532</v>
      </c>
      <c r="C2534" s="730">
        <v>8.6799999999999996E-4</v>
      </c>
    </row>
    <row r="2535" spans="1:3" x14ac:dyDescent="0.2">
      <c r="A2535" s="205">
        <v>701</v>
      </c>
      <c r="B2535" s="205" t="s">
        <v>454</v>
      </c>
      <c r="C2535" s="730">
        <v>7.5980000000000004E-4</v>
      </c>
    </row>
    <row r="2536" spans="1:3" x14ac:dyDescent="0.2">
      <c r="B2536" s="205" t="s">
        <v>477</v>
      </c>
      <c r="C2536" s="298">
        <v>1.3745200000000001E-2</v>
      </c>
    </row>
  </sheetData>
  <phoneticPr fontId="30" type="noConversion"/>
  <printOptions horizontalCentered="1"/>
  <pageMargins left="0.52" right="0.52" top="0.56999999999999995" bottom="0.55000000000000004" header="0.5" footer="0.5"/>
  <pageSetup orientation="portrait" horizontalDpi="4294967292"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DM234"/>
  <sheetViews>
    <sheetView showGridLines="0" zoomScaleNormal="100" workbookViewId="0">
      <selection activeCell="B3" sqref="B3"/>
    </sheetView>
  </sheetViews>
  <sheetFormatPr defaultColWidth="33.44140625" defaultRowHeight="15" x14ac:dyDescent="0.2"/>
  <cols>
    <col min="1" max="1" width="41.5546875" customWidth="1"/>
    <col min="2" max="2" width="31.21875" customWidth="1"/>
    <col min="3" max="11" width="10.77734375" customWidth="1"/>
    <col min="12" max="12" width="7.33203125" customWidth="1"/>
    <col min="13" max="13" width="6.88671875" customWidth="1"/>
    <col min="14" max="14" width="7.33203125" customWidth="1"/>
    <col min="15" max="15" width="6" customWidth="1"/>
    <col min="16" max="16" width="5.21875" customWidth="1"/>
    <col min="17" max="17" width="7.6640625" customWidth="1"/>
    <col min="18" max="18" width="5.109375" customWidth="1"/>
    <col min="19" max="19" width="6.5546875" customWidth="1"/>
    <col min="20" max="21" width="5.33203125" customWidth="1"/>
    <col min="22" max="22" width="5.88671875" customWidth="1"/>
    <col min="23" max="23" width="5" customWidth="1"/>
    <col min="24" max="24" width="5.33203125" customWidth="1"/>
    <col min="25" max="25" width="7.5546875" customWidth="1"/>
    <col min="26" max="26" width="7" customWidth="1"/>
    <col min="27" max="27" width="6.6640625" customWidth="1"/>
    <col min="28" max="28" width="6.44140625" customWidth="1"/>
    <col min="29" max="29" width="7.44140625" customWidth="1"/>
    <col min="30" max="30" width="7.21875" customWidth="1"/>
    <col min="31" max="31" width="6.77734375" customWidth="1"/>
    <col min="32" max="32" width="6.88671875" customWidth="1"/>
    <col min="33" max="33" width="6.109375" customWidth="1"/>
    <col min="34" max="34" width="7.21875" customWidth="1"/>
    <col min="35" max="35" width="9.77734375" customWidth="1"/>
    <col min="36" max="36" width="7.6640625" customWidth="1"/>
    <col min="37" max="37" width="8.5546875" customWidth="1"/>
    <col min="38" max="38" width="6.77734375" customWidth="1"/>
    <col min="39" max="39" width="9.33203125" customWidth="1"/>
    <col min="40" max="40" width="7.6640625" customWidth="1"/>
    <col min="41" max="41" width="5.44140625" customWidth="1"/>
    <col min="42" max="42" width="6.109375" customWidth="1"/>
    <col min="43" max="43" width="6.44140625" customWidth="1"/>
    <col min="44" max="44" width="8.109375" customWidth="1"/>
    <col min="45" max="45" width="13.6640625" customWidth="1"/>
    <col min="46" max="46" width="9.33203125" customWidth="1"/>
    <col min="47" max="47" width="8.77734375" customWidth="1"/>
    <col min="48" max="48" width="7.88671875" customWidth="1"/>
    <col min="49" max="49" width="8.6640625" customWidth="1"/>
  </cols>
  <sheetData>
    <row r="1" spans="1:117" ht="18" x14ac:dyDescent="0.25">
      <c r="A1" s="22" t="s">
        <v>347</v>
      </c>
    </row>
    <row r="2" spans="1:117" ht="18" x14ac:dyDescent="0.25">
      <c r="A2" s="22" t="s">
        <v>279</v>
      </c>
    </row>
    <row r="3" spans="1:117" ht="18" x14ac:dyDescent="0.25">
      <c r="A3" s="22" t="s">
        <v>646</v>
      </c>
      <c r="B3" s="737"/>
      <c r="C3" s="482"/>
    </row>
    <row r="4" spans="1:117" ht="15.75" x14ac:dyDescent="0.25">
      <c r="A4" s="13"/>
    </row>
    <row r="5" spans="1:117" ht="16.5" thickBot="1" x14ac:dyDescent="0.3">
      <c r="A5" s="82" t="s">
        <v>1</v>
      </c>
      <c r="B5" s="254" t="s">
        <v>409</v>
      </c>
      <c r="C5" s="255"/>
      <c r="D5" s="255"/>
    </row>
    <row r="6" spans="1:117" ht="16.5" thickBot="1" x14ac:dyDescent="0.3">
      <c r="A6" s="13"/>
    </row>
    <row r="7" spans="1:117" ht="50.25" customHeight="1" thickBot="1" x14ac:dyDescent="0.3">
      <c r="A7" s="540" t="s">
        <v>280</v>
      </c>
      <c r="B7" s="541" t="s">
        <v>281</v>
      </c>
      <c r="C7" s="747" t="s">
        <v>346</v>
      </c>
      <c r="D7" s="748"/>
      <c r="E7" s="748"/>
      <c r="F7" s="748"/>
      <c r="G7" s="542"/>
      <c r="H7" s="542"/>
      <c r="I7" s="542"/>
      <c r="J7" s="542"/>
      <c r="K7" s="543"/>
    </row>
    <row r="8" spans="1:117" s="11" customFormat="1" ht="19.5" customHeight="1" x14ac:dyDescent="0.2">
      <c r="A8" s="549" t="s">
        <v>586</v>
      </c>
      <c r="B8" s="544">
        <v>721</v>
      </c>
      <c r="C8" s="545">
        <v>201</v>
      </c>
      <c r="D8" s="546">
        <v>202</v>
      </c>
      <c r="E8" s="546">
        <v>203</v>
      </c>
      <c r="F8" s="546">
        <v>204</v>
      </c>
      <c r="G8" s="545">
        <v>205</v>
      </c>
      <c r="H8" s="545">
        <v>206</v>
      </c>
      <c r="I8" s="545">
        <v>207</v>
      </c>
      <c r="J8" s="545">
        <v>208</v>
      </c>
      <c r="K8" s="550">
        <v>209</v>
      </c>
      <c r="L8" s="548"/>
      <c r="M8" s="548"/>
      <c r="N8" s="548"/>
      <c r="O8" s="548"/>
      <c r="P8" s="548"/>
      <c r="Q8" s="548"/>
      <c r="R8" s="548"/>
      <c r="S8" s="548"/>
      <c r="T8" s="548"/>
    </row>
    <row r="9" spans="1:117" s="11" customFormat="1" ht="19.5" customHeight="1" x14ac:dyDescent="0.2">
      <c r="A9" s="549"/>
      <c r="B9" s="544"/>
      <c r="C9" s="545">
        <v>210</v>
      </c>
      <c r="D9" s="546">
        <v>215</v>
      </c>
      <c r="E9" s="546">
        <v>216</v>
      </c>
      <c r="F9" s="546">
        <v>218</v>
      </c>
      <c r="G9" s="545">
        <v>223</v>
      </c>
      <c r="H9" s="545">
        <v>224</v>
      </c>
      <c r="I9" s="545">
        <v>226</v>
      </c>
      <c r="J9" s="545">
        <v>227</v>
      </c>
      <c r="K9" s="547">
        <v>228</v>
      </c>
      <c r="L9" s="548"/>
      <c r="M9" s="548"/>
      <c r="N9" s="548"/>
      <c r="O9" s="548"/>
      <c r="P9" s="548"/>
      <c r="Q9" s="548"/>
      <c r="R9" s="548"/>
      <c r="S9" s="548"/>
      <c r="T9" s="548"/>
      <c r="U9" s="548"/>
      <c r="V9" s="548"/>
      <c r="W9" s="548"/>
      <c r="X9" s="548"/>
      <c r="Y9" s="548"/>
      <c r="Z9" s="548"/>
      <c r="AA9" s="548"/>
      <c r="AB9" s="548"/>
      <c r="AC9" s="548"/>
      <c r="AD9" s="548"/>
      <c r="AE9" s="548"/>
      <c r="AF9" s="548"/>
      <c r="AG9" s="548"/>
      <c r="AH9" s="548"/>
      <c r="AI9" s="548"/>
      <c r="AJ9" s="548"/>
      <c r="AK9" s="548"/>
      <c r="AL9" s="548"/>
      <c r="AM9" s="548"/>
      <c r="AN9" s="548"/>
      <c r="AO9" s="548"/>
      <c r="AP9" s="548"/>
      <c r="AQ9" s="548"/>
      <c r="AR9" s="548"/>
      <c r="AS9" s="548"/>
      <c r="AT9" s="548"/>
      <c r="AU9" s="548"/>
      <c r="AV9" s="548"/>
      <c r="AW9" s="548"/>
      <c r="AX9" s="548"/>
      <c r="AY9" s="548"/>
      <c r="AZ9" s="548"/>
      <c r="BA9" s="548"/>
      <c r="BB9" s="548"/>
      <c r="BC9" s="548"/>
      <c r="BD9" s="548"/>
      <c r="BE9" s="548"/>
      <c r="BF9" s="548"/>
      <c r="BG9" s="548"/>
      <c r="BH9" s="548"/>
      <c r="BI9" s="548"/>
      <c r="BJ9" s="548"/>
      <c r="BK9" s="548"/>
      <c r="BL9" s="548"/>
      <c r="BM9" s="548"/>
      <c r="BN9" s="548"/>
      <c r="BO9" s="548"/>
      <c r="BP9" s="548"/>
      <c r="BQ9" s="548"/>
      <c r="BR9" s="548"/>
      <c r="BS9" s="548"/>
      <c r="BT9" s="548"/>
      <c r="BU9" s="548"/>
      <c r="BV9" s="548"/>
      <c r="BW9" s="548"/>
      <c r="BX9" s="548"/>
      <c r="BY9" s="548"/>
      <c r="BZ9" s="548"/>
      <c r="CA9" s="548"/>
      <c r="CB9" s="548"/>
      <c r="CC9" s="548"/>
      <c r="CD9" s="548"/>
      <c r="CE9" s="548"/>
      <c r="CF9" s="548"/>
      <c r="CG9" s="548"/>
      <c r="CH9" s="548"/>
      <c r="CI9" s="548"/>
      <c r="CJ9" s="548"/>
      <c r="CK9" s="548"/>
      <c r="CL9" s="548"/>
      <c r="CM9" s="548"/>
      <c r="CN9" s="548"/>
      <c r="CO9" s="548"/>
      <c r="CP9" s="548"/>
      <c r="CQ9" s="548"/>
      <c r="CR9" s="548"/>
      <c r="CS9" s="548"/>
      <c r="CT9" s="548"/>
      <c r="CU9" s="548"/>
      <c r="CV9" s="548"/>
      <c r="CW9" s="548"/>
      <c r="CX9" s="548"/>
      <c r="CY9" s="548"/>
      <c r="CZ9" s="548"/>
      <c r="DA9" s="548"/>
      <c r="DB9" s="548"/>
      <c r="DC9" s="548"/>
      <c r="DD9" s="548"/>
      <c r="DE9" s="548"/>
      <c r="DF9" s="548"/>
      <c r="DG9" s="548"/>
      <c r="DH9" s="548"/>
      <c r="DI9" s="548"/>
      <c r="DJ9" s="548"/>
      <c r="DK9" s="548"/>
      <c r="DL9" s="548"/>
      <c r="DM9" s="548"/>
    </row>
    <row r="10" spans="1:117" s="11" customFormat="1" ht="19.5" customHeight="1" x14ac:dyDescent="0.2">
      <c r="A10" s="549"/>
      <c r="B10" s="544"/>
      <c r="C10" s="548">
        <v>229</v>
      </c>
      <c r="D10" s="548">
        <v>237</v>
      </c>
      <c r="E10" s="548">
        <v>238</v>
      </c>
      <c r="F10" s="548">
        <v>1301</v>
      </c>
      <c r="G10" s="548">
        <v>1302</v>
      </c>
      <c r="H10" s="548">
        <v>1303</v>
      </c>
      <c r="I10" s="548">
        <v>1304</v>
      </c>
      <c r="J10" s="548">
        <v>1305</v>
      </c>
      <c r="K10" s="551">
        <v>1306</v>
      </c>
      <c r="L10" s="548"/>
      <c r="M10" s="548"/>
      <c r="N10" s="548"/>
      <c r="O10" s="548"/>
      <c r="P10" s="548"/>
      <c r="Q10" s="548"/>
      <c r="R10" s="548"/>
      <c r="S10" s="548"/>
      <c r="T10" s="548"/>
      <c r="U10" s="548"/>
      <c r="V10" s="548"/>
      <c r="W10" s="548"/>
      <c r="X10" s="548"/>
      <c r="Y10" s="548"/>
      <c r="Z10" s="548"/>
      <c r="AA10" s="548"/>
      <c r="AB10" s="548"/>
      <c r="AC10" s="548"/>
      <c r="AD10" s="548"/>
      <c r="AE10" s="548"/>
      <c r="AF10" s="548"/>
      <c r="AG10" s="548"/>
      <c r="AH10" s="548"/>
      <c r="AI10" s="548"/>
      <c r="AJ10" s="548"/>
      <c r="AK10" s="548"/>
      <c r="AL10" s="548"/>
      <c r="AM10" s="548"/>
      <c r="AN10" s="548"/>
      <c r="AO10" s="548"/>
      <c r="AP10" s="548"/>
      <c r="AQ10" s="548"/>
      <c r="AR10" s="548"/>
      <c r="AS10" s="548"/>
      <c r="AT10" s="548"/>
      <c r="AU10" s="548"/>
      <c r="AV10" s="548"/>
      <c r="AW10" s="548"/>
      <c r="AX10" s="548"/>
      <c r="AY10" s="548"/>
      <c r="AZ10" s="548"/>
      <c r="BA10" s="548"/>
      <c r="BB10" s="548"/>
      <c r="BC10" s="548"/>
      <c r="BD10" s="548"/>
      <c r="BE10" s="548"/>
      <c r="BF10" s="548"/>
      <c r="BG10" s="548"/>
      <c r="BH10" s="548"/>
      <c r="BI10" s="548"/>
      <c r="BJ10" s="548"/>
      <c r="BK10" s="548"/>
      <c r="BL10" s="548"/>
      <c r="BM10" s="548"/>
      <c r="BN10" s="548"/>
      <c r="BO10" s="548"/>
      <c r="BP10" s="548"/>
      <c r="BQ10" s="548"/>
      <c r="BR10" s="548"/>
      <c r="BS10" s="548"/>
      <c r="BT10" s="548"/>
      <c r="BU10" s="548"/>
      <c r="BV10" s="548"/>
      <c r="BW10" s="548"/>
      <c r="BX10" s="548"/>
      <c r="BY10" s="548"/>
      <c r="BZ10" s="548"/>
      <c r="CA10" s="548"/>
      <c r="CB10" s="548"/>
      <c r="CC10" s="548"/>
      <c r="CD10" s="548"/>
      <c r="CE10" s="548"/>
      <c r="CF10" s="548"/>
      <c r="CG10" s="548"/>
      <c r="CH10" s="548"/>
      <c r="CI10" s="548"/>
      <c r="CJ10" s="548"/>
      <c r="CK10" s="548"/>
      <c r="CL10" s="548"/>
      <c r="CM10" s="548"/>
      <c r="CN10" s="548"/>
      <c r="CO10" s="548"/>
      <c r="CP10" s="548"/>
      <c r="CQ10" s="548"/>
      <c r="CR10" s="548"/>
      <c r="CS10" s="548"/>
      <c r="CT10" s="548"/>
      <c r="CU10" s="548"/>
      <c r="CV10" s="548"/>
      <c r="CW10" s="548"/>
      <c r="CX10" s="548"/>
      <c r="CY10" s="548"/>
      <c r="CZ10" s="548"/>
      <c r="DA10" s="548"/>
      <c r="DB10" s="548"/>
      <c r="DC10" s="548"/>
      <c r="DD10" s="548"/>
      <c r="DE10" s="548"/>
      <c r="DF10" s="548"/>
      <c r="DG10" s="548"/>
      <c r="DH10" s="548"/>
      <c r="DI10" s="548"/>
      <c r="DJ10" s="548"/>
      <c r="DK10" s="548"/>
      <c r="DL10" s="548"/>
      <c r="DM10" s="548"/>
    </row>
    <row r="11" spans="1:117" s="11" customFormat="1" ht="19.5" customHeight="1" x14ac:dyDescent="0.2">
      <c r="A11" s="549"/>
      <c r="B11" s="544"/>
      <c r="C11" s="548">
        <v>1307</v>
      </c>
      <c r="D11" s="548">
        <v>1308</v>
      </c>
      <c r="E11" s="548">
        <v>1309</v>
      </c>
      <c r="F11" s="548">
        <v>1310</v>
      </c>
      <c r="G11" s="548">
        <v>1311</v>
      </c>
      <c r="H11" s="548">
        <v>1312</v>
      </c>
      <c r="I11" s="548">
        <v>1313</v>
      </c>
      <c r="J11" s="548">
        <v>1314</v>
      </c>
      <c r="K11" s="551">
        <v>1315</v>
      </c>
      <c r="L11" s="548"/>
      <c r="M11" s="548"/>
      <c r="N11" s="548"/>
      <c r="O11" s="548"/>
      <c r="P11" s="548"/>
      <c r="Q11" s="548"/>
      <c r="R11" s="548"/>
      <c r="S11" s="548"/>
      <c r="T11" s="548"/>
      <c r="U11" s="548"/>
      <c r="V11" s="548"/>
      <c r="W11" s="548"/>
      <c r="X11" s="548"/>
      <c r="Y11" s="548"/>
      <c r="Z11" s="548"/>
      <c r="AA11" s="548"/>
      <c r="AB11" s="548"/>
      <c r="AC11" s="548"/>
      <c r="AD11" s="548"/>
      <c r="AE11" s="548"/>
      <c r="AF11" s="548"/>
      <c r="AG11" s="548"/>
      <c r="AH11" s="548"/>
      <c r="AI11" s="548"/>
      <c r="AJ11" s="548"/>
      <c r="AK11" s="548"/>
      <c r="AL11" s="548"/>
      <c r="AM11" s="548"/>
      <c r="AN11" s="548"/>
      <c r="AO11" s="548"/>
      <c r="AP11" s="548"/>
      <c r="AQ11" s="548"/>
      <c r="AR11" s="548"/>
      <c r="AS11" s="548"/>
      <c r="AT11" s="548"/>
      <c r="AU11" s="548"/>
      <c r="AV11" s="548"/>
      <c r="AW11" s="548"/>
      <c r="AX11" s="548"/>
      <c r="AY11" s="548"/>
      <c r="AZ11" s="548"/>
      <c r="BA11" s="548"/>
      <c r="BB11" s="548"/>
      <c r="BC11" s="548"/>
      <c r="BD11" s="548"/>
      <c r="BE11" s="548"/>
      <c r="BF11" s="548"/>
      <c r="BG11" s="548"/>
      <c r="BH11" s="548"/>
      <c r="BI11" s="548"/>
      <c r="BJ11" s="548"/>
      <c r="BK11" s="548"/>
      <c r="BL11" s="548"/>
      <c r="BM11" s="548"/>
      <c r="BN11" s="548"/>
      <c r="BO11" s="548"/>
      <c r="BP11" s="548"/>
      <c r="BQ11" s="548"/>
      <c r="BR11" s="548"/>
      <c r="BS11" s="548"/>
      <c r="BT11" s="548"/>
      <c r="BU11" s="548"/>
      <c r="BV11" s="548"/>
      <c r="BW11" s="548"/>
      <c r="BX11" s="548"/>
      <c r="BY11" s="548"/>
      <c r="BZ11" s="548"/>
      <c r="CA11" s="548"/>
      <c r="CB11" s="548"/>
      <c r="CC11" s="548"/>
      <c r="CD11" s="548"/>
      <c r="CE11" s="548"/>
      <c r="CF11" s="548"/>
      <c r="CG11" s="548"/>
      <c r="CH11" s="548"/>
      <c r="CI11" s="548"/>
      <c r="CJ11" s="548"/>
      <c r="CK11" s="548"/>
      <c r="CL11" s="548"/>
      <c r="CM11" s="548"/>
      <c r="CN11" s="548"/>
      <c r="CO11" s="548"/>
      <c r="CP11" s="548"/>
      <c r="CQ11" s="548"/>
      <c r="CR11" s="548"/>
      <c r="CS11" s="548"/>
      <c r="CT11" s="548"/>
      <c r="CU11" s="548"/>
      <c r="CV11" s="548"/>
      <c r="CW11" s="548"/>
      <c r="CX11" s="548"/>
      <c r="CY11" s="548"/>
      <c r="CZ11" s="548"/>
      <c r="DA11" s="548"/>
      <c r="DB11" s="548"/>
      <c r="DC11" s="548"/>
      <c r="DD11" s="548"/>
      <c r="DE11" s="548"/>
      <c r="DF11" s="548"/>
      <c r="DG11" s="548"/>
      <c r="DH11" s="548"/>
      <c r="DI11" s="548"/>
      <c r="DJ11" s="548"/>
      <c r="DK11" s="548"/>
      <c r="DL11" s="548"/>
      <c r="DM11" s="548"/>
    </row>
    <row r="12" spans="1:117" s="11" customFormat="1" ht="19.5" customHeight="1" x14ac:dyDescent="0.2">
      <c r="A12" s="549"/>
      <c r="B12" s="544"/>
      <c r="C12" s="548">
        <v>1316</v>
      </c>
      <c r="D12" s="548">
        <v>1317</v>
      </c>
      <c r="E12" s="548">
        <v>1319</v>
      </c>
      <c r="F12" s="548">
        <v>1320</v>
      </c>
      <c r="G12" s="548">
        <v>1321</v>
      </c>
      <c r="H12" s="548">
        <v>1322</v>
      </c>
      <c r="I12" s="548">
        <v>1324</v>
      </c>
      <c r="J12" s="548">
        <v>1325</v>
      </c>
      <c r="K12" s="551">
        <v>1326</v>
      </c>
      <c r="L12" s="548"/>
      <c r="M12" s="548"/>
      <c r="N12" s="548"/>
      <c r="O12" s="548"/>
      <c r="P12" s="548"/>
      <c r="Q12" s="548"/>
      <c r="R12" s="548"/>
      <c r="S12" s="548"/>
      <c r="T12" s="548"/>
      <c r="U12" s="548"/>
      <c r="V12" s="548"/>
      <c r="W12" s="548"/>
      <c r="X12" s="548"/>
      <c r="Y12" s="548"/>
      <c r="Z12" s="548"/>
      <c r="AA12" s="548"/>
      <c r="AB12" s="548"/>
      <c r="AC12" s="548"/>
      <c r="AD12" s="548"/>
      <c r="AE12" s="548"/>
      <c r="AF12" s="548"/>
      <c r="AG12" s="548"/>
      <c r="AH12" s="548"/>
      <c r="AI12" s="548"/>
      <c r="AJ12" s="548"/>
      <c r="AK12" s="548"/>
      <c r="AL12" s="548"/>
      <c r="AM12" s="548"/>
      <c r="AN12" s="548"/>
      <c r="AO12" s="548"/>
      <c r="AP12" s="548"/>
      <c r="AQ12" s="548"/>
      <c r="AR12" s="548"/>
      <c r="AS12" s="548"/>
      <c r="AT12" s="548"/>
      <c r="AU12" s="548"/>
      <c r="AV12" s="548"/>
      <c r="AW12" s="548"/>
      <c r="AX12" s="548"/>
      <c r="AY12" s="548"/>
      <c r="AZ12" s="548"/>
      <c r="BA12" s="548"/>
      <c r="BB12" s="548"/>
      <c r="BC12" s="548"/>
      <c r="BD12" s="548"/>
      <c r="BE12" s="548"/>
      <c r="BF12" s="548"/>
      <c r="BG12" s="548"/>
      <c r="BH12" s="548"/>
      <c r="BI12" s="548"/>
      <c r="BJ12" s="548"/>
      <c r="BK12" s="548"/>
      <c r="BL12" s="548"/>
      <c r="BM12" s="548"/>
      <c r="BN12" s="548"/>
      <c r="BO12" s="548"/>
      <c r="BP12" s="548"/>
      <c r="BQ12" s="548"/>
      <c r="BR12" s="548"/>
      <c r="BS12" s="548"/>
      <c r="BT12" s="548"/>
      <c r="BU12" s="548"/>
      <c r="BV12" s="548"/>
      <c r="BW12" s="548"/>
      <c r="BX12" s="548"/>
      <c r="BY12" s="548"/>
      <c r="BZ12" s="548"/>
      <c r="CA12" s="548"/>
      <c r="CB12" s="548"/>
      <c r="CC12" s="548"/>
      <c r="CD12" s="548"/>
      <c r="CE12" s="548"/>
      <c r="CF12" s="548"/>
      <c r="CG12" s="548"/>
      <c r="CH12" s="548"/>
      <c r="CI12" s="548"/>
      <c r="CJ12" s="548"/>
      <c r="CK12" s="548"/>
      <c r="CL12" s="548"/>
      <c r="CM12" s="548"/>
      <c r="CN12" s="548"/>
      <c r="CO12" s="548"/>
      <c r="CP12" s="548"/>
      <c r="CQ12" s="548"/>
      <c r="CR12" s="548"/>
      <c r="CS12" s="548"/>
      <c r="CT12" s="548"/>
      <c r="CU12" s="548"/>
      <c r="CV12" s="548"/>
      <c r="CW12" s="548"/>
      <c r="CX12" s="548"/>
      <c r="CY12" s="548"/>
      <c r="CZ12" s="548"/>
      <c r="DA12" s="548"/>
      <c r="DB12" s="548"/>
      <c r="DC12" s="548"/>
      <c r="DD12" s="548"/>
      <c r="DE12" s="548"/>
      <c r="DF12" s="548"/>
      <c r="DG12" s="548"/>
      <c r="DH12" s="548"/>
      <c r="DI12" s="548"/>
      <c r="DJ12" s="548"/>
      <c r="DK12" s="548"/>
      <c r="DL12" s="548"/>
      <c r="DM12" s="548"/>
    </row>
    <row r="13" spans="1:117" s="11" customFormat="1" ht="19.5" customHeight="1" x14ac:dyDescent="0.2">
      <c r="A13" s="549"/>
      <c r="B13" s="544"/>
      <c r="C13" s="548">
        <v>1327</v>
      </c>
      <c r="D13" s="548">
        <v>1328</v>
      </c>
      <c r="E13" s="548">
        <v>1329</v>
      </c>
      <c r="F13" s="548">
        <v>1330</v>
      </c>
      <c r="G13" s="548">
        <v>1331</v>
      </c>
      <c r="H13" s="548">
        <v>1332</v>
      </c>
      <c r="I13" s="548">
        <v>1344</v>
      </c>
      <c r="J13" s="548">
        <v>1345</v>
      </c>
      <c r="K13" s="551">
        <v>1346</v>
      </c>
      <c r="AG13" s="548"/>
      <c r="AH13" s="548"/>
      <c r="AI13" s="548"/>
      <c r="AJ13" s="548"/>
      <c r="AK13" s="548"/>
      <c r="AL13" s="548"/>
      <c r="AM13" s="548"/>
      <c r="AN13" s="548"/>
      <c r="AO13" s="548"/>
      <c r="AP13" s="548"/>
      <c r="AQ13" s="548"/>
      <c r="AR13" s="548"/>
      <c r="AS13" s="548"/>
      <c r="AT13" s="548"/>
      <c r="AU13" s="548"/>
      <c r="AV13" s="548"/>
      <c r="AW13" s="548"/>
      <c r="AX13" s="548"/>
      <c r="AY13" s="548"/>
      <c r="AZ13" s="548"/>
      <c r="BA13" s="548"/>
      <c r="BB13" s="548"/>
      <c r="BC13" s="548"/>
      <c r="BD13" s="548"/>
      <c r="BE13" s="548"/>
      <c r="BF13" s="548"/>
      <c r="BG13" s="548"/>
      <c r="BH13" s="548"/>
      <c r="BI13" s="548"/>
      <c r="BJ13" s="548"/>
      <c r="BK13" s="548"/>
      <c r="BL13" s="548"/>
      <c r="BM13" s="548"/>
      <c r="BN13" s="548"/>
      <c r="BO13" s="548"/>
      <c r="BP13" s="548"/>
      <c r="BQ13" s="548"/>
      <c r="BR13" s="548"/>
      <c r="BS13" s="548"/>
      <c r="BT13" s="548"/>
      <c r="BU13" s="548"/>
      <c r="BV13" s="548"/>
      <c r="BW13" s="548"/>
      <c r="BX13" s="548"/>
      <c r="BY13" s="548"/>
      <c r="BZ13" s="548"/>
      <c r="CA13" s="548"/>
      <c r="CB13" s="548"/>
      <c r="CC13" s="548"/>
      <c r="CD13" s="548"/>
      <c r="CE13" s="548"/>
      <c r="CF13" s="548"/>
      <c r="CG13" s="548"/>
      <c r="CH13" s="548"/>
      <c r="CI13" s="548"/>
      <c r="CJ13" s="548"/>
      <c r="CK13" s="548"/>
      <c r="CL13" s="548"/>
      <c r="CM13" s="548"/>
      <c r="CN13" s="548"/>
      <c r="CO13" s="548"/>
      <c r="CP13" s="548"/>
      <c r="CQ13" s="548"/>
      <c r="CR13" s="548"/>
      <c r="CS13" s="548"/>
      <c r="CT13" s="548"/>
      <c r="CU13" s="548"/>
      <c r="CV13" s="548"/>
      <c r="CW13" s="548"/>
      <c r="CX13" s="548"/>
      <c r="CY13" s="548"/>
      <c r="CZ13" s="548"/>
      <c r="DA13" s="548"/>
      <c r="DB13" s="548"/>
      <c r="DC13" s="548"/>
      <c r="DD13" s="548"/>
      <c r="DE13" s="548"/>
      <c r="DF13" s="548"/>
      <c r="DG13" s="548"/>
      <c r="DH13" s="548"/>
      <c r="DI13" s="548"/>
      <c r="DJ13" s="548"/>
      <c r="DK13" s="548"/>
      <c r="DL13" s="548"/>
      <c r="DM13" s="548"/>
    </row>
    <row r="14" spans="1:117" s="11" customFormat="1" ht="19.5" customHeight="1" x14ac:dyDescent="0.2">
      <c r="A14" s="549"/>
      <c r="B14" s="544"/>
      <c r="C14" s="548">
        <v>1347</v>
      </c>
      <c r="D14" s="548">
        <v>1348</v>
      </c>
      <c r="E14" s="548">
        <v>1349</v>
      </c>
      <c r="F14" s="548">
        <v>1401</v>
      </c>
      <c r="G14" s="548">
        <v>1402</v>
      </c>
      <c r="H14" s="548">
        <v>1403</v>
      </c>
      <c r="I14" s="548">
        <v>1404</v>
      </c>
      <c r="J14" s="548">
        <v>1405</v>
      </c>
      <c r="K14" s="551">
        <v>1406</v>
      </c>
      <c r="L14" s="548"/>
      <c r="M14" s="548"/>
      <c r="N14" s="548"/>
      <c r="O14" s="548"/>
      <c r="P14" s="548"/>
      <c r="Q14" s="548"/>
      <c r="R14" s="548"/>
      <c r="S14" s="548"/>
      <c r="T14" s="548"/>
      <c r="U14" s="548"/>
      <c r="V14" s="548"/>
      <c r="W14" s="548"/>
      <c r="X14" s="548"/>
      <c r="Y14" s="548"/>
      <c r="Z14" s="548"/>
      <c r="AA14" s="548"/>
      <c r="AB14" s="548"/>
      <c r="AC14" s="548"/>
      <c r="AD14" s="548"/>
      <c r="AE14" s="548"/>
      <c r="AF14" s="548"/>
      <c r="AG14" s="548"/>
      <c r="AH14" s="548"/>
      <c r="AI14" s="548"/>
      <c r="AJ14" s="548"/>
      <c r="AK14" s="548"/>
      <c r="AL14" s="548"/>
      <c r="AM14" s="548"/>
      <c r="AN14" s="548"/>
      <c r="AO14" s="548"/>
      <c r="AP14" s="548"/>
      <c r="AQ14" s="548"/>
      <c r="AR14" s="548"/>
      <c r="AS14" s="548"/>
      <c r="AT14" s="548"/>
      <c r="AU14" s="548"/>
      <c r="AV14" s="548"/>
      <c r="AW14" s="548"/>
      <c r="AX14" s="548"/>
      <c r="AY14" s="548"/>
      <c r="AZ14" s="548"/>
      <c r="BA14" s="548"/>
      <c r="BB14" s="548"/>
      <c r="BC14" s="548"/>
      <c r="BD14" s="548"/>
      <c r="BE14" s="548"/>
      <c r="BF14" s="548"/>
      <c r="BG14" s="548"/>
      <c r="BH14" s="548"/>
      <c r="BI14" s="548"/>
      <c r="BJ14" s="548"/>
      <c r="BK14" s="548"/>
      <c r="BL14" s="548"/>
      <c r="BM14" s="548"/>
      <c r="BN14" s="548"/>
      <c r="BO14" s="548"/>
      <c r="BP14" s="548"/>
      <c r="BQ14" s="548"/>
      <c r="BR14" s="548"/>
      <c r="BS14" s="548"/>
      <c r="BT14" s="548"/>
      <c r="BU14" s="548"/>
      <c r="BV14" s="548"/>
      <c r="BW14" s="548"/>
      <c r="BX14" s="548"/>
      <c r="BY14" s="548"/>
      <c r="BZ14" s="548"/>
      <c r="CA14" s="548"/>
      <c r="CB14" s="548"/>
      <c r="CC14" s="548"/>
      <c r="CD14" s="548"/>
      <c r="CE14" s="548"/>
      <c r="CF14" s="548"/>
      <c r="CG14" s="548"/>
      <c r="CH14" s="548"/>
      <c r="CI14" s="548"/>
      <c r="CJ14" s="548"/>
      <c r="CK14" s="548"/>
      <c r="CL14" s="548"/>
      <c r="CM14" s="548"/>
      <c r="CN14" s="548"/>
      <c r="CO14" s="548"/>
      <c r="CP14" s="548"/>
      <c r="CQ14" s="548"/>
      <c r="CR14" s="548"/>
      <c r="CS14" s="548"/>
      <c r="CT14" s="548"/>
      <c r="CU14" s="548"/>
      <c r="CV14" s="548"/>
      <c r="CW14" s="548"/>
      <c r="CX14" s="548"/>
      <c r="CY14" s="548"/>
      <c r="CZ14" s="548"/>
      <c r="DA14" s="548"/>
      <c r="DB14" s="548"/>
      <c r="DC14" s="548"/>
      <c r="DD14" s="548"/>
      <c r="DE14" s="548"/>
      <c r="DF14" s="548"/>
      <c r="DG14" s="548"/>
      <c r="DH14" s="548"/>
      <c r="DI14" s="548"/>
      <c r="DJ14" s="548"/>
      <c r="DK14" s="548"/>
      <c r="DL14" s="548"/>
      <c r="DM14" s="548"/>
    </row>
    <row r="15" spans="1:117" s="11" customFormat="1" ht="19.5" customHeight="1" x14ac:dyDescent="0.2">
      <c r="A15" s="549"/>
      <c r="B15" s="544"/>
      <c r="C15" s="548">
        <v>1407</v>
      </c>
      <c r="D15" s="548">
        <v>2101</v>
      </c>
      <c r="E15" s="548">
        <v>2102</v>
      </c>
      <c r="F15" s="548">
        <v>2103</v>
      </c>
      <c r="G15" s="548">
        <v>2104</v>
      </c>
      <c r="H15" s="548">
        <v>2105</v>
      </c>
      <c r="I15" s="548">
        <v>2106</v>
      </c>
      <c r="J15" s="548">
        <v>2107</v>
      </c>
      <c r="K15" s="551">
        <v>2108</v>
      </c>
      <c r="L15" s="548"/>
      <c r="M15" s="548"/>
      <c r="N15" s="548"/>
      <c r="O15" s="548"/>
      <c r="P15" s="548"/>
      <c r="Q15" s="548"/>
      <c r="R15" s="548"/>
      <c r="S15" s="548"/>
      <c r="T15" s="548"/>
      <c r="U15" s="548"/>
      <c r="V15" s="548"/>
      <c r="W15" s="548"/>
      <c r="X15" s="548"/>
      <c r="Y15" s="548"/>
      <c r="Z15" s="548"/>
      <c r="AA15" s="548"/>
      <c r="AB15" s="548"/>
      <c r="AC15" s="548"/>
      <c r="AD15" s="548"/>
      <c r="AE15" s="548"/>
      <c r="AF15" s="548"/>
      <c r="AG15" s="548"/>
      <c r="AH15" s="548"/>
      <c r="AI15" s="548"/>
      <c r="AJ15" s="548"/>
      <c r="AK15" s="548"/>
      <c r="AL15" s="548"/>
      <c r="AM15" s="548"/>
      <c r="AN15" s="548"/>
      <c r="AO15" s="548"/>
      <c r="AP15" s="548"/>
      <c r="AQ15" s="548"/>
      <c r="AR15" s="548"/>
      <c r="AS15" s="548"/>
      <c r="AT15" s="548"/>
      <c r="AU15" s="548"/>
      <c r="AV15" s="548"/>
      <c r="AW15" s="548"/>
      <c r="AX15" s="548"/>
      <c r="AY15" s="548"/>
      <c r="AZ15" s="548"/>
      <c r="BA15" s="548"/>
      <c r="BB15" s="548"/>
      <c r="BC15" s="548"/>
      <c r="BD15" s="548"/>
      <c r="BE15" s="548"/>
      <c r="BF15" s="548"/>
      <c r="BG15" s="548"/>
      <c r="BH15" s="548"/>
      <c r="BI15" s="548"/>
      <c r="BJ15" s="548"/>
      <c r="BK15" s="548"/>
      <c r="BL15" s="548"/>
      <c r="BM15" s="548"/>
      <c r="BN15" s="548"/>
      <c r="BO15" s="548"/>
      <c r="BP15" s="548"/>
      <c r="BQ15" s="548"/>
      <c r="BR15" s="548"/>
      <c r="BS15" s="548"/>
      <c r="BT15" s="548"/>
      <c r="BU15" s="548"/>
      <c r="BV15" s="548"/>
      <c r="BW15" s="548"/>
      <c r="BX15" s="548"/>
      <c r="BY15" s="548"/>
      <c r="BZ15" s="548"/>
      <c r="CA15" s="548"/>
      <c r="CB15" s="548"/>
      <c r="CC15" s="548"/>
      <c r="CD15" s="548"/>
      <c r="CE15" s="548"/>
      <c r="CF15" s="548"/>
      <c r="CG15" s="548"/>
      <c r="CH15" s="548"/>
      <c r="CI15" s="548"/>
      <c r="CJ15" s="548"/>
      <c r="CK15" s="548"/>
      <c r="CL15" s="548"/>
      <c r="CM15" s="548"/>
      <c r="CN15" s="548"/>
      <c r="CO15" s="548"/>
      <c r="CP15" s="548"/>
      <c r="CQ15" s="548"/>
      <c r="CR15" s="548"/>
      <c r="CS15" s="548"/>
      <c r="CT15" s="548"/>
      <c r="CU15" s="548"/>
      <c r="CV15" s="548"/>
      <c r="CW15" s="548"/>
      <c r="CX15" s="548"/>
      <c r="CY15" s="548"/>
      <c r="CZ15" s="548"/>
      <c r="DA15" s="548"/>
      <c r="DB15" s="548"/>
      <c r="DC15" s="548"/>
      <c r="DD15" s="548"/>
      <c r="DE15" s="548"/>
      <c r="DF15" s="548"/>
      <c r="DG15" s="548"/>
      <c r="DH15" s="548"/>
      <c r="DI15" s="548"/>
      <c r="DJ15" s="548"/>
      <c r="DK15" s="548"/>
      <c r="DL15" s="548"/>
      <c r="DM15" s="548"/>
    </row>
    <row r="16" spans="1:117" s="11" customFormat="1" ht="19.5" customHeight="1" x14ac:dyDescent="0.2">
      <c r="A16" s="549"/>
      <c r="B16" s="544"/>
      <c r="C16" s="548">
        <v>2109</v>
      </c>
      <c r="D16" s="548">
        <v>2110</v>
      </c>
      <c r="E16" s="548">
        <v>2111</v>
      </c>
      <c r="F16" s="548">
        <v>2112</v>
      </c>
      <c r="G16" s="548">
        <v>2113</v>
      </c>
      <c r="H16" s="548">
        <v>2801</v>
      </c>
      <c r="I16" s="548">
        <v>2802</v>
      </c>
      <c r="J16" s="548">
        <v>2803</v>
      </c>
      <c r="K16" s="551">
        <v>2804</v>
      </c>
      <c r="AT16" s="548"/>
      <c r="AU16" s="548"/>
      <c r="AV16" s="548"/>
      <c r="AW16" s="548"/>
      <c r="AX16" s="548"/>
      <c r="AY16" s="548"/>
      <c r="AZ16" s="548"/>
      <c r="BA16" s="548"/>
      <c r="BB16" s="548"/>
      <c r="BC16" s="548"/>
      <c r="BD16" s="548"/>
      <c r="BE16" s="548"/>
      <c r="BF16" s="548"/>
      <c r="BG16" s="548"/>
      <c r="BH16" s="548"/>
      <c r="BI16" s="548"/>
      <c r="BJ16" s="548"/>
      <c r="BK16" s="548"/>
      <c r="BL16" s="548"/>
      <c r="BM16" s="548"/>
      <c r="BN16" s="548"/>
      <c r="BO16" s="548"/>
      <c r="BP16" s="548"/>
      <c r="BQ16" s="548"/>
      <c r="BR16" s="548"/>
      <c r="BS16" s="548"/>
      <c r="BT16" s="548"/>
      <c r="BU16" s="548"/>
      <c r="BV16" s="548"/>
      <c r="BW16" s="548"/>
      <c r="BX16" s="548"/>
      <c r="BY16" s="548"/>
      <c r="BZ16" s="548"/>
      <c r="CA16" s="548"/>
      <c r="CB16" s="548"/>
      <c r="CC16" s="548"/>
      <c r="CD16" s="548"/>
      <c r="CE16" s="548"/>
      <c r="CF16" s="548"/>
      <c r="CG16" s="548"/>
      <c r="CH16" s="548"/>
      <c r="CI16" s="548"/>
      <c r="CJ16" s="548"/>
      <c r="CK16" s="548"/>
      <c r="CL16" s="548"/>
      <c r="CM16" s="548"/>
      <c r="CN16" s="548"/>
      <c r="CO16" s="548"/>
      <c r="CP16" s="548"/>
      <c r="CQ16" s="548"/>
      <c r="CR16" s="548"/>
      <c r="CS16" s="548"/>
      <c r="CT16" s="548"/>
      <c r="CU16" s="548"/>
      <c r="CV16" s="548"/>
      <c r="CW16" s="548"/>
      <c r="CX16" s="548"/>
      <c r="CY16" s="548"/>
      <c r="CZ16" s="548"/>
      <c r="DA16" s="548"/>
      <c r="DB16" s="548"/>
      <c r="DC16" s="548"/>
      <c r="DD16" s="548"/>
      <c r="DE16" s="548"/>
      <c r="DF16" s="548"/>
      <c r="DG16" s="548"/>
      <c r="DH16" s="548"/>
      <c r="DI16" s="548"/>
      <c r="DJ16" s="548"/>
      <c r="DK16" s="548"/>
      <c r="DL16" s="548"/>
      <c r="DM16" s="548"/>
    </row>
    <row r="17" spans="1:117" s="11" customFormat="1" ht="19.5" customHeight="1" x14ac:dyDescent="0.2">
      <c r="A17" s="549"/>
      <c r="B17" s="544"/>
      <c r="C17" s="548">
        <v>2806</v>
      </c>
      <c r="D17" s="548">
        <v>3201</v>
      </c>
      <c r="E17" s="548">
        <v>3202</v>
      </c>
      <c r="F17" s="548">
        <v>3206</v>
      </c>
      <c r="G17" s="548">
        <v>3207</v>
      </c>
      <c r="H17" s="548">
        <v>3211</v>
      </c>
      <c r="I17" s="548">
        <v>3217</v>
      </c>
      <c r="J17" s="548">
        <v>3218</v>
      </c>
      <c r="K17" s="551">
        <v>3219</v>
      </c>
      <c r="L17" s="548"/>
      <c r="M17" s="548"/>
      <c r="N17" s="548"/>
      <c r="O17" s="548"/>
      <c r="P17" s="548"/>
      <c r="Q17" s="548"/>
      <c r="R17" s="548"/>
      <c r="S17" s="548"/>
      <c r="T17" s="548"/>
      <c r="U17" s="548"/>
      <c r="V17" s="548"/>
      <c r="W17" s="548"/>
      <c r="X17" s="548"/>
      <c r="Y17" s="548"/>
      <c r="Z17" s="548"/>
      <c r="AA17" s="548"/>
      <c r="AB17" s="548"/>
      <c r="AC17" s="548"/>
      <c r="AD17" s="548"/>
      <c r="AE17" s="548"/>
      <c r="AF17" s="548"/>
      <c r="AG17" s="548"/>
      <c r="AH17" s="548"/>
      <c r="AI17" s="548"/>
      <c r="AJ17" s="548"/>
      <c r="AK17" s="548"/>
      <c r="AL17" s="548"/>
      <c r="AM17" s="548"/>
      <c r="AN17" s="548"/>
      <c r="AO17" s="548"/>
      <c r="AP17" s="548"/>
      <c r="AQ17" s="548"/>
      <c r="AR17" s="548"/>
      <c r="AS17" s="548"/>
      <c r="AT17" s="548"/>
      <c r="AU17" s="548"/>
      <c r="AV17" s="548"/>
      <c r="AW17" s="548"/>
      <c r="AX17" s="548"/>
      <c r="AY17" s="548"/>
      <c r="AZ17" s="548"/>
      <c r="BA17" s="548"/>
      <c r="BB17" s="548"/>
      <c r="BC17" s="548"/>
      <c r="BD17" s="548"/>
      <c r="BE17" s="548"/>
      <c r="BF17" s="548"/>
      <c r="BG17" s="548"/>
      <c r="BH17" s="548"/>
      <c r="BI17" s="548"/>
      <c r="BJ17" s="548"/>
      <c r="BK17" s="548"/>
      <c r="BL17" s="548"/>
      <c r="BM17" s="548"/>
      <c r="BN17" s="548"/>
      <c r="BO17" s="548"/>
      <c r="BP17" s="548"/>
      <c r="BQ17" s="548"/>
      <c r="BR17" s="548"/>
      <c r="BS17" s="548"/>
      <c r="BT17" s="548"/>
      <c r="BU17" s="548"/>
      <c r="BV17" s="548"/>
      <c r="BW17" s="548"/>
      <c r="BX17" s="548"/>
      <c r="BY17" s="548"/>
      <c r="BZ17" s="548"/>
      <c r="CA17" s="548"/>
      <c r="CB17" s="548"/>
      <c r="CC17" s="548"/>
      <c r="CD17" s="548"/>
      <c r="CE17" s="548"/>
      <c r="CF17" s="548"/>
      <c r="CG17" s="548"/>
      <c r="CH17" s="548"/>
      <c r="CI17" s="548"/>
      <c r="CJ17" s="548"/>
      <c r="CK17" s="548"/>
      <c r="CL17" s="548"/>
      <c r="CM17" s="548"/>
      <c r="CN17" s="548"/>
      <c r="CO17" s="548"/>
      <c r="CP17" s="548"/>
      <c r="CQ17" s="548"/>
      <c r="CR17" s="548"/>
      <c r="CS17" s="548"/>
      <c r="CT17" s="548"/>
      <c r="CU17" s="548"/>
      <c r="CV17" s="548"/>
      <c r="CW17" s="548"/>
      <c r="CX17" s="548"/>
      <c r="CY17" s="548"/>
      <c r="CZ17" s="548"/>
      <c r="DA17" s="548"/>
      <c r="DB17" s="548"/>
      <c r="DC17" s="548"/>
      <c r="DD17" s="548"/>
      <c r="DE17" s="548"/>
      <c r="DF17" s="548"/>
      <c r="DG17" s="548"/>
      <c r="DH17" s="548"/>
      <c r="DI17" s="548"/>
      <c r="DJ17" s="548"/>
      <c r="DK17" s="548"/>
      <c r="DL17" s="548"/>
      <c r="DM17" s="548"/>
    </row>
    <row r="18" spans="1:117" s="11" customFormat="1" ht="19.5" customHeight="1" x14ac:dyDescent="0.2">
      <c r="A18" s="549"/>
      <c r="B18" s="544"/>
      <c r="C18" s="548">
        <v>3220</v>
      </c>
      <c r="D18" s="548">
        <v>3222</v>
      </c>
      <c r="E18" s="548">
        <v>3223</v>
      </c>
      <c r="F18" s="548">
        <v>3224</v>
      </c>
      <c r="G18" s="548">
        <v>3225</v>
      </c>
      <c r="H18" s="548">
        <v>4406</v>
      </c>
      <c r="I18" s="548">
        <v>4407</v>
      </c>
      <c r="J18" s="548">
        <v>4408</v>
      </c>
      <c r="K18" s="551">
        <v>4409</v>
      </c>
      <c r="L18" s="548"/>
      <c r="M18" s="548"/>
      <c r="N18" s="548"/>
      <c r="O18" s="548"/>
      <c r="P18" s="548"/>
      <c r="Q18" s="548"/>
      <c r="R18" s="548"/>
      <c r="S18" s="548"/>
      <c r="T18" s="548"/>
      <c r="U18" s="548"/>
      <c r="V18" s="548"/>
      <c r="W18" s="548"/>
      <c r="X18" s="548"/>
      <c r="Y18" s="548"/>
      <c r="Z18" s="548"/>
      <c r="AA18" s="548"/>
      <c r="AB18" s="548"/>
      <c r="AC18" s="548"/>
      <c r="AD18" s="548"/>
      <c r="AE18" s="548"/>
      <c r="AF18" s="548"/>
      <c r="AG18" s="548"/>
      <c r="AH18" s="548"/>
      <c r="AI18" s="548"/>
      <c r="AJ18" s="548"/>
      <c r="AK18" s="548"/>
      <c r="AL18" s="548"/>
      <c r="AM18" s="548"/>
      <c r="AN18" s="548"/>
      <c r="AO18" s="548"/>
      <c r="AP18" s="548"/>
      <c r="AQ18" s="548"/>
      <c r="AR18" s="548"/>
      <c r="AS18" s="548"/>
      <c r="AT18" s="548"/>
      <c r="AU18" s="548"/>
      <c r="AV18" s="548"/>
      <c r="AW18" s="548"/>
      <c r="AX18" s="548"/>
      <c r="AY18" s="548"/>
      <c r="AZ18" s="548"/>
      <c r="BA18" s="548"/>
      <c r="BB18" s="548"/>
      <c r="BC18" s="548"/>
      <c r="BD18" s="548"/>
      <c r="BE18" s="548"/>
      <c r="BF18" s="548"/>
      <c r="BG18" s="548"/>
      <c r="BH18" s="548"/>
      <c r="BI18" s="548"/>
      <c r="BJ18" s="548"/>
      <c r="BK18" s="548"/>
      <c r="BL18" s="548"/>
      <c r="BM18" s="548"/>
      <c r="BN18" s="548"/>
      <c r="BO18" s="548"/>
      <c r="BP18" s="548"/>
      <c r="BQ18" s="548"/>
      <c r="BR18" s="548"/>
      <c r="BS18" s="548"/>
      <c r="BT18" s="548"/>
      <c r="BU18" s="548"/>
      <c r="BV18" s="548"/>
      <c r="BW18" s="548"/>
      <c r="BX18" s="548"/>
      <c r="BY18" s="548"/>
      <c r="BZ18" s="548"/>
      <c r="CA18" s="548"/>
      <c r="CB18" s="548"/>
      <c r="CC18" s="548"/>
      <c r="CD18" s="548"/>
      <c r="CE18" s="548"/>
      <c r="CF18" s="548"/>
      <c r="CG18" s="548"/>
      <c r="CH18" s="548"/>
      <c r="CI18" s="548"/>
      <c r="CJ18" s="548"/>
      <c r="CK18" s="548"/>
      <c r="CL18" s="548"/>
      <c r="CM18" s="548"/>
      <c r="CN18" s="548"/>
      <c r="CO18" s="548"/>
      <c r="CP18" s="548"/>
      <c r="CQ18" s="548"/>
      <c r="CR18" s="548"/>
      <c r="CS18" s="548"/>
      <c r="CT18" s="548"/>
      <c r="CU18" s="548"/>
      <c r="CV18" s="548"/>
      <c r="CW18" s="548"/>
      <c r="CX18" s="548"/>
      <c r="CY18" s="548"/>
      <c r="CZ18" s="548"/>
      <c r="DA18" s="548"/>
      <c r="DB18" s="548"/>
      <c r="DC18" s="548"/>
      <c r="DD18" s="548"/>
      <c r="DE18" s="548"/>
      <c r="DF18" s="548"/>
      <c r="DG18" s="548"/>
      <c r="DH18" s="548"/>
      <c r="DI18" s="548"/>
      <c r="DJ18" s="548"/>
      <c r="DK18" s="548"/>
      <c r="DL18" s="548"/>
      <c r="DM18" s="548"/>
    </row>
    <row r="19" spans="1:117" s="11" customFormat="1" ht="19.5" customHeight="1" x14ac:dyDescent="0.2">
      <c r="A19" s="549"/>
      <c r="B19" s="544"/>
      <c r="C19" s="548">
        <v>4410</v>
      </c>
      <c r="D19" s="548">
        <v>4411</v>
      </c>
      <c r="E19" s="548">
        <v>4413</v>
      </c>
      <c r="F19" s="548">
        <v>4414</v>
      </c>
      <c r="G19" s="548">
        <v>4415</v>
      </c>
      <c r="H19" s="548">
        <v>4501</v>
      </c>
      <c r="I19" s="548">
        <v>4502</v>
      </c>
      <c r="J19" s="548">
        <v>4503</v>
      </c>
      <c r="K19" s="551">
        <v>4504</v>
      </c>
      <c r="L19" s="548"/>
      <c r="M19" s="548"/>
      <c r="N19" s="548"/>
      <c r="O19" s="548"/>
      <c r="P19" s="548"/>
      <c r="Q19" s="548"/>
      <c r="R19" s="548"/>
      <c r="S19" s="548"/>
      <c r="T19" s="548"/>
      <c r="U19" s="548"/>
      <c r="V19" s="548"/>
      <c r="W19" s="548"/>
      <c r="X19" s="548"/>
      <c r="Y19" s="548"/>
      <c r="Z19" s="548"/>
      <c r="AA19" s="548"/>
      <c r="AB19" s="548"/>
      <c r="AC19" s="548"/>
      <c r="AD19" s="548"/>
      <c r="AE19" s="548"/>
      <c r="AF19" s="548"/>
      <c r="AG19" s="548"/>
      <c r="AH19" s="548"/>
      <c r="AI19" s="548"/>
      <c r="AJ19" s="548"/>
      <c r="AK19" s="548"/>
      <c r="AL19" s="548"/>
      <c r="AM19" s="548"/>
      <c r="AN19" s="548"/>
      <c r="AO19" s="548"/>
      <c r="AP19" s="548"/>
      <c r="AQ19" s="548"/>
      <c r="AR19" s="548"/>
      <c r="AS19" s="548"/>
      <c r="AT19" s="548"/>
      <c r="AU19" s="548"/>
      <c r="AV19" s="548"/>
      <c r="AW19" s="548"/>
      <c r="AX19" s="548"/>
      <c r="AY19" s="548"/>
      <c r="AZ19" s="548"/>
      <c r="BA19" s="548"/>
      <c r="BB19" s="548"/>
      <c r="BC19" s="548"/>
      <c r="BD19" s="548"/>
      <c r="BE19" s="548"/>
      <c r="BF19" s="548"/>
      <c r="BG19" s="548"/>
      <c r="BH19" s="548"/>
      <c r="BI19" s="548"/>
      <c r="BJ19" s="548"/>
      <c r="BK19" s="548"/>
      <c r="BL19" s="548"/>
      <c r="BM19" s="548"/>
      <c r="BN19" s="548"/>
      <c r="BO19" s="548"/>
      <c r="BP19" s="548"/>
      <c r="BQ19" s="548"/>
      <c r="BR19" s="548"/>
      <c r="BS19" s="548"/>
      <c r="BT19" s="548"/>
      <c r="BU19" s="548"/>
      <c r="BV19" s="548"/>
      <c r="BW19" s="548"/>
      <c r="BX19" s="548"/>
      <c r="BY19" s="548"/>
      <c r="BZ19" s="548"/>
      <c r="CA19" s="548"/>
      <c r="CB19" s="548"/>
      <c r="CC19" s="548"/>
      <c r="CD19" s="548"/>
      <c r="CE19" s="548"/>
      <c r="CF19" s="548"/>
      <c r="CG19" s="548"/>
      <c r="CH19" s="548"/>
      <c r="CI19" s="548"/>
      <c r="CJ19" s="548"/>
      <c r="CK19" s="548"/>
      <c r="CL19" s="548"/>
      <c r="CM19" s="548"/>
      <c r="CN19" s="548"/>
      <c r="CO19" s="548"/>
      <c r="CP19" s="548"/>
      <c r="CQ19" s="548"/>
      <c r="CR19" s="548"/>
      <c r="CS19" s="548"/>
      <c r="CT19" s="548"/>
      <c r="CU19" s="548"/>
      <c r="CV19" s="548"/>
      <c r="CW19" s="548"/>
      <c r="CX19" s="548"/>
      <c r="CY19" s="548"/>
      <c r="CZ19" s="548"/>
      <c r="DA19" s="548"/>
      <c r="DB19" s="548"/>
      <c r="DC19" s="548"/>
      <c r="DD19" s="548"/>
      <c r="DE19" s="548"/>
      <c r="DF19" s="548"/>
      <c r="DG19" s="548"/>
      <c r="DH19" s="548"/>
      <c r="DI19" s="548"/>
      <c r="DJ19" s="548"/>
      <c r="DK19" s="548"/>
      <c r="DL19" s="548"/>
      <c r="DM19" s="548"/>
    </row>
    <row r="20" spans="1:117" ht="20.100000000000001" customHeight="1" thickBot="1" x14ac:dyDescent="0.25">
      <c r="A20" s="300"/>
      <c r="B20" s="300"/>
      <c r="C20" s="548">
        <v>4505</v>
      </c>
      <c r="D20" s="548">
        <v>4506</v>
      </c>
      <c r="E20" s="548">
        <v>5701</v>
      </c>
      <c r="F20" s="548">
        <v>5702</v>
      </c>
      <c r="G20" s="548">
        <v>5703</v>
      </c>
      <c r="H20" s="548">
        <v>5704</v>
      </c>
      <c r="I20" s="548">
        <v>5705</v>
      </c>
      <c r="J20" s="5"/>
      <c r="K20" s="4"/>
    </row>
    <row r="21" spans="1:117" ht="20.100000000000001" customHeight="1" thickBot="1" x14ac:dyDescent="0.25">
      <c r="A21" s="300" t="s">
        <v>411</v>
      </c>
      <c r="B21" s="552">
        <v>501</v>
      </c>
      <c r="C21" s="553">
        <v>1320</v>
      </c>
      <c r="D21" s="260">
        <v>1326</v>
      </c>
      <c r="E21" s="260"/>
      <c r="F21" s="260"/>
      <c r="G21" s="260"/>
      <c r="H21" s="260"/>
      <c r="I21" s="260"/>
      <c r="J21" s="260"/>
      <c r="K21" s="554"/>
    </row>
    <row r="22" spans="1:117" ht="20.100000000000001" customHeight="1" thickBot="1" x14ac:dyDescent="0.25">
      <c r="A22" s="299" t="s">
        <v>412</v>
      </c>
      <c r="B22" s="299">
        <v>301</v>
      </c>
      <c r="C22" s="260">
        <v>224</v>
      </c>
      <c r="D22" s="260">
        <v>1328</v>
      </c>
      <c r="E22" s="260">
        <v>2102</v>
      </c>
      <c r="F22" s="260">
        <v>2103</v>
      </c>
      <c r="G22" s="260">
        <v>4501</v>
      </c>
      <c r="H22" s="260"/>
      <c r="I22" s="260"/>
      <c r="J22" s="260"/>
      <c r="K22" s="303"/>
    </row>
    <row r="23" spans="1:117" ht="20.100000000000001" customHeight="1" thickBot="1" x14ac:dyDescent="0.25">
      <c r="A23" s="299" t="s">
        <v>413</v>
      </c>
      <c r="B23" s="299">
        <v>671</v>
      </c>
      <c r="C23" s="260">
        <v>4501</v>
      </c>
      <c r="D23" s="260">
        <v>4502</v>
      </c>
      <c r="E23" s="260">
        <v>4503</v>
      </c>
      <c r="F23" s="260">
        <v>4504</v>
      </c>
      <c r="G23" s="260">
        <v>4505</v>
      </c>
      <c r="H23" s="260">
        <v>4506</v>
      </c>
      <c r="I23" s="260"/>
      <c r="J23" s="260"/>
      <c r="K23" s="303"/>
    </row>
    <row r="24" spans="1:117" ht="20.100000000000001" customHeight="1" thickBot="1" x14ac:dyDescent="0.25">
      <c r="A24" s="299" t="s">
        <v>414</v>
      </c>
      <c r="B24" s="299">
        <v>511</v>
      </c>
      <c r="C24" s="260">
        <v>205</v>
      </c>
      <c r="D24" s="260">
        <v>223</v>
      </c>
      <c r="E24" s="260">
        <v>1302</v>
      </c>
      <c r="F24" s="260">
        <v>1303</v>
      </c>
      <c r="G24" s="260">
        <v>1304</v>
      </c>
      <c r="H24" s="260">
        <v>1306</v>
      </c>
      <c r="I24" s="260">
        <v>1307</v>
      </c>
      <c r="J24" s="260">
        <v>1313</v>
      </c>
      <c r="K24" s="303">
        <v>1321</v>
      </c>
    </row>
    <row r="25" spans="1:117" ht="20.100000000000001" customHeight="1" thickBot="1" x14ac:dyDescent="0.25">
      <c r="A25" s="299"/>
      <c r="B25" s="299"/>
      <c r="C25" s="260">
        <v>1322</v>
      </c>
      <c r="D25" s="260">
        <v>1344</v>
      </c>
      <c r="E25" s="260">
        <v>1348</v>
      </c>
      <c r="F25" s="260"/>
      <c r="G25" s="260"/>
      <c r="H25" s="260"/>
      <c r="I25" s="260"/>
      <c r="J25" s="260"/>
      <c r="K25" s="303"/>
    </row>
    <row r="26" spans="1:117" ht="20.100000000000001" customHeight="1" x14ac:dyDescent="0.2">
      <c r="A26" s="301" t="s">
        <v>415</v>
      </c>
      <c r="B26" s="301">
        <v>520</v>
      </c>
      <c r="C26" s="5">
        <v>237</v>
      </c>
      <c r="D26" s="5">
        <v>1401</v>
      </c>
      <c r="E26" s="5">
        <v>1405</v>
      </c>
      <c r="F26" s="5">
        <v>1406</v>
      </c>
      <c r="G26" s="5">
        <v>1407</v>
      </c>
      <c r="H26" s="5">
        <v>2109</v>
      </c>
      <c r="I26" s="5">
        <v>2110</v>
      </c>
      <c r="J26" s="5">
        <v>2111</v>
      </c>
      <c r="K26" s="4">
        <v>2112</v>
      </c>
    </row>
    <row r="27" spans="1:117" ht="20.100000000000001" customHeight="1" thickBot="1" x14ac:dyDescent="0.25">
      <c r="A27" s="300"/>
      <c r="B27" s="300"/>
      <c r="C27" s="255">
        <v>2113</v>
      </c>
      <c r="D27" s="255">
        <v>4413</v>
      </c>
      <c r="E27" s="255">
        <v>4414</v>
      </c>
      <c r="F27" s="255">
        <v>4415</v>
      </c>
      <c r="G27" s="255">
        <v>4506</v>
      </c>
      <c r="H27" s="255"/>
      <c r="I27" s="255"/>
      <c r="J27" s="255"/>
      <c r="K27" s="302"/>
    </row>
    <row r="28" spans="1:117" ht="20.100000000000001" customHeight="1" x14ac:dyDescent="0.2">
      <c r="A28" s="301" t="s">
        <v>416</v>
      </c>
      <c r="B28" s="301">
        <v>611</v>
      </c>
      <c r="C28" s="5">
        <v>1301</v>
      </c>
      <c r="D28" s="5">
        <v>1302</v>
      </c>
      <c r="E28" s="5">
        <v>1303</v>
      </c>
      <c r="F28" s="5">
        <v>1304</v>
      </c>
      <c r="G28" s="5">
        <v>1305</v>
      </c>
      <c r="H28" s="5">
        <v>1306</v>
      </c>
      <c r="I28" s="5">
        <v>1307</v>
      </c>
      <c r="J28" s="5">
        <v>1308</v>
      </c>
      <c r="K28" s="4">
        <v>1309</v>
      </c>
    </row>
    <row r="29" spans="1:117" ht="20.100000000000001" customHeight="1" x14ac:dyDescent="0.2">
      <c r="A29" s="301"/>
      <c r="B29" s="301"/>
      <c r="C29" s="5">
        <v>1310</v>
      </c>
      <c r="D29" s="5">
        <v>1311</v>
      </c>
      <c r="E29" s="5">
        <v>1312</v>
      </c>
      <c r="F29" s="5">
        <v>1313</v>
      </c>
      <c r="G29" s="5">
        <v>1314</v>
      </c>
      <c r="H29" s="5">
        <v>1315</v>
      </c>
      <c r="I29" s="5">
        <v>1316</v>
      </c>
      <c r="J29" s="5">
        <v>1317</v>
      </c>
      <c r="K29" s="4">
        <v>1319</v>
      </c>
    </row>
    <row r="30" spans="1:117" ht="20.100000000000001" customHeight="1" x14ac:dyDescent="0.2">
      <c r="A30" s="301"/>
      <c r="B30" s="301"/>
      <c r="C30" s="5">
        <v>1320</v>
      </c>
      <c r="D30" s="5">
        <v>1321</v>
      </c>
      <c r="E30" s="5">
        <v>1322</v>
      </c>
      <c r="F30" s="5">
        <v>1324</v>
      </c>
      <c r="G30" s="5">
        <v>1325</v>
      </c>
      <c r="H30" s="5">
        <v>1326</v>
      </c>
      <c r="I30" s="5">
        <v>1327</v>
      </c>
      <c r="J30" s="5">
        <v>1328</v>
      </c>
      <c r="K30" s="4">
        <v>1329</v>
      </c>
    </row>
    <row r="31" spans="1:117" ht="20.100000000000001" customHeight="1" thickBot="1" x14ac:dyDescent="0.25">
      <c r="A31" s="300"/>
      <c r="B31" s="300"/>
      <c r="C31" s="255">
        <v>1330</v>
      </c>
      <c r="D31" s="255">
        <v>1331</v>
      </c>
      <c r="E31" s="255">
        <v>1332</v>
      </c>
      <c r="F31" s="255">
        <v>1344</v>
      </c>
      <c r="G31" s="255">
        <v>1345</v>
      </c>
      <c r="H31" s="255">
        <v>1346</v>
      </c>
      <c r="I31" s="255">
        <v>1347</v>
      </c>
      <c r="J31" s="255">
        <v>1348</v>
      </c>
      <c r="K31" s="302">
        <v>1349</v>
      </c>
    </row>
    <row r="32" spans="1:117" ht="20.100000000000001" customHeight="1" x14ac:dyDescent="0.2">
      <c r="A32" s="301" t="s">
        <v>468</v>
      </c>
      <c r="B32" s="301">
        <v>613</v>
      </c>
      <c r="C32" s="5">
        <v>1301</v>
      </c>
      <c r="D32" s="5">
        <v>1302</v>
      </c>
      <c r="E32" s="5">
        <v>1303</v>
      </c>
      <c r="F32" s="5">
        <v>1304</v>
      </c>
      <c r="G32" s="5">
        <v>1305</v>
      </c>
      <c r="H32" s="5">
        <v>1306</v>
      </c>
      <c r="I32" s="5">
        <v>1307</v>
      </c>
      <c r="J32" s="5">
        <v>1308</v>
      </c>
      <c r="K32" s="4">
        <v>1309</v>
      </c>
    </row>
    <row r="33" spans="1:11" ht="20.100000000000001" customHeight="1" x14ac:dyDescent="0.2">
      <c r="A33" s="301"/>
      <c r="B33" s="301"/>
      <c r="C33" s="5">
        <v>1310</v>
      </c>
      <c r="D33" s="5">
        <v>1311</v>
      </c>
      <c r="E33" s="5">
        <v>1312</v>
      </c>
      <c r="F33" s="5">
        <v>1313</v>
      </c>
      <c r="G33" s="5">
        <v>1314</v>
      </c>
      <c r="H33" s="5">
        <v>1315</v>
      </c>
      <c r="I33" s="5">
        <v>1316</v>
      </c>
      <c r="J33" s="5">
        <v>1317</v>
      </c>
      <c r="K33" s="4">
        <v>1319</v>
      </c>
    </row>
    <row r="34" spans="1:11" ht="20.100000000000001" customHeight="1" x14ac:dyDescent="0.2">
      <c r="A34" s="301"/>
      <c r="B34" s="301"/>
      <c r="C34" s="5">
        <v>1320</v>
      </c>
      <c r="D34" s="5">
        <v>1321</v>
      </c>
      <c r="E34" s="5">
        <v>1322</v>
      </c>
      <c r="F34" s="5">
        <v>1324</v>
      </c>
      <c r="G34" s="5">
        <v>1325</v>
      </c>
      <c r="H34" s="5">
        <v>1326</v>
      </c>
      <c r="I34" s="5">
        <v>1327</v>
      </c>
      <c r="J34" s="5">
        <v>1328</v>
      </c>
      <c r="K34" s="4">
        <v>1329</v>
      </c>
    </row>
    <row r="35" spans="1:11" ht="20.100000000000001" customHeight="1" thickBot="1" x14ac:dyDescent="0.25">
      <c r="A35" s="300"/>
      <c r="B35" s="300"/>
      <c r="C35" s="255">
        <v>1330</v>
      </c>
      <c r="D35" s="255">
        <v>1331</v>
      </c>
      <c r="E35" s="255">
        <v>1332</v>
      </c>
      <c r="F35" s="255">
        <v>1344</v>
      </c>
      <c r="G35" s="255">
        <v>1345</v>
      </c>
      <c r="H35" s="255">
        <v>1346</v>
      </c>
      <c r="I35" s="255">
        <v>1347</v>
      </c>
      <c r="J35" s="255">
        <v>1348</v>
      </c>
      <c r="K35" s="302">
        <v>1349</v>
      </c>
    </row>
    <row r="36" spans="1:11" ht="20.100000000000001" customHeight="1" x14ac:dyDescent="0.2">
      <c r="A36" s="301" t="s">
        <v>469</v>
      </c>
      <c r="B36" s="301">
        <v>612</v>
      </c>
      <c r="C36" s="5">
        <v>1301</v>
      </c>
      <c r="D36" s="5">
        <v>1302</v>
      </c>
      <c r="E36" s="5">
        <v>1303</v>
      </c>
      <c r="F36" s="5">
        <v>1304</v>
      </c>
      <c r="G36" s="5">
        <v>1305</v>
      </c>
      <c r="H36" s="5">
        <v>1306</v>
      </c>
      <c r="I36" s="5">
        <v>1307</v>
      </c>
      <c r="J36" s="5">
        <v>1308</v>
      </c>
      <c r="K36" s="4">
        <v>1309</v>
      </c>
    </row>
    <row r="37" spans="1:11" ht="20.100000000000001" customHeight="1" x14ac:dyDescent="0.2">
      <c r="A37" s="301"/>
      <c r="B37" s="301"/>
      <c r="C37" s="5">
        <v>1310</v>
      </c>
      <c r="D37" s="5">
        <v>1311</v>
      </c>
      <c r="E37" s="5">
        <v>1312</v>
      </c>
      <c r="F37" s="5">
        <v>1313</v>
      </c>
      <c r="G37" s="5">
        <v>1314</v>
      </c>
      <c r="H37" s="5">
        <v>1315</v>
      </c>
      <c r="I37" s="5">
        <v>1316</v>
      </c>
      <c r="J37" s="5">
        <v>1317</v>
      </c>
      <c r="K37" s="4">
        <v>1319</v>
      </c>
    </row>
    <row r="38" spans="1:11" ht="20.100000000000001" customHeight="1" x14ac:dyDescent="0.2">
      <c r="A38" s="301"/>
      <c r="B38" s="301"/>
      <c r="C38" s="5">
        <v>1320</v>
      </c>
      <c r="D38" s="5">
        <v>1321</v>
      </c>
      <c r="E38" s="5">
        <v>1322</v>
      </c>
      <c r="F38" s="5">
        <v>1324</v>
      </c>
      <c r="G38" s="5">
        <v>1325</v>
      </c>
      <c r="H38" s="5">
        <v>1326</v>
      </c>
      <c r="I38" s="5">
        <v>1327</v>
      </c>
      <c r="J38" s="5">
        <v>1328</v>
      </c>
      <c r="K38" s="4">
        <v>1329</v>
      </c>
    </row>
    <row r="39" spans="1:11" ht="20.100000000000001" customHeight="1" thickBot="1" x14ac:dyDescent="0.25">
      <c r="A39" s="300"/>
      <c r="B39" s="300"/>
      <c r="C39" s="255">
        <v>1330</v>
      </c>
      <c r="D39" s="255">
        <v>1331</v>
      </c>
      <c r="E39" s="255">
        <v>1332</v>
      </c>
      <c r="F39" s="255">
        <v>1344</v>
      </c>
      <c r="G39" s="255">
        <v>1345</v>
      </c>
      <c r="H39" s="255">
        <v>1346</v>
      </c>
      <c r="I39" s="255">
        <v>1347</v>
      </c>
      <c r="J39" s="255">
        <v>1348</v>
      </c>
      <c r="K39" s="302">
        <v>1349</v>
      </c>
    </row>
    <row r="40" spans="1:11" ht="20.100000000000001" customHeight="1" x14ac:dyDescent="0.2">
      <c r="A40" s="301" t="s">
        <v>536</v>
      </c>
      <c r="B40" s="301">
        <v>114</v>
      </c>
      <c r="C40" s="5">
        <v>201</v>
      </c>
      <c r="D40" s="5">
        <v>202</v>
      </c>
      <c r="E40" s="5">
        <v>203</v>
      </c>
      <c r="F40" s="5">
        <v>204</v>
      </c>
      <c r="G40" s="5">
        <v>205</v>
      </c>
      <c r="H40" s="5">
        <v>206</v>
      </c>
      <c r="I40" s="5">
        <v>207</v>
      </c>
      <c r="J40" s="5">
        <v>208</v>
      </c>
      <c r="K40" s="4">
        <v>209</v>
      </c>
    </row>
    <row r="41" spans="1:11" ht="20.100000000000001" customHeight="1" x14ac:dyDescent="0.2">
      <c r="A41" s="301"/>
      <c r="B41" s="301"/>
      <c r="C41" s="5">
        <v>210</v>
      </c>
      <c r="D41" s="5">
        <v>215</v>
      </c>
      <c r="E41" s="5">
        <v>216</v>
      </c>
      <c r="F41" s="5">
        <v>218</v>
      </c>
      <c r="G41" s="5">
        <v>223</v>
      </c>
      <c r="H41" s="5">
        <v>224</v>
      </c>
      <c r="I41" s="5">
        <v>226</v>
      </c>
      <c r="J41" s="5">
        <v>227</v>
      </c>
      <c r="K41" s="4">
        <v>228</v>
      </c>
    </row>
    <row r="42" spans="1:11" ht="20.100000000000001" customHeight="1" x14ac:dyDescent="0.2">
      <c r="A42" s="301"/>
      <c r="B42" s="301"/>
      <c r="C42" s="5">
        <v>229</v>
      </c>
      <c r="D42" s="5">
        <v>237</v>
      </c>
      <c r="E42" s="5">
        <v>238</v>
      </c>
      <c r="F42" s="5">
        <v>1301</v>
      </c>
      <c r="G42" s="5">
        <v>1302</v>
      </c>
      <c r="H42" s="5">
        <v>1303</v>
      </c>
      <c r="I42" s="5">
        <v>1304</v>
      </c>
      <c r="J42" s="5">
        <v>1305</v>
      </c>
      <c r="K42" s="4">
        <v>1306</v>
      </c>
    </row>
    <row r="43" spans="1:11" ht="20.100000000000001" customHeight="1" x14ac:dyDescent="0.2">
      <c r="A43" s="301"/>
      <c r="B43" s="301"/>
      <c r="C43" s="5">
        <v>1307</v>
      </c>
      <c r="D43" s="5">
        <v>1308</v>
      </c>
      <c r="E43" s="5">
        <v>1309</v>
      </c>
      <c r="F43" s="5">
        <v>1310</v>
      </c>
      <c r="G43" s="5">
        <v>1311</v>
      </c>
      <c r="H43" s="5">
        <v>1312</v>
      </c>
      <c r="I43" s="5">
        <v>1313</v>
      </c>
      <c r="J43" s="5">
        <v>1314</v>
      </c>
      <c r="K43" s="4">
        <v>1315</v>
      </c>
    </row>
    <row r="44" spans="1:11" ht="20.100000000000001" customHeight="1" x14ac:dyDescent="0.2">
      <c r="A44" s="301"/>
      <c r="B44" s="301"/>
      <c r="C44" s="5">
        <v>1316</v>
      </c>
      <c r="D44" s="5">
        <v>1317</v>
      </c>
      <c r="E44" s="5">
        <v>1319</v>
      </c>
      <c r="F44" s="5">
        <v>1320</v>
      </c>
      <c r="G44" s="5">
        <v>1321</v>
      </c>
      <c r="H44" s="5">
        <v>1322</v>
      </c>
      <c r="I44" s="5">
        <v>1324</v>
      </c>
      <c r="J44" s="5">
        <v>1325</v>
      </c>
      <c r="K44" s="4">
        <v>1326</v>
      </c>
    </row>
    <row r="45" spans="1:11" ht="20.100000000000001" customHeight="1" x14ac:dyDescent="0.2">
      <c r="A45" s="301"/>
      <c r="B45" s="301"/>
      <c r="C45" s="5">
        <v>1327</v>
      </c>
      <c r="D45" s="5">
        <v>1328</v>
      </c>
      <c r="E45" s="5">
        <v>1329</v>
      </c>
      <c r="F45" s="5">
        <v>1330</v>
      </c>
      <c r="G45" s="5">
        <v>1331</v>
      </c>
      <c r="H45" s="5">
        <v>1332</v>
      </c>
      <c r="I45" s="5">
        <v>1344</v>
      </c>
      <c r="J45" s="5">
        <v>1345</v>
      </c>
      <c r="K45" s="4">
        <v>1346</v>
      </c>
    </row>
    <row r="46" spans="1:11" ht="20.100000000000001" customHeight="1" x14ac:dyDescent="0.2">
      <c r="A46" s="301"/>
      <c r="B46" s="301"/>
      <c r="C46" s="77">
        <v>1347</v>
      </c>
      <c r="D46" s="77">
        <v>1348</v>
      </c>
      <c r="E46" s="77">
        <v>1349</v>
      </c>
      <c r="F46" s="5">
        <v>1401</v>
      </c>
      <c r="G46" s="5">
        <v>1402</v>
      </c>
      <c r="H46" s="5">
        <v>1403</v>
      </c>
      <c r="I46" s="5">
        <v>1404</v>
      </c>
      <c r="J46" s="5">
        <v>1405</v>
      </c>
      <c r="K46" s="4">
        <v>1406</v>
      </c>
    </row>
    <row r="47" spans="1:11" ht="20.100000000000001" customHeight="1" x14ac:dyDescent="0.2">
      <c r="A47" s="301"/>
      <c r="B47" s="301"/>
      <c r="C47" s="5">
        <v>1407</v>
      </c>
      <c r="D47" s="5">
        <v>2101</v>
      </c>
      <c r="E47" s="5">
        <v>2102</v>
      </c>
      <c r="F47" s="5">
        <v>2103</v>
      </c>
      <c r="G47" s="5">
        <v>2104</v>
      </c>
      <c r="H47" s="5">
        <v>2105</v>
      </c>
      <c r="I47" s="5">
        <v>2106</v>
      </c>
      <c r="J47" s="5">
        <v>2107</v>
      </c>
      <c r="K47" s="4">
        <v>2108</v>
      </c>
    </row>
    <row r="48" spans="1:11" ht="20.100000000000001" customHeight="1" x14ac:dyDescent="0.2">
      <c r="A48" s="301"/>
      <c r="B48" s="301"/>
      <c r="C48" s="5">
        <v>2109</v>
      </c>
      <c r="D48" s="5">
        <v>2110</v>
      </c>
      <c r="E48" s="5">
        <v>2111</v>
      </c>
      <c r="F48" s="5">
        <v>2112</v>
      </c>
      <c r="G48" s="5">
        <v>2113</v>
      </c>
      <c r="H48" s="5">
        <v>2801</v>
      </c>
      <c r="I48" s="5">
        <v>2802</v>
      </c>
      <c r="J48" s="5">
        <v>2803</v>
      </c>
      <c r="K48" s="4">
        <v>2804</v>
      </c>
    </row>
    <row r="49" spans="1:11" ht="20.100000000000001" customHeight="1" x14ac:dyDescent="0.2">
      <c r="A49" s="301"/>
      <c r="B49" s="301"/>
      <c r="C49" s="5">
        <v>2806</v>
      </c>
      <c r="D49" s="5">
        <v>3201</v>
      </c>
      <c r="E49" s="5">
        <v>3202</v>
      </c>
      <c r="F49" s="5">
        <v>3206</v>
      </c>
      <c r="G49" s="5">
        <v>3207</v>
      </c>
      <c r="H49" s="5">
        <v>3211</v>
      </c>
      <c r="I49" s="5">
        <v>3217</v>
      </c>
      <c r="J49" s="5">
        <v>3218</v>
      </c>
      <c r="K49" s="4">
        <v>3219</v>
      </c>
    </row>
    <row r="50" spans="1:11" ht="20.100000000000001" customHeight="1" x14ac:dyDescent="0.2">
      <c r="A50" s="301"/>
      <c r="B50" s="301"/>
      <c r="C50" s="5">
        <v>3220</v>
      </c>
      <c r="D50" s="5">
        <v>3222</v>
      </c>
      <c r="E50" s="5">
        <v>3223</v>
      </c>
      <c r="F50" s="5">
        <v>3224</v>
      </c>
      <c r="G50" s="5">
        <v>3225</v>
      </c>
      <c r="H50" s="5">
        <v>4406</v>
      </c>
      <c r="I50" s="5">
        <v>4407</v>
      </c>
      <c r="J50" s="5">
        <v>4408</v>
      </c>
      <c r="K50" s="4">
        <v>4409</v>
      </c>
    </row>
    <row r="51" spans="1:11" ht="20.100000000000001" customHeight="1" x14ac:dyDescent="0.2">
      <c r="A51" s="301"/>
      <c r="B51" s="301"/>
      <c r="C51" s="5">
        <v>4410</v>
      </c>
      <c r="D51" s="5">
        <v>4411</v>
      </c>
      <c r="E51" s="5">
        <v>4413</v>
      </c>
      <c r="F51" s="5">
        <v>4414</v>
      </c>
      <c r="G51" s="5">
        <v>4415</v>
      </c>
      <c r="H51" s="5">
        <v>4416</v>
      </c>
      <c r="I51" s="5">
        <v>4417</v>
      </c>
      <c r="J51" s="5">
        <v>4501</v>
      </c>
      <c r="K51" s="4">
        <v>4502</v>
      </c>
    </row>
    <row r="52" spans="1:11" ht="20.100000000000001" customHeight="1" thickBot="1" x14ac:dyDescent="0.25">
      <c r="A52" s="300"/>
      <c r="B52" s="300"/>
      <c r="C52" s="255">
        <v>4503</v>
      </c>
      <c r="D52" s="255">
        <v>4504</v>
      </c>
      <c r="E52" s="255">
        <v>4505</v>
      </c>
      <c r="F52" s="255">
        <v>4506</v>
      </c>
      <c r="G52" s="255">
        <v>5701</v>
      </c>
      <c r="H52" s="255">
        <v>5702</v>
      </c>
      <c r="I52" s="255">
        <v>5703</v>
      </c>
      <c r="J52" s="255">
        <v>5704</v>
      </c>
      <c r="K52" s="302">
        <v>5705</v>
      </c>
    </row>
    <row r="53" spans="1:11" ht="20.100000000000001" customHeight="1" x14ac:dyDescent="0.2">
      <c r="A53" s="301" t="s">
        <v>417</v>
      </c>
      <c r="B53" s="301">
        <v>111</v>
      </c>
      <c r="C53" s="5">
        <v>201</v>
      </c>
      <c r="D53" s="5">
        <v>202</v>
      </c>
      <c r="E53" s="5">
        <v>203</v>
      </c>
      <c r="F53" s="5">
        <v>204</v>
      </c>
      <c r="G53" s="5">
        <v>205</v>
      </c>
      <c r="H53" s="5">
        <v>206</v>
      </c>
      <c r="I53" s="5">
        <v>207</v>
      </c>
      <c r="J53" s="5">
        <v>208</v>
      </c>
      <c r="K53" s="4">
        <v>209</v>
      </c>
    </row>
    <row r="54" spans="1:11" ht="20.100000000000001" customHeight="1" x14ac:dyDescent="0.2">
      <c r="A54" s="301"/>
      <c r="B54" s="301"/>
      <c r="C54" s="5">
        <v>210</v>
      </c>
      <c r="D54" s="5">
        <v>215</v>
      </c>
      <c r="E54" s="5">
        <v>216</v>
      </c>
      <c r="F54" s="5">
        <v>218</v>
      </c>
      <c r="G54" s="5">
        <v>223</v>
      </c>
      <c r="H54" s="5">
        <v>224</v>
      </c>
      <c r="I54" s="5">
        <v>226</v>
      </c>
      <c r="J54" s="5">
        <v>227</v>
      </c>
      <c r="K54" s="4">
        <v>228</v>
      </c>
    </row>
    <row r="55" spans="1:11" ht="20.100000000000001" customHeight="1" x14ac:dyDescent="0.2">
      <c r="A55" s="301"/>
      <c r="B55" s="301"/>
      <c r="C55" s="5">
        <v>229</v>
      </c>
      <c r="D55" s="5">
        <v>237</v>
      </c>
      <c r="E55" s="5">
        <v>238</v>
      </c>
      <c r="F55" s="5">
        <v>1301</v>
      </c>
      <c r="G55" s="5">
        <v>1302</v>
      </c>
      <c r="H55" s="5">
        <v>1303</v>
      </c>
      <c r="I55" s="5">
        <v>1304</v>
      </c>
      <c r="J55" s="5">
        <v>1305</v>
      </c>
      <c r="K55" s="4">
        <v>1306</v>
      </c>
    </row>
    <row r="56" spans="1:11" ht="20.100000000000001" customHeight="1" x14ac:dyDescent="0.2">
      <c r="A56" s="301"/>
      <c r="B56" s="301"/>
      <c r="C56" s="5">
        <v>1307</v>
      </c>
      <c r="D56" s="5">
        <v>1308</v>
      </c>
      <c r="E56" s="5">
        <v>1309</v>
      </c>
      <c r="F56" s="5">
        <v>1310</v>
      </c>
      <c r="G56" s="5">
        <v>1311</v>
      </c>
      <c r="H56" s="5">
        <v>1312</v>
      </c>
      <c r="I56" s="5">
        <v>1313</v>
      </c>
      <c r="J56" s="5">
        <v>1314</v>
      </c>
      <c r="K56" s="4">
        <v>1315</v>
      </c>
    </row>
    <row r="57" spans="1:11" ht="20.100000000000001" customHeight="1" x14ac:dyDescent="0.2">
      <c r="A57" s="301"/>
      <c r="B57" s="301"/>
      <c r="C57" s="5">
        <v>1316</v>
      </c>
      <c r="D57" s="5">
        <v>1317</v>
      </c>
      <c r="E57" s="5">
        <v>1319</v>
      </c>
      <c r="F57" s="5">
        <v>1320</v>
      </c>
      <c r="G57" s="5">
        <v>1321</v>
      </c>
      <c r="H57" s="5">
        <v>1322</v>
      </c>
      <c r="I57" s="5">
        <v>1324</v>
      </c>
      <c r="J57" s="5">
        <v>1325</v>
      </c>
      <c r="K57" s="4">
        <v>1326</v>
      </c>
    </row>
    <row r="58" spans="1:11" ht="20.100000000000001" customHeight="1" x14ac:dyDescent="0.2">
      <c r="A58" s="301"/>
      <c r="B58" s="301"/>
      <c r="C58" s="5">
        <v>1327</v>
      </c>
      <c r="D58" s="5">
        <v>1328</v>
      </c>
      <c r="E58" s="5">
        <v>1329</v>
      </c>
      <c r="F58" s="5">
        <v>1330</v>
      </c>
      <c r="G58" s="5">
        <v>1331</v>
      </c>
      <c r="H58" s="5">
        <v>1332</v>
      </c>
      <c r="I58" s="5">
        <v>1344</v>
      </c>
      <c r="J58" s="5">
        <v>1345</v>
      </c>
      <c r="K58" s="4">
        <v>1346</v>
      </c>
    </row>
    <row r="59" spans="1:11" ht="20.100000000000001" customHeight="1" x14ac:dyDescent="0.2">
      <c r="A59" s="301"/>
      <c r="B59" s="301"/>
      <c r="C59" s="77">
        <v>1347</v>
      </c>
      <c r="D59" s="77">
        <v>1348</v>
      </c>
      <c r="E59" s="77">
        <v>1349</v>
      </c>
      <c r="F59" s="5">
        <v>1401</v>
      </c>
      <c r="G59" s="5">
        <v>1402</v>
      </c>
      <c r="H59" s="5">
        <v>1403</v>
      </c>
      <c r="I59" s="5">
        <v>1404</v>
      </c>
      <c r="J59" s="5">
        <v>1405</v>
      </c>
      <c r="K59" s="4">
        <v>1406</v>
      </c>
    </row>
    <row r="60" spans="1:11" ht="20.100000000000001" customHeight="1" x14ac:dyDescent="0.2">
      <c r="A60" s="301"/>
      <c r="B60" s="301"/>
      <c r="C60" s="5">
        <v>1407</v>
      </c>
      <c r="D60" s="5">
        <v>2101</v>
      </c>
      <c r="E60" s="5">
        <v>2102</v>
      </c>
      <c r="F60" s="5">
        <v>2103</v>
      </c>
      <c r="G60" s="5">
        <v>2104</v>
      </c>
      <c r="H60" s="5">
        <v>2105</v>
      </c>
      <c r="I60" s="5">
        <v>2106</v>
      </c>
      <c r="J60" s="5">
        <v>2107</v>
      </c>
      <c r="K60" s="4">
        <v>2108</v>
      </c>
    </row>
    <row r="61" spans="1:11" ht="20.100000000000001" customHeight="1" x14ac:dyDescent="0.2">
      <c r="A61" s="301"/>
      <c r="B61" s="301"/>
      <c r="C61" s="5">
        <v>2109</v>
      </c>
      <c r="D61" s="5">
        <v>2110</v>
      </c>
      <c r="E61" s="5">
        <v>2111</v>
      </c>
      <c r="F61" s="5">
        <v>2112</v>
      </c>
      <c r="G61" s="5">
        <v>2113</v>
      </c>
      <c r="H61" s="5">
        <v>2801</v>
      </c>
      <c r="I61" s="5">
        <v>2802</v>
      </c>
      <c r="J61" s="5">
        <v>2803</v>
      </c>
      <c r="K61" s="4">
        <v>2804</v>
      </c>
    </row>
    <row r="62" spans="1:11" ht="20.100000000000001" customHeight="1" x14ac:dyDescent="0.2">
      <c r="A62" s="301"/>
      <c r="B62" s="301"/>
      <c r="C62" s="5">
        <v>2806</v>
      </c>
      <c r="D62" s="5">
        <v>3201</v>
      </c>
      <c r="E62" s="5">
        <v>3202</v>
      </c>
      <c r="F62" s="5">
        <v>3206</v>
      </c>
      <c r="G62" s="5">
        <v>3207</v>
      </c>
      <c r="H62" s="5">
        <v>3211</v>
      </c>
      <c r="I62" s="5">
        <v>3217</v>
      </c>
      <c r="J62" s="5">
        <v>3218</v>
      </c>
      <c r="K62" s="4">
        <v>3219</v>
      </c>
    </row>
    <row r="63" spans="1:11" ht="20.100000000000001" customHeight="1" x14ac:dyDescent="0.2">
      <c r="A63" s="301"/>
      <c r="B63" s="301"/>
      <c r="C63" s="5">
        <v>3220</v>
      </c>
      <c r="D63" s="5">
        <v>3222</v>
      </c>
      <c r="E63" s="5">
        <v>3223</v>
      </c>
      <c r="F63" s="5">
        <v>3224</v>
      </c>
      <c r="G63" s="5">
        <v>3225</v>
      </c>
      <c r="H63" s="5">
        <v>4406</v>
      </c>
      <c r="I63" s="5">
        <v>4407</v>
      </c>
      <c r="J63" s="5">
        <v>4408</v>
      </c>
      <c r="K63" s="4">
        <v>4409</v>
      </c>
    </row>
    <row r="64" spans="1:11" ht="20.100000000000001" customHeight="1" x14ac:dyDescent="0.2">
      <c r="A64" s="301"/>
      <c r="B64" s="301"/>
      <c r="C64" s="5">
        <v>4410</v>
      </c>
      <c r="D64" s="5">
        <v>4411</v>
      </c>
      <c r="E64" s="5">
        <v>4413</v>
      </c>
      <c r="F64" s="5">
        <v>4414</v>
      </c>
      <c r="G64" s="5">
        <v>4415</v>
      </c>
      <c r="H64" s="5">
        <v>4416</v>
      </c>
      <c r="I64" s="5">
        <v>4417</v>
      </c>
      <c r="J64" s="5">
        <v>4501</v>
      </c>
      <c r="K64" s="4">
        <v>4502</v>
      </c>
    </row>
    <row r="65" spans="1:11" ht="20.100000000000001" customHeight="1" thickBot="1" x14ac:dyDescent="0.25">
      <c r="A65" s="300"/>
      <c r="B65" s="300"/>
      <c r="C65" s="255">
        <v>4503</v>
      </c>
      <c r="D65" s="255">
        <v>4504</v>
      </c>
      <c r="E65" s="255">
        <v>4505</v>
      </c>
      <c r="F65" s="255">
        <v>4506</v>
      </c>
      <c r="G65" s="255">
        <v>5701</v>
      </c>
      <c r="H65" s="255">
        <v>5702</v>
      </c>
      <c r="I65" s="255">
        <v>5703</v>
      </c>
      <c r="J65" s="255">
        <v>5704</v>
      </c>
      <c r="K65" s="302">
        <v>5705</v>
      </c>
    </row>
    <row r="66" spans="1:11" ht="20.100000000000001" customHeight="1" x14ac:dyDescent="0.2">
      <c r="A66" s="301" t="s">
        <v>418</v>
      </c>
      <c r="B66" s="301">
        <v>112</v>
      </c>
      <c r="C66" s="5">
        <v>201</v>
      </c>
      <c r="D66" s="5">
        <v>202</v>
      </c>
      <c r="E66" s="5">
        <v>203</v>
      </c>
      <c r="F66" s="5">
        <v>204</v>
      </c>
      <c r="G66" s="5">
        <v>205</v>
      </c>
      <c r="H66" s="5">
        <v>206</v>
      </c>
      <c r="I66" s="5">
        <v>207</v>
      </c>
      <c r="J66" s="5">
        <v>208</v>
      </c>
      <c r="K66" s="4">
        <v>209</v>
      </c>
    </row>
    <row r="67" spans="1:11" ht="20.100000000000001" customHeight="1" x14ac:dyDescent="0.2">
      <c r="A67" s="301"/>
      <c r="B67" s="301"/>
      <c r="C67" s="5">
        <v>210</v>
      </c>
      <c r="D67" s="5">
        <v>215</v>
      </c>
      <c r="E67" s="5">
        <v>216</v>
      </c>
      <c r="F67" s="5">
        <v>218</v>
      </c>
      <c r="G67" s="5">
        <v>223</v>
      </c>
      <c r="H67" s="5">
        <v>224</v>
      </c>
      <c r="I67" s="5">
        <v>226</v>
      </c>
      <c r="J67" s="5">
        <v>227</v>
      </c>
      <c r="K67" s="4">
        <v>228</v>
      </c>
    </row>
    <row r="68" spans="1:11" ht="20.100000000000001" customHeight="1" x14ac:dyDescent="0.2">
      <c r="A68" s="301"/>
      <c r="B68" s="301"/>
      <c r="C68" s="5">
        <v>229</v>
      </c>
      <c r="D68" s="5">
        <v>237</v>
      </c>
      <c r="E68" s="5">
        <v>238</v>
      </c>
      <c r="F68" s="5">
        <v>1301</v>
      </c>
      <c r="G68" s="5">
        <v>1302</v>
      </c>
      <c r="H68" s="5">
        <v>1303</v>
      </c>
      <c r="I68" s="5">
        <v>1304</v>
      </c>
      <c r="J68" s="5">
        <v>1305</v>
      </c>
      <c r="K68" s="4">
        <v>1306</v>
      </c>
    </row>
    <row r="69" spans="1:11" ht="20.100000000000001" customHeight="1" x14ac:dyDescent="0.2">
      <c r="A69" s="301"/>
      <c r="B69" s="301"/>
      <c r="C69" s="5">
        <v>1307</v>
      </c>
      <c r="D69" s="5">
        <v>1308</v>
      </c>
      <c r="E69" s="5">
        <v>1309</v>
      </c>
      <c r="F69" s="5">
        <v>1310</v>
      </c>
      <c r="G69" s="5">
        <v>1311</v>
      </c>
      <c r="H69" s="5">
        <v>1312</v>
      </c>
      <c r="I69" s="5">
        <v>1313</v>
      </c>
      <c r="J69" s="5">
        <v>1314</v>
      </c>
      <c r="K69" s="4">
        <v>1315</v>
      </c>
    </row>
    <row r="70" spans="1:11" ht="20.100000000000001" customHeight="1" x14ac:dyDescent="0.2">
      <c r="A70" s="301"/>
      <c r="B70" s="301"/>
      <c r="C70" s="5">
        <v>1316</v>
      </c>
      <c r="D70" s="5">
        <v>1317</v>
      </c>
      <c r="E70" s="5">
        <v>1319</v>
      </c>
      <c r="F70" s="5">
        <v>1320</v>
      </c>
      <c r="G70" s="5">
        <v>1321</v>
      </c>
      <c r="H70" s="5">
        <v>1322</v>
      </c>
      <c r="I70" s="5">
        <v>1324</v>
      </c>
      <c r="J70" s="5">
        <v>1325</v>
      </c>
      <c r="K70" s="4">
        <v>1326</v>
      </c>
    </row>
    <row r="71" spans="1:11" ht="20.100000000000001" customHeight="1" x14ac:dyDescent="0.2">
      <c r="A71" s="301"/>
      <c r="B71" s="301"/>
      <c r="C71" s="5">
        <v>1327</v>
      </c>
      <c r="D71" s="5">
        <v>1328</v>
      </c>
      <c r="E71" s="5">
        <v>1329</v>
      </c>
      <c r="F71" s="5">
        <v>1330</v>
      </c>
      <c r="G71" s="5">
        <v>1331</v>
      </c>
      <c r="H71" s="5">
        <v>1332</v>
      </c>
      <c r="I71" s="5">
        <v>1344</v>
      </c>
      <c r="J71" s="5">
        <v>1345</v>
      </c>
      <c r="K71" s="4">
        <v>1346</v>
      </c>
    </row>
    <row r="72" spans="1:11" ht="20.100000000000001" customHeight="1" x14ac:dyDescent="0.2">
      <c r="A72" s="301"/>
      <c r="B72" s="301"/>
      <c r="C72" s="77">
        <v>1347</v>
      </c>
      <c r="D72" s="77">
        <v>1348</v>
      </c>
      <c r="E72" s="77">
        <v>1349</v>
      </c>
      <c r="F72" s="5">
        <v>1401</v>
      </c>
      <c r="G72" s="5">
        <v>1402</v>
      </c>
      <c r="H72" s="5">
        <v>1403</v>
      </c>
      <c r="I72" s="5">
        <v>1404</v>
      </c>
      <c r="J72" s="5">
        <v>1405</v>
      </c>
      <c r="K72" s="4">
        <v>1406</v>
      </c>
    </row>
    <row r="73" spans="1:11" ht="20.100000000000001" customHeight="1" x14ac:dyDescent="0.2">
      <c r="A73" s="301"/>
      <c r="B73" s="301"/>
      <c r="C73" s="5">
        <v>1407</v>
      </c>
      <c r="D73" s="5">
        <v>2101</v>
      </c>
      <c r="E73" s="5">
        <v>2102</v>
      </c>
      <c r="F73" s="5">
        <v>2103</v>
      </c>
      <c r="G73" s="5">
        <v>2104</v>
      </c>
      <c r="H73" s="5">
        <v>2105</v>
      </c>
      <c r="I73" s="5">
        <v>2106</v>
      </c>
      <c r="J73" s="5">
        <v>2107</v>
      </c>
      <c r="K73" s="4">
        <v>2108</v>
      </c>
    </row>
    <row r="74" spans="1:11" ht="20.100000000000001" customHeight="1" x14ac:dyDescent="0.2">
      <c r="A74" s="301"/>
      <c r="B74" s="301"/>
      <c r="C74" s="5">
        <v>2109</v>
      </c>
      <c r="D74" s="5">
        <v>2110</v>
      </c>
      <c r="E74" s="5">
        <v>2111</v>
      </c>
      <c r="F74" s="5">
        <v>2112</v>
      </c>
      <c r="G74" s="5">
        <v>2113</v>
      </c>
      <c r="H74" s="5">
        <v>2801</v>
      </c>
      <c r="I74" s="5">
        <v>2802</v>
      </c>
      <c r="J74" s="5">
        <v>2803</v>
      </c>
      <c r="K74" s="4">
        <v>2804</v>
      </c>
    </row>
    <row r="75" spans="1:11" ht="20.100000000000001" customHeight="1" x14ac:dyDescent="0.2">
      <c r="A75" s="301"/>
      <c r="B75" s="301"/>
      <c r="C75" s="5">
        <v>2806</v>
      </c>
      <c r="D75" s="5">
        <v>3201</v>
      </c>
      <c r="E75" s="5">
        <v>3202</v>
      </c>
      <c r="F75" s="5">
        <v>3206</v>
      </c>
      <c r="G75" s="5">
        <v>3207</v>
      </c>
      <c r="H75" s="5">
        <v>3211</v>
      </c>
      <c r="I75" s="5">
        <v>3217</v>
      </c>
      <c r="J75" s="5">
        <v>3218</v>
      </c>
      <c r="K75" s="4">
        <v>3219</v>
      </c>
    </row>
    <row r="76" spans="1:11" ht="20.100000000000001" customHeight="1" x14ac:dyDescent="0.2">
      <c r="A76" s="301"/>
      <c r="B76" s="301"/>
      <c r="C76" s="5">
        <v>3220</v>
      </c>
      <c r="D76" s="5">
        <v>3222</v>
      </c>
      <c r="E76" s="5">
        <v>3223</v>
      </c>
      <c r="F76" s="5">
        <v>3224</v>
      </c>
      <c r="G76" s="5">
        <v>3225</v>
      </c>
      <c r="H76" s="5">
        <v>4406</v>
      </c>
      <c r="I76" s="5">
        <v>4407</v>
      </c>
      <c r="J76" s="5">
        <v>4408</v>
      </c>
      <c r="K76" s="4">
        <v>4409</v>
      </c>
    </row>
    <row r="77" spans="1:11" ht="20.100000000000001" customHeight="1" x14ac:dyDescent="0.2">
      <c r="A77" s="301"/>
      <c r="B77" s="301"/>
      <c r="C77" s="5">
        <v>4410</v>
      </c>
      <c r="D77" s="5">
        <v>4411</v>
      </c>
      <c r="E77" s="5">
        <v>4413</v>
      </c>
      <c r="F77" s="5">
        <v>4414</v>
      </c>
      <c r="G77" s="5">
        <v>4415</v>
      </c>
      <c r="H77" s="5">
        <v>4416</v>
      </c>
      <c r="I77" s="5">
        <v>4417</v>
      </c>
      <c r="J77" s="5">
        <v>4501</v>
      </c>
      <c r="K77" s="4">
        <v>4502</v>
      </c>
    </row>
    <row r="78" spans="1:11" ht="20.100000000000001" customHeight="1" thickBot="1" x14ac:dyDescent="0.25">
      <c r="A78" s="300"/>
      <c r="B78" s="300"/>
      <c r="C78" s="255">
        <v>4503</v>
      </c>
      <c r="D78" s="255">
        <v>4504</v>
      </c>
      <c r="E78" s="255">
        <v>4505</v>
      </c>
      <c r="F78" s="255">
        <v>4506</v>
      </c>
      <c r="G78" s="255">
        <v>5701</v>
      </c>
      <c r="H78" s="255">
        <v>5702</v>
      </c>
      <c r="I78" s="255">
        <v>5703</v>
      </c>
      <c r="J78" s="255">
        <v>5704</v>
      </c>
      <c r="K78" s="302">
        <v>5705</v>
      </c>
    </row>
    <row r="79" spans="1:11" ht="20.100000000000001" customHeight="1" x14ac:dyDescent="0.2">
      <c r="A79" s="301" t="s">
        <v>419</v>
      </c>
      <c r="B79" s="301">
        <v>401</v>
      </c>
      <c r="C79" s="5">
        <v>201</v>
      </c>
      <c r="D79" s="5">
        <v>204</v>
      </c>
      <c r="E79" s="5">
        <v>205</v>
      </c>
      <c r="F79" s="5">
        <v>207</v>
      </c>
      <c r="G79" s="5">
        <v>223</v>
      </c>
      <c r="H79" s="5">
        <v>226</v>
      </c>
      <c r="I79" s="5">
        <v>238</v>
      </c>
      <c r="J79" s="5">
        <v>1304</v>
      </c>
      <c r="K79" s="4">
        <v>1310</v>
      </c>
    </row>
    <row r="80" spans="1:11" ht="20.100000000000001" customHeight="1" thickBot="1" x14ac:dyDescent="0.25">
      <c r="A80" s="300"/>
      <c r="B80" s="300"/>
      <c r="C80" s="255">
        <v>1311</v>
      </c>
      <c r="D80" s="255">
        <v>1313</v>
      </c>
      <c r="E80" s="255">
        <v>1315</v>
      </c>
      <c r="F80" s="255">
        <v>1322</v>
      </c>
      <c r="G80" s="255">
        <v>5704</v>
      </c>
      <c r="H80" s="255">
        <v>5705</v>
      </c>
      <c r="I80" s="255"/>
      <c r="J80" s="255"/>
      <c r="K80" s="302"/>
    </row>
    <row r="81" spans="1:11" ht="20.100000000000001" customHeight="1" thickBot="1" x14ac:dyDescent="0.25">
      <c r="A81" s="299" t="s">
        <v>420</v>
      </c>
      <c r="B81" s="299">
        <v>201</v>
      </c>
      <c r="C81" s="260">
        <v>201</v>
      </c>
      <c r="D81" s="260">
        <v>223</v>
      </c>
      <c r="E81" s="260">
        <v>238</v>
      </c>
      <c r="F81" s="260"/>
      <c r="G81" s="260"/>
      <c r="H81" s="260"/>
      <c r="I81" s="260"/>
      <c r="J81" s="260"/>
      <c r="K81" s="303"/>
    </row>
    <row r="82" spans="1:11" ht="20.100000000000001" customHeight="1" thickBot="1" x14ac:dyDescent="0.25">
      <c r="A82" s="299" t="s">
        <v>421</v>
      </c>
      <c r="B82" s="299">
        <v>203</v>
      </c>
      <c r="C82" s="260">
        <v>201</v>
      </c>
      <c r="D82" s="260">
        <v>223</v>
      </c>
      <c r="E82" s="260">
        <v>238</v>
      </c>
      <c r="F82" s="260"/>
      <c r="G82" s="260"/>
      <c r="H82" s="260"/>
      <c r="I82" s="260"/>
      <c r="J82" s="260"/>
      <c r="K82" s="303"/>
    </row>
    <row r="83" spans="1:11" ht="20.100000000000001" customHeight="1" thickBot="1" x14ac:dyDescent="0.25">
      <c r="A83" s="300" t="s">
        <v>422</v>
      </c>
      <c r="B83" s="300">
        <v>202</v>
      </c>
      <c r="C83" s="255">
        <v>201</v>
      </c>
      <c r="D83" s="255">
        <v>223</v>
      </c>
      <c r="E83" s="255">
        <v>238</v>
      </c>
      <c r="F83" s="255"/>
      <c r="G83" s="255"/>
      <c r="H83" s="255"/>
      <c r="I83" s="255"/>
      <c r="J83" s="255"/>
      <c r="K83" s="302"/>
    </row>
    <row r="84" spans="1:11" ht="20.100000000000001" customHeight="1" x14ac:dyDescent="0.2">
      <c r="A84" s="301" t="s">
        <v>423</v>
      </c>
      <c r="B84" s="301">
        <v>602</v>
      </c>
      <c r="C84" s="5">
        <v>201</v>
      </c>
      <c r="D84" s="5">
        <v>202</v>
      </c>
      <c r="E84" s="5">
        <v>203</v>
      </c>
      <c r="F84" s="5">
        <v>204</v>
      </c>
      <c r="G84" s="5">
        <v>205</v>
      </c>
      <c r="H84" s="5">
        <v>206</v>
      </c>
      <c r="I84" s="5">
        <v>207</v>
      </c>
      <c r="J84" s="5">
        <v>208</v>
      </c>
      <c r="K84" s="4">
        <v>209</v>
      </c>
    </row>
    <row r="85" spans="1:11" ht="20.100000000000001" customHeight="1" x14ac:dyDescent="0.2">
      <c r="A85" s="301"/>
      <c r="B85" s="301"/>
      <c r="C85" s="5">
        <v>210</v>
      </c>
      <c r="D85" s="5">
        <v>215</v>
      </c>
      <c r="E85" s="5">
        <v>216</v>
      </c>
      <c r="F85" s="5">
        <v>218</v>
      </c>
      <c r="G85" s="5">
        <v>223</v>
      </c>
      <c r="H85" s="5">
        <v>224</v>
      </c>
      <c r="I85" s="5">
        <v>226</v>
      </c>
      <c r="J85" s="5">
        <v>227</v>
      </c>
      <c r="K85" s="4">
        <v>228</v>
      </c>
    </row>
    <row r="86" spans="1:11" ht="20.100000000000001" customHeight="1" thickBot="1" x14ac:dyDescent="0.25">
      <c r="A86" s="300"/>
      <c r="B86" s="300"/>
      <c r="C86" s="255">
        <v>229</v>
      </c>
      <c r="D86" s="255">
        <v>237</v>
      </c>
      <c r="E86" s="255">
        <v>238</v>
      </c>
      <c r="F86" s="255"/>
      <c r="G86" s="255"/>
      <c r="H86" s="255"/>
      <c r="I86" s="255"/>
      <c r="J86" s="255"/>
      <c r="K86" s="302"/>
    </row>
    <row r="87" spans="1:11" ht="20.100000000000001" customHeight="1" x14ac:dyDescent="0.2">
      <c r="A87" s="301" t="s">
        <v>588</v>
      </c>
      <c r="B87" s="301">
        <v>603</v>
      </c>
      <c r="C87" s="5">
        <v>201</v>
      </c>
      <c r="D87" s="5">
        <v>202</v>
      </c>
      <c r="E87" s="5">
        <v>203</v>
      </c>
      <c r="F87" s="5">
        <v>204</v>
      </c>
      <c r="G87" s="5">
        <v>205</v>
      </c>
      <c r="H87" s="5">
        <v>206</v>
      </c>
      <c r="I87" s="5">
        <v>207</v>
      </c>
      <c r="J87" s="5">
        <v>208</v>
      </c>
      <c r="K87" s="4">
        <v>209</v>
      </c>
    </row>
    <row r="88" spans="1:11" ht="20.100000000000001" customHeight="1" x14ac:dyDescent="0.2">
      <c r="A88" s="301"/>
      <c r="B88" s="301"/>
      <c r="C88" s="5">
        <v>210</v>
      </c>
      <c r="D88" s="5">
        <v>215</v>
      </c>
      <c r="E88" s="5">
        <v>216</v>
      </c>
      <c r="F88" s="5">
        <v>218</v>
      </c>
      <c r="G88" s="5">
        <v>223</v>
      </c>
      <c r="H88" s="5">
        <v>224</v>
      </c>
      <c r="I88" s="5">
        <v>226</v>
      </c>
      <c r="J88" s="5">
        <v>227</v>
      </c>
      <c r="K88" s="4">
        <v>228</v>
      </c>
    </row>
    <row r="89" spans="1:11" ht="20.100000000000001" customHeight="1" thickBot="1" x14ac:dyDescent="0.25">
      <c r="A89" s="300"/>
      <c r="B89" s="300"/>
      <c r="C89" s="255">
        <v>229</v>
      </c>
      <c r="D89" s="255">
        <v>237</v>
      </c>
      <c r="E89" s="255">
        <v>238</v>
      </c>
      <c r="F89" s="255"/>
      <c r="G89" s="255"/>
      <c r="H89" s="255"/>
      <c r="I89" s="255"/>
      <c r="J89" s="255"/>
      <c r="K89" s="302"/>
    </row>
    <row r="90" spans="1:11" ht="20.100000000000001" customHeight="1" thickBot="1" x14ac:dyDescent="0.25">
      <c r="A90" s="299" t="s">
        <v>424</v>
      </c>
      <c r="B90" s="299">
        <v>204</v>
      </c>
      <c r="C90" s="260">
        <v>201</v>
      </c>
      <c r="D90" s="260">
        <v>223</v>
      </c>
      <c r="E90" s="260">
        <v>238</v>
      </c>
      <c r="F90" s="260"/>
      <c r="G90" s="260"/>
      <c r="H90" s="260"/>
      <c r="I90" s="260"/>
      <c r="J90" s="260"/>
      <c r="K90" s="303"/>
    </row>
    <row r="91" spans="1:11" ht="20.100000000000001" customHeight="1" thickBot="1" x14ac:dyDescent="0.25">
      <c r="A91" s="299" t="s">
        <v>425</v>
      </c>
      <c r="B91" s="299">
        <v>321</v>
      </c>
      <c r="C91" s="260">
        <v>3211</v>
      </c>
      <c r="D91" s="260">
        <v>4504</v>
      </c>
      <c r="E91" s="260"/>
      <c r="F91" s="260"/>
      <c r="G91" s="260"/>
      <c r="H91" s="260"/>
      <c r="I91" s="260"/>
      <c r="J91" s="260"/>
      <c r="K91" s="303"/>
    </row>
    <row r="92" spans="1:11" ht="20.100000000000001" customHeight="1" thickBot="1" x14ac:dyDescent="0.25">
      <c r="A92" s="299" t="s">
        <v>426</v>
      </c>
      <c r="B92" s="299">
        <v>248</v>
      </c>
      <c r="C92" s="260">
        <v>3201</v>
      </c>
      <c r="D92" s="260">
        <v>3222</v>
      </c>
      <c r="E92" s="260">
        <v>3225</v>
      </c>
      <c r="F92" s="260"/>
      <c r="G92" s="260"/>
      <c r="H92" s="260"/>
      <c r="I92" s="260"/>
      <c r="J92" s="260"/>
      <c r="K92" s="303"/>
    </row>
    <row r="93" spans="1:11" ht="20.100000000000001" customHeight="1" thickBot="1" x14ac:dyDescent="0.25">
      <c r="A93" s="299" t="s">
        <v>427</v>
      </c>
      <c r="B93" s="299">
        <v>231</v>
      </c>
      <c r="C93" s="260">
        <v>209</v>
      </c>
      <c r="D93" s="260">
        <v>5701</v>
      </c>
      <c r="E93" s="260"/>
      <c r="F93" s="260"/>
      <c r="G93" s="260"/>
      <c r="H93" s="260"/>
      <c r="I93" s="260"/>
      <c r="J93" s="260"/>
      <c r="K93" s="303"/>
    </row>
    <row r="94" spans="1:11" ht="20.100000000000001" customHeight="1" thickBot="1" x14ac:dyDescent="0.25">
      <c r="A94" s="299" t="s">
        <v>428</v>
      </c>
      <c r="B94" s="299">
        <v>681</v>
      </c>
      <c r="C94" s="260">
        <v>5701</v>
      </c>
      <c r="D94" s="260">
        <v>5702</v>
      </c>
      <c r="E94" s="260">
        <v>5703</v>
      </c>
      <c r="F94" s="260">
        <v>5704</v>
      </c>
      <c r="G94" s="260">
        <v>5705</v>
      </c>
      <c r="H94" s="260"/>
      <c r="I94" s="260"/>
      <c r="J94" s="260"/>
      <c r="K94" s="303"/>
    </row>
    <row r="95" spans="1:11" ht="20.100000000000001" customHeight="1" thickBot="1" x14ac:dyDescent="0.25">
      <c r="A95" s="299" t="s">
        <v>471</v>
      </c>
      <c r="B95" s="299">
        <v>682</v>
      </c>
      <c r="C95" s="260">
        <v>5701</v>
      </c>
      <c r="D95" s="260">
        <v>5702</v>
      </c>
      <c r="E95" s="260">
        <v>5703</v>
      </c>
      <c r="F95" s="260">
        <v>5704</v>
      </c>
      <c r="G95" s="260">
        <v>5705</v>
      </c>
      <c r="H95" s="260"/>
      <c r="I95" s="260"/>
      <c r="J95" s="260"/>
      <c r="K95" s="303"/>
    </row>
    <row r="96" spans="1:11" ht="20.100000000000001" customHeight="1" x14ac:dyDescent="0.2">
      <c r="A96" s="301" t="s">
        <v>429</v>
      </c>
      <c r="B96" s="301">
        <v>411</v>
      </c>
      <c r="C96" s="5">
        <v>215</v>
      </c>
      <c r="D96" s="5">
        <v>218</v>
      </c>
      <c r="E96" s="5">
        <v>1301</v>
      </c>
      <c r="F96" s="5">
        <v>1302</v>
      </c>
      <c r="G96" s="5">
        <v>1307</v>
      </c>
      <c r="H96" s="5">
        <v>1308</v>
      </c>
      <c r="I96" s="5">
        <v>1309</v>
      </c>
      <c r="J96" s="5">
        <v>1316</v>
      </c>
      <c r="K96" s="4">
        <v>1321</v>
      </c>
    </row>
    <row r="97" spans="1:11" ht="20.100000000000001" customHeight="1" thickBot="1" x14ac:dyDescent="0.25">
      <c r="A97" s="300"/>
      <c r="B97" s="300"/>
      <c r="C97" s="255">
        <v>1329</v>
      </c>
      <c r="D97" s="255">
        <v>1347</v>
      </c>
      <c r="E97" s="255">
        <v>1348</v>
      </c>
      <c r="F97" s="255">
        <v>1349</v>
      </c>
      <c r="G97" s="255"/>
      <c r="H97" s="255"/>
      <c r="I97" s="255"/>
      <c r="J97" s="255"/>
      <c r="K97" s="302"/>
    </row>
    <row r="98" spans="1:11" ht="20.100000000000001" customHeight="1" thickBot="1" x14ac:dyDescent="0.25">
      <c r="A98" s="299" t="s">
        <v>430</v>
      </c>
      <c r="B98" s="299">
        <v>801</v>
      </c>
      <c r="C98" s="260">
        <v>4410</v>
      </c>
      <c r="D98" s="260">
        <v>4411</v>
      </c>
      <c r="E98" s="260"/>
      <c r="F98" s="260"/>
      <c r="G98" s="260"/>
      <c r="H98" s="260"/>
      <c r="I98" s="260"/>
      <c r="J98" s="260"/>
      <c r="K98" s="303"/>
    </row>
    <row r="99" spans="1:11" ht="20.100000000000001" customHeight="1" thickBot="1" x14ac:dyDescent="0.25">
      <c r="A99" s="299" t="s">
        <v>431</v>
      </c>
      <c r="B99" s="299">
        <v>421</v>
      </c>
      <c r="C99" s="260">
        <v>1303</v>
      </c>
      <c r="D99" s="260">
        <v>1305</v>
      </c>
      <c r="E99" s="260">
        <v>1314</v>
      </c>
      <c r="F99" s="260">
        <v>1320</v>
      </c>
      <c r="G99" s="260">
        <v>1330</v>
      </c>
      <c r="H99" s="260">
        <v>1344</v>
      </c>
      <c r="I99" s="260">
        <v>1345</v>
      </c>
      <c r="J99" s="260">
        <v>1346</v>
      </c>
      <c r="K99" s="303"/>
    </row>
    <row r="100" spans="1:11" ht="20.100000000000001" customHeight="1" thickBot="1" x14ac:dyDescent="0.25">
      <c r="A100" s="299" t="s">
        <v>432</v>
      </c>
      <c r="B100" s="299">
        <v>381</v>
      </c>
      <c r="C100" s="260">
        <v>229</v>
      </c>
      <c r="D100" s="260">
        <v>1331</v>
      </c>
      <c r="E100" s="260">
        <v>2803</v>
      </c>
      <c r="F100" s="260">
        <v>2804</v>
      </c>
      <c r="G100" s="260"/>
      <c r="H100" s="260"/>
      <c r="I100" s="260"/>
      <c r="J100" s="260"/>
      <c r="K100" s="303"/>
    </row>
    <row r="101" spans="1:11" ht="20.100000000000001" customHeight="1" thickBot="1" x14ac:dyDescent="0.25">
      <c r="A101" s="299" t="s">
        <v>433</v>
      </c>
      <c r="B101" s="299">
        <v>211</v>
      </c>
      <c r="C101" s="260">
        <v>1303</v>
      </c>
      <c r="D101" s="260">
        <v>1321</v>
      </c>
      <c r="E101" s="260">
        <v>1329</v>
      </c>
      <c r="F101" s="260">
        <v>1330</v>
      </c>
      <c r="G101" s="260">
        <v>1344</v>
      </c>
      <c r="H101" s="260">
        <v>1345</v>
      </c>
      <c r="I101" s="260"/>
      <c r="J101" s="260"/>
      <c r="K101" s="303"/>
    </row>
    <row r="102" spans="1:11" ht="20.100000000000001" customHeight="1" thickBot="1" x14ac:dyDescent="0.25">
      <c r="A102" t="s">
        <v>627</v>
      </c>
      <c r="B102" s="299">
        <v>213</v>
      </c>
      <c r="C102" s="260">
        <v>1303</v>
      </c>
      <c r="D102" s="260">
        <v>1321</v>
      </c>
      <c r="E102" s="260">
        <v>1329</v>
      </c>
      <c r="F102" s="260">
        <v>1330</v>
      </c>
      <c r="G102" s="260">
        <v>1344</v>
      </c>
      <c r="H102" s="260">
        <v>1345</v>
      </c>
      <c r="I102" s="260"/>
      <c r="J102" s="260"/>
      <c r="K102" s="303"/>
    </row>
    <row r="103" spans="1:11" ht="20.100000000000001" customHeight="1" thickBot="1" x14ac:dyDescent="0.25">
      <c r="A103" s="299" t="s">
        <v>434</v>
      </c>
      <c r="B103" s="299">
        <v>212</v>
      </c>
      <c r="C103" s="260">
        <v>1303</v>
      </c>
      <c r="D103" s="260">
        <v>1321</v>
      </c>
      <c r="E103" s="260">
        <v>1329</v>
      </c>
      <c r="F103" s="260">
        <v>1330</v>
      </c>
      <c r="G103" s="260">
        <v>1344</v>
      </c>
      <c r="H103" s="260">
        <v>1345</v>
      </c>
      <c r="I103" s="260">
        <v>1346</v>
      </c>
      <c r="J103" s="260"/>
      <c r="K103" s="303"/>
    </row>
    <row r="104" spans="1:11" ht="20.100000000000001" customHeight="1" thickBot="1" x14ac:dyDescent="0.25">
      <c r="A104" s="299" t="s">
        <v>435</v>
      </c>
      <c r="B104" s="299">
        <v>151</v>
      </c>
      <c r="C104" s="260">
        <v>2801</v>
      </c>
      <c r="D104" s="260">
        <v>2802</v>
      </c>
      <c r="E104" s="260">
        <v>2803</v>
      </c>
      <c r="F104" s="260">
        <v>2804</v>
      </c>
      <c r="G104" s="260">
        <v>2806</v>
      </c>
      <c r="H104" s="260"/>
      <c r="I104" s="260"/>
      <c r="J104" s="260"/>
      <c r="K104" s="303"/>
    </row>
    <row r="105" spans="1:11" ht="20.100000000000001" customHeight="1" thickBot="1" x14ac:dyDescent="0.25">
      <c r="A105" s="300" t="s">
        <v>472</v>
      </c>
      <c r="B105" s="300">
        <v>253</v>
      </c>
      <c r="C105" s="255">
        <v>3201</v>
      </c>
      <c r="D105" s="255">
        <v>3222</v>
      </c>
      <c r="E105" s="255">
        <v>3225</v>
      </c>
      <c r="F105" s="255"/>
      <c r="G105" s="255"/>
      <c r="H105" s="255"/>
      <c r="I105" s="255"/>
      <c r="J105" s="255"/>
      <c r="K105" s="302"/>
    </row>
    <row r="106" spans="1:11" ht="20.100000000000001" customHeight="1" thickBot="1" x14ac:dyDescent="0.25">
      <c r="A106" s="299" t="s">
        <v>436</v>
      </c>
      <c r="B106" s="299">
        <v>250</v>
      </c>
      <c r="C106" s="260">
        <v>3201</v>
      </c>
      <c r="D106" s="260">
        <v>3222</v>
      </c>
      <c r="E106" s="260">
        <v>3225</v>
      </c>
      <c r="F106" s="260"/>
      <c r="G106" s="260"/>
      <c r="H106" s="260"/>
      <c r="I106" s="260"/>
      <c r="J106" s="260"/>
      <c r="K106" s="303"/>
    </row>
    <row r="107" spans="1:11" ht="20.100000000000001" customHeight="1" thickBot="1" x14ac:dyDescent="0.25">
      <c r="A107" s="299" t="s">
        <v>628</v>
      </c>
      <c r="B107" s="15">
        <v>223</v>
      </c>
      <c r="C107" s="260">
        <v>1301</v>
      </c>
      <c r="D107" s="260">
        <v>1302</v>
      </c>
      <c r="E107" s="260">
        <v>1347</v>
      </c>
      <c r="F107" s="260">
        <v>1348</v>
      </c>
      <c r="G107" s="260"/>
      <c r="H107" s="260"/>
      <c r="I107" s="260"/>
      <c r="J107" s="260"/>
      <c r="K107" s="303"/>
    </row>
    <row r="108" spans="1:11" ht="20.100000000000001" customHeight="1" thickBot="1" x14ac:dyDescent="0.25">
      <c r="A108" s="299" t="s">
        <v>437</v>
      </c>
      <c r="B108" s="665">
        <v>221</v>
      </c>
      <c r="C108" s="260">
        <v>1301</v>
      </c>
      <c r="D108" s="260">
        <v>1302</v>
      </c>
      <c r="E108" s="260">
        <v>1347</v>
      </c>
      <c r="F108" s="260">
        <v>1348</v>
      </c>
      <c r="G108" s="260"/>
      <c r="H108" s="260"/>
      <c r="I108" s="260"/>
      <c r="J108" s="260"/>
      <c r="K108" s="303"/>
    </row>
    <row r="109" spans="1:11" ht="20.100000000000001" customHeight="1" thickBot="1" x14ac:dyDescent="0.25">
      <c r="A109" s="299" t="s">
        <v>438</v>
      </c>
      <c r="B109" s="15">
        <v>222</v>
      </c>
      <c r="C109" s="260">
        <v>1301</v>
      </c>
      <c r="D109" s="260">
        <v>1302</v>
      </c>
      <c r="E109" s="260">
        <v>1347</v>
      </c>
      <c r="F109" s="260">
        <v>1348</v>
      </c>
      <c r="G109" s="260">
        <v>1349</v>
      </c>
      <c r="H109" s="260"/>
      <c r="I109" s="260"/>
      <c r="J109" s="260"/>
      <c r="K109" s="303"/>
    </row>
    <row r="110" spans="1:11" ht="20.100000000000001" customHeight="1" thickBot="1" x14ac:dyDescent="0.25">
      <c r="A110" s="299" t="s">
        <v>439</v>
      </c>
      <c r="B110" s="300">
        <v>242</v>
      </c>
      <c r="C110" s="260">
        <v>3201</v>
      </c>
      <c r="D110" s="260">
        <v>3222</v>
      </c>
      <c r="E110" s="260">
        <v>3225</v>
      </c>
      <c r="F110" s="260"/>
      <c r="G110" s="260"/>
      <c r="H110" s="260"/>
      <c r="I110" s="260"/>
      <c r="J110" s="260"/>
      <c r="K110" s="303"/>
    </row>
    <row r="111" spans="1:11" ht="20.100000000000001" customHeight="1" thickBot="1" x14ac:dyDescent="0.25">
      <c r="A111" s="299" t="s">
        <v>440</v>
      </c>
      <c r="B111" s="299">
        <v>243</v>
      </c>
      <c r="C111" s="260">
        <v>3201</v>
      </c>
      <c r="D111" s="260">
        <v>3222</v>
      </c>
      <c r="E111" s="260">
        <v>3225</v>
      </c>
      <c r="F111" s="260"/>
      <c r="G111" s="260"/>
      <c r="H111" s="260"/>
      <c r="I111" s="260"/>
      <c r="J111" s="260"/>
      <c r="K111" s="303"/>
    </row>
    <row r="112" spans="1:11" ht="20.100000000000001" customHeight="1" thickBot="1" x14ac:dyDescent="0.25">
      <c r="A112" s="299" t="s">
        <v>441</v>
      </c>
      <c r="B112" s="299">
        <v>431</v>
      </c>
      <c r="C112" s="260">
        <v>216</v>
      </c>
      <c r="D112" s="260">
        <v>228</v>
      </c>
      <c r="E112" s="260">
        <v>229</v>
      </c>
      <c r="F112" s="260">
        <v>1319</v>
      </c>
      <c r="G112" s="260">
        <v>1331</v>
      </c>
      <c r="H112" s="260">
        <v>1332</v>
      </c>
      <c r="I112" s="260">
        <v>2802</v>
      </c>
      <c r="J112" s="260">
        <v>2804</v>
      </c>
      <c r="K112" s="303">
        <v>2806</v>
      </c>
    </row>
    <row r="113" spans="1:11" ht="20.100000000000001" customHeight="1" x14ac:dyDescent="0.2">
      <c r="A113" s="301" t="s">
        <v>442</v>
      </c>
      <c r="B113" s="301">
        <v>631</v>
      </c>
      <c r="C113" s="5">
        <v>2101</v>
      </c>
      <c r="D113" s="5">
        <v>2102</v>
      </c>
      <c r="E113" s="5">
        <v>2103</v>
      </c>
      <c r="F113" s="5">
        <v>2104</v>
      </c>
      <c r="G113" s="5">
        <v>2105</v>
      </c>
      <c r="H113" s="5">
        <v>2106</v>
      </c>
      <c r="I113" s="5">
        <v>2107</v>
      </c>
      <c r="J113" s="5">
        <v>2108</v>
      </c>
      <c r="K113" s="4">
        <v>2109</v>
      </c>
    </row>
    <row r="114" spans="1:11" ht="20.100000000000001" customHeight="1" thickBot="1" x14ac:dyDescent="0.25">
      <c r="A114" s="301"/>
      <c r="B114" s="300"/>
      <c r="C114" s="255">
        <v>2110</v>
      </c>
      <c r="D114" s="255">
        <v>2111</v>
      </c>
      <c r="E114" s="255">
        <v>2112</v>
      </c>
      <c r="F114" s="255">
        <v>2113</v>
      </c>
      <c r="G114" s="255"/>
      <c r="H114" s="255"/>
      <c r="I114" s="255"/>
      <c r="J114" s="255"/>
      <c r="K114" s="302"/>
    </row>
    <row r="115" spans="1:11" ht="20.100000000000001" customHeight="1" thickBot="1" x14ac:dyDescent="0.25">
      <c r="A115" s="299" t="s">
        <v>443</v>
      </c>
      <c r="B115" s="299">
        <v>641</v>
      </c>
      <c r="C115" s="260">
        <v>2801</v>
      </c>
      <c r="D115" s="260">
        <v>2802</v>
      </c>
      <c r="E115" s="260">
        <v>2803</v>
      </c>
      <c r="F115" s="260">
        <v>2804</v>
      </c>
      <c r="G115" s="260">
        <v>2806</v>
      </c>
      <c r="H115" s="260"/>
      <c r="I115" s="260"/>
      <c r="J115" s="260"/>
      <c r="K115" s="303"/>
    </row>
    <row r="116" spans="1:11" ht="20.100000000000001" customHeight="1" thickBot="1" x14ac:dyDescent="0.25">
      <c r="A116" s="299" t="s">
        <v>444</v>
      </c>
      <c r="B116" s="299">
        <v>642</v>
      </c>
      <c r="C116" s="260">
        <v>2801</v>
      </c>
      <c r="D116" s="260">
        <v>2802</v>
      </c>
      <c r="E116" s="260">
        <v>2803</v>
      </c>
      <c r="F116" s="260">
        <v>2804</v>
      </c>
      <c r="G116" s="260">
        <v>2806</v>
      </c>
      <c r="H116" s="260"/>
      <c r="I116" s="260"/>
      <c r="J116" s="260"/>
      <c r="K116" s="303"/>
    </row>
    <row r="117" spans="1:11" ht="20.100000000000001" customHeight="1" thickBot="1" x14ac:dyDescent="0.25">
      <c r="A117" s="299" t="s">
        <v>590</v>
      </c>
      <c r="B117" s="299">
        <v>643</v>
      </c>
      <c r="C117" s="260">
        <v>2801</v>
      </c>
      <c r="D117" s="260">
        <v>2802</v>
      </c>
      <c r="E117" s="260">
        <v>2803</v>
      </c>
      <c r="F117" s="260">
        <v>2804</v>
      </c>
      <c r="G117" s="260">
        <v>2806</v>
      </c>
      <c r="H117" s="260"/>
      <c r="I117" s="260"/>
      <c r="J117" s="260"/>
      <c r="K117" s="303"/>
    </row>
    <row r="118" spans="1:11" ht="20.100000000000001" customHeight="1" thickBot="1" x14ac:dyDescent="0.25">
      <c r="A118" s="299" t="s">
        <v>629</v>
      </c>
      <c r="B118" s="299">
        <v>644</v>
      </c>
      <c r="C118" s="260">
        <v>2801</v>
      </c>
      <c r="D118" s="260">
        <v>2802</v>
      </c>
      <c r="E118" s="260">
        <v>2803</v>
      </c>
      <c r="F118" s="260">
        <v>2804</v>
      </c>
      <c r="G118" s="260">
        <v>2806</v>
      </c>
      <c r="H118" s="260"/>
      <c r="I118" s="260"/>
      <c r="J118" s="260"/>
      <c r="K118" s="303"/>
    </row>
    <row r="119" spans="1:11" ht="20.100000000000001" customHeight="1" x14ac:dyDescent="0.2">
      <c r="A119" s="301" t="s">
        <v>634</v>
      </c>
      <c r="B119" s="301">
        <v>353</v>
      </c>
      <c r="C119" s="5">
        <v>218</v>
      </c>
      <c r="D119" s="5">
        <v>226</v>
      </c>
      <c r="E119" s="5">
        <v>227</v>
      </c>
      <c r="F119" s="5">
        <v>228</v>
      </c>
      <c r="G119" s="5">
        <v>1301</v>
      </c>
      <c r="H119" s="5">
        <v>1302</v>
      </c>
      <c r="I119" s="5">
        <v>1303</v>
      </c>
      <c r="J119" s="5">
        <v>1304</v>
      </c>
      <c r="K119" s="4">
        <v>1305</v>
      </c>
    </row>
    <row r="120" spans="1:11" ht="20.100000000000001" customHeight="1" x14ac:dyDescent="0.2">
      <c r="A120" s="301"/>
      <c r="B120" s="301"/>
      <c r="C120" s="5">
        <v>1306</v>
      </c>
      <c r="D120" s="5">
        <v>1307</v>
      </c>
      <c r="E120" s="5">
        <v>1308</v>
      </c>
      <c r="F120" s="5">
        <v>1311</v>
      </c>
      <c r="G120" s="5">
        <v>1312</v>
      </c>
      <c r="H120" s="5">
        <v>1320</v>
      </c>
      <c r="I120" s="5">
        <v>1321</v>
      </c>
      <c r="J120" s="5">
        <v>1329</v>
      </c>
      <c r="K120" s="4">
        <v>1330</v>
      </c>
    </row>
    <row r="121" spans="1:11" ht="20.100000000000001" customHeight="1" thickBot="1" x14ac:dyDescent="0.25">
      <c r="A121" s="300"/>
      <c r="B121" s="300"/>
      <c r="C121" s="255">
        <v>1332</v>
      </c>
      <c r="D121" s="255">
        <v>1344</v>
      </c>
      <c r="E121" s="255">
        <v>1345</v>
      </c>
      <c r="F121" s="255">
        <v>1346</v>
      </c>
      <c r="G121" s="255">
        <v>1347</v>
      </c>
      <c r="H121" s="255">
        <v>1348</v>
      </c>
      <c r="I121" s="255">
        <v>1349</v>
      </c>
      <c r="J121" s="255">
        <v>2806</v>
      </c>
      <c r="K121" s="302"/>
    </row>
    <row r="122" spans="1:11" ht="20.100000000000001" customHeight="1" x14ac:dyDescent="0.2">
      <c r="A122" s="301" t="s">
        <v>445</v>
      </c>
      <c r="B122" s="297">
        <v>1</v>
      </c>
      <c r="C122" s="5">
        <v>201</v>
      </c>
      <c r="D122" s="5">
        <v>202</v>
      </c>
      <c r="E122" s="5">
        <v>203</v>
      </c>
      <c r="F122" s="5">
        <v>204</v>
      </c>
      <c r="G122" s="5">
        <v>205</v>
      </c>
      <c r="H122" s="5">
        <v>206</v>
      </c>
      <c r="I122" s="5">
        <v>207</v>
      </c>
      <c r="J122" s="5">
        <v>208</v>
      </c>
      <c r="K122" s="4">
        <v>209</v>
      </c>
    </row>
    <row r="123" spans="1:11" ht="20.100000000000001" customHeight="1" x14ac:dyDescent="0.2">
      <c r="A123" s="301"/>
      <c r="B123" s="301"/>
      <c r="C123" s="5">
        <v>210</v>
      </c>
      <c r="D123" s="5">
        <v>215</v>
      </c>
      <c r="E123" s="5">
        <v>216</v>
      </c>
      <c r="F123" s="5">
        <v>218</v>
      </c>
      <c r="G123" s="5">
        <v>223</v>
      </c>
      <c r="H123" s="5">
        <v>224</v>
      </c>
      <c r="I123" s="5">
        <v>226</v>
      </c>
      <c r="J123" s="5">
        <v>227</v>
      </c>
      <c r="K123" s="4">
        <v>228</v>
      </c>
    </row>
    <row r="124" spans="1:11" ht="20.100000000000001" customHeight="1" x14ac:dyDescent="0.2">
      <c r="A124" s="301"/>
      <c r="B124" s="301"/>
      <c r="C124" s="5">
        <v>229</v>
      </c>
      <c r="D124" s="5">
        <v>237</v>
      </c>
      <c r="E124" s="5">
        <v>238</v>
      </c>
      <c r="F124" s="5">
        <v>1301</v>
      </c>
      <c r="G124" s="5">
        <v>1302</v>
      </c>
      <c r="H124" s="5">
        <v>1303</v>
      </c>
      <c r="I124" s="5">
        <v>1304</v>
      </c>
      <c r="J124" s="5">
        <v>1305</v>
      </c>
      <c r="K124" s="4">
        <v>1306</v>
      </c>
    </row>
    <row r="125" spans="1:11" ht="20.100000000000001" customHeight="1" x14ac:dyDescent="0.2">
      <c r="A125" s="301"/>
      <c r="B125" s="301"/>
      <c r="C125" s="5">
        <v>1307</v>
      </c>
      <c r="D125" s="5">
        <v>1308</v>
      </c>
      <c r="E125" s="5">
        <v>1309</v>
      </c>
      <c r="F125" s="5">
        <v>1310</v>
      </c>
      <c r="G125" s="5">
        <v>1311</v>
      </c>
      <c r="H125" s="5">
        <v>1312</v>
      </c>
      <c r="I125" s="5">
        <v>1313</v>
      </c>
      <c r="J125" s="5">
        <v>1314</v>
      </c>
      <c r="K125" s="4">
        <v>1315</v>
      </c>
    </row>
    <row r="126" spans="1:11" ht="20.100000000000001" customHeight="1" x14ac:dyDescent="0.2">
      <c r="A126" s="301"/>
      <c r="B126" s="301"/>
      <c r="C126" s="5">
        <v>1316</v>
      </c>
      <c r="D126" s="5">
        <v>1317</v>
      </c>
      <c r="E126" s="5">
        <v>1319</v>
      </c>
      <c r="F126" s="5">
        <v>1320</v>
      </c>
      <c r="G126" s="5">
        <v>1321</v>
      </c>
      <c r="H126" s="5">
        <v>1322</v>
      </c>
      <c r="I126" s="5">
        <v>1324</v>
      </c>
      <c r="J126" s="5">
        <v>1325</v>
      </c>
      <c r="K126" s="4">
        <v>1326</v>
      </c>
    </row>
    <row r="127" spans="1:11" ht="20.100000000000001" customHeight="1" x14ac:dyDescent="0.2">
      <c r="A127" s="301"/>
      <c r="B127" s="301"/>
      <c r="C127" s="5">
        <v>1327</v>
      </c>
      <c r="D127" s="5">
        <v>1328</v>
      </c>
      <c r="E127" s="5">
        <v>1329</v>
      </c>
      <c r="F127" s="5">
        <v>1330</v>
      </c>
      <c r="G127" s="5">
        <v>1331</v>
      </c>
      <c r="H127" s="5">
        <v>1332</v>
      </c>
      <c r="I127" s="5">
        <v>1344</v>
      </c>
      <c r="J127" s="5">
        <v>1345</v>
      </c>
      <c r="K127" s="4">
        <v>1346</v>
      </c>
    </row>
    <row r="128" spans="1:11" ht="20.100000000000001" customHeight="1" x14ac:dyDescent="0.2">
      <c r="A128" s="301"/>
      <c r="B128" s="301"/>
      <c r="C128" s="77">
        <v>1347</v>
      </c>
      <c r="D128" s="77">
        <v>1348</v>
      </c>
      <c r="E128" s="77">
        <v>1349</v>
      </c>
      <c r="F128" s="5">
        <v>1401</v>
      </c>
      <c r="G128" s="5">
        <v>1402</v>
      </c>
      <c r="H128" s="5">
        <v>1403</v>
      </c>
      <c r="I128" s="5">
        <v>1404</v>
      </c>
      <c r="J128" s="5">
        <v>1405</v>
      </c>
      <c r="K128" s="4">
        <v>1406</v>
      </c>
    </row>
    <row r="129" spans="1:11" ht="20.100000000000001" customHeight="1" x14ac:dyDescent="0.2">
      <c r="A129" s="301"/>
      <c r="B129" s="301"/>
      <c r="C129" s="5">
        <v>1407</v>
      </c>
      <c r="D129" s="5">
        <v>2101</v>
      </c>
      <c r="E129" s="5">
        <v>2102</v>
      </c>
      <c r="F129" s="5">
        <v>2103</v>
      </c>
      <c r="G129" s="5">
        <v>2104</v>
      </c>
      <c r="H129" s="5">
        <v>2105</v>
      </c>
      <c r="I129" s="5">
        <v>2106</v>
      </c>
      <c r="J129" s="5">
        <v>2107</v>
      </c>
      <c r="K129" s="4">
        <v>2108</v>
      </c>
    </row>
    <row r="130" spans="1:11" ht="20.100000000000001" customHeight="1" x14ac:dyDescent="0.2">
      <c r="A130" s="301"/>
      <c r="B130" s="301"/>
      <c r="C130" s="5">
        <v>2109</v>
      </c>
      <c r="D130" s="5">
        <v>2110</v>
      </c>
      <c r="E130" s="5">
        <v>2111</v>
      </c>
      <c r="F130" s="5">
        <v>2112</v>
      </c>
      <c r="G130" s="5">
        <v>2113</v>
      </c>
      <c r="H130" s="5">
        <v>2801</v>
      </c>
      <c r="I130" s="5">
        <v>2802</v>
      </c>
      <c r="J130" s="5">
        <v>2803</v>
      </c>
      <c r="K130" s="4">
        <v>2804</v>
      </c>
    </row>
    <row r="131" spans="1:11" ht="20.100000000000001" customHeight="1" x14ac:dyDescent="0.2">
      <c r="A131" s="301"/>
      <c r="B131" s="301"/>
      <c r="C131" s="5">
        <v>2806</v>
      </c>
      <c r="D131" s="5">
        <v>3201</v>
      </c>
      <c r="E131" s="5">
        <v>3202</v>
      </c>
      <c r="F131" s="5">
        <v>3206</v>
      </c>
      <c r="G131" s="5">
        <v>3207</v>
      </c>
      <c r="H131" s="5">
        <v>3211</v>
      </c>
      <c r="I131" s="5">
        <v>3217</v>
      </c>
      <c r="J131" s="5">
        <v>3218</v>
      </c>
      <c r="K131" s="4">
        <v>3219</v>
      </c>
    </row>
    <row r="132" spans="1:11" ht="20.100000000000001" customHeight="1" x14ac:dyDescent="0.2">
      <c r="A132" s="301"/>
      <c r="B132" s="301"/>
      <c r="C132" s="5">
        <v>3220</v>
      </c>
      <c r="D132" s="5">
        <v>3222</v>
      </c>
      <c r="E132" s="5">
        <v>3223</v>
      </c>
      <c r="F132" s="5">
        <v>3224</v>
      </c>
      <c r="G132" s="5">
        <v>3225</v>
      </c>
      <c r="H132" s="5">
        <v>4406</v>
      </c>
      <c r="I132" s="5">
        <v>4407</v>
      </c>
      <c r="J132" s="5">
        <v>4408</v>
      </c>
      <c r="K132" s="4">
        <v>4409</v>
      </c>
    </row>
    <row r="133" spans="1:11" ht="20.100000000000001" customHeight="1" x14ac:dyDescent="0.2">
      <c r="A133" s="301"/>
      <c r="B133" s="301"/>
      <c r="C133" s="5">
        <v>4410</v>
      </c>
      <c r="D133" s="5">
        <v>4411</v>
      </c>
      <c r="E133" s="5">
        <v>4413</v>
      </c>
      <c r="F133" s="5">
        <v>4414</v>
      </c>
      <c r="G133" s="5">
        <v>4415</v>
      </c>
      <c r="H133" s="5">
        <v>4416</v>
      </c>
      <c r="I133" s="5">
        <v>4417</v>
      </c>
      <c r="J133" s="5">
        <v>4501</v>
      </c>
      <c r="K133" s="4">
        <v>4502</v>
      </c>
    </row>
    <row r="134" spans="1:11" ht="20.100000000000001" customHeight="1" thickBot="1" x14ac:dyDescent="0.25">
      <c r="A134" s="300"/>
      <c r="B134" s="300"/>
      <c r="C134" s="255">
        <v>4503</v>
      </c>
      <c r="D134" s="255">
        <v>4504</v>
      </c>
      <c r="E134" s="255">
        <v>4505</v>
      </c>
      <c r="F134" s="255">
        <v>4506</v>
      </c>
      <c r="G134" s="255">
        <v>5701</v>
      </c>
      <c r="H134" s="255">
        <v>5702</v>
      </c>
      <c r="I134" s="255">
        <v>5703</v>
      </c>
      <c r="J134" s="255">
        <v>5704</v>
      </c>
      <c r="K134" s="302">
        <v>5705</v>
      </c>
    </row>
    <row r="135" spans="1:11" ht="20.100000000000001" customHeight="1" x14ac:dyDescent="0.2">
      <c r="A135" s="301" t="s">
        <v>470</v>
      </c>
      <c r="B135" s="301">
        <v>2</v>
      </c>
      <c r="C135" s="5">
        <v>201</v>
      </c>
      <c r="D135" s="5">
        <v>202</v>
      </c>
      <c r="E135" s="5">
        <v>203</v>
      </c>
      <c r="F135" s="5">
        <v>204</v>
      </c>
      <c r="G135" s="5">
        <v>205</v>
      </c>
      <c r="H135" s="5">
        <v>206</v>
      </c>
      <c r="I135" s="5">
        <v>207</v>
      </c>
      <c r="J135" s="5">
        <v>208</v>
      </c>
      <c r="K135" s="4">
        <v>209</v>
      </c>
    </row>
    <row r="136" spans="1:11" ht="20.100000000000001" customHeight="1" x14ac:dyDescent="0.2">
      <c r="A136" s="301"/>
      <c r="B136" s="301"/>
      <c r="C136" s="5">
        <v>210</v>
      </c>
      <c r="D136" s="5">
        <v>215</v>
      </c>
      <c r="E136" s="5">
        <v>216</v>
      </c>
      <c r="F136" s="5">
        <v>218</v>
      </c>
      <c r="G136" s="5">
        <v>223</v>
      </c>
      <c r="H136" s="5">
        <v>224</v>
      </c>
      <c r="I136" s="5">
        <v>226</v>
      </c>
      <c r="J136" s="5">
        <v>227</v>
      </c>
      <c r="K136" s="4">
        <v>228</v>
      </c>
    </row>
    <row r="137" spans="1:11" ht="20.100000000000001" customHeight="1" x14ac:dyDescent="0.2">
      <c r="A137" s="301"/>
      <c r="B137" s="301"/>
      <c r="C137" s="5">
        <v>229</v>
      </c>
      <c r="D137" s="5">
        <v>237</v>
      </c>
      <c r="E137" s="5">
        <v>238</v>
      </c>
      <c r="F137" s="5">
        <v>1301</v>
      </c>
      <c r="G137" s="5">
        <v>1302</v>
      </c>
      <c r="H137" s="5">
        <v>1303</v>
      </c>
      <c r="I137" s="5">
        <v>1304</v>
      </c>
      <c r="J137" s="5">
        <v>1305</v>
      </c>
      <c r="K137" s="4">
        <v>1306</v>
      </c>
    </row>
    <row r="138" spans="1:11" ht="20.100000000000001" customHeight="1" x14ac:dyDescent="0.2">
      <c r="A138" s="301"/>
      <c r="B138" s="301"/>
      <c r="C138" s="5">
        <v>1307</v>
      </c>
      <c r="D138" s="5">
        <v>1308</v>
      </c>
      <c r="E138" s="5">
        <v>1309</v>
      </c>
      <c r="F138" s="5">
        <v>1310</v>
      </c>
      <c r="G138" s="5">
        <v>1311</v>
      </c>
      <c r="H138" s="5">
        <v>1312</v>
      </c>
      <c r="I138" s="5">
        <v>1313</v>
      </c>
      <c r="J138" s="5">
        <v>1314</v>
      </c>
      <c r="K138" s="4">
        <v>1315</v>
      </c>
    </row>
    <row r="139" spans="1:11" ht="20.100000000000001" customHeight="1" x14ac:dyDescent="0.2">
      <c r="A139" s="301"/>
      <c r="B139" s="301"/>
      <c r="C139" s="5">
        <v>1316</v>
      </c>
      <c r="D139" s="5">
        <v>1317</v>
      </c>
      <c r="E139" s="5">
        <v>1319</v>
      </c>
      <c r="F139" s="5">
        <v>1320</v>
      </c>
      <c r="G139" s="5">
        <v>1321</v>
      </c>
      <c r="H139" s="5">
        <v>1322</v>
      </c>
      <c r="I139" s="5">
        <v>1324</v>
      </c>
      <c r="J139" s="5">
        <v>1325</v>
      </c>
      <c r="K139" s="4">
        <v>1326</v>
      </c>
    </row>
    <row r="140" spans="1:11" ht="20.100000000000001" customHeight="1" x14ac:dyDescent="0.2">
      <c r="A140" s="301"/>
      <c r="B140" s="301"/>
      <c r="C140" s="5">
        <v>1327</v>
      </c>
      <c r="D140" s="5">
        <v>1328</v>
      </c>
      <c r="E140" s="5">
        <v>1329</v>
      </c>
      <c r="F140" s="5">
        <v>1330</v>
      </c>
      <c r="G140" s="5">
        <v>1331</v>
      </c>
      <c r="H140" s="5">
        <v>1332</v>
      </c>
      <c r="I140" s="5">
        <v>1344</v>
      </c>
      <c r="J140" s="5">
        <v>1345</v>
      </c>
      <c r="K140" s="4">
        <v>1346</v>
      </c>
    </row>
    <row r="141" spans="1:11" ht="20.100000000000001" customHeight="1" x14ac:dyDescent="0.2">
      <c r="A141" s="301"/>
      <c r="B141" s="301"/>
      <c r="C141" s="77">
        <v>1347</v>
      </c>
      <c r="D141" s="77">
        <v>1348</v>
      </c>
      <c r="E141" s="77">
        <v>1349</v>
      </c>
      <c r="F141" s="5">
        <v>1401</v>
      </c>
      <c r="G141" s="5">
        <v>1402</v>
      </c>
      <c r="H141" s="5">
        <v>1403</v>
      </c>
      <c r="I141" s="5">
        <v>1404</v>
      </c>
      <c r="J141" s="5">
        <v>1405</v>
      </c>
      <c r="K141" s="4">
        <v>1406</v>
      </c>
    </row>
    <row r="142" spans="1:11" ht="20.100000000000001" customHeight="1" x14ac:dyDescent="0.2">
      <c r="A142" s="301"/>
      <c r="B142" s="301"/>
      <c r="C142" s="5">
        <v>1407</v>
      </c>
      <c r="D142" s="5">
        <v>2101</v>
      </c>
      <c r="E142" s="5">
        <v>2102</v>
      </c>
      <c r="F142" s="5">
        <v>2103</v>
      </c>
      <c r="G142" s="5">
        <v>2104</v>
      </c>
      <c r="H142" s="5">
        <v>2105</v>
      </c>
      <c r="I142" s="5">
        <v>2106</v>
      </c>
      <c r="J142" s="5">
        <v>2107</v>
      </c>
      <c r="K142" s="4">
        <v>2108</v>
      </c>
    </row>
    <row r="143" spans="1:11" ht="20.100000000000001" customHeight="1" x14ac:dyDescent="0.2">
      <c r="A143" s="301"/>
      <c r="B143" s="301"/>
      <c r="C143" s="5">
        <v>2109</v>
      </c>
      <c r="D143" s="5">
        <v>2110</v>
      </c>
      <c r="E143" s="5">
        <v>2111</v>
      </c>
      <c r="F143" s="5">
        <v>2112</v>
      </c>
      <c r="G143" s="5">
        <v>2113</v>
      </c>
      <c r="H143" s="5">
        <v>2801</v>
      </c>
      <c r="I143" s="5">
        <v>2802</v>
      </c>
      <c r="J143" s="5">
        <v>2803</v>
      </c>
      <c r="K143" s="4">
        <v>2804</v>
      </c>
    </row>
    <row r="144" spans="1:11" ht="20.100000000000001" customHeight="1" x14ac:dyDescent="0.2">
      <c r="A144" s="301"/>
      <c r="B144" s="301"/>
      <c r="C144" s="5">
        <v>2806</v>
      </c>
      <c r="D144" s="5">
        <v>3201</v>
      </c>
      <c r="E144" s="5">
        <v>3202</v>
      </c>
      <c r="F144" s="5">
        <v>3206</v>
      </c>
      <c r="G144" s="5">
        <v>3207</v>
      </c>
      <c r="H144" s="5">
        <v>3211</v>
      </c>
      <c r="I144" s="5">
        <v>3217</v>
      </c>
      <c r="J144" s="5">
        <v>3218</v>
      </c>
      <c r="K144" s="4">
        <v>3219</v>
      </c>
    </row>
    <row r="145" spans="1:11" ht="20.100000000000001" customHeight="1" x14ac:dyDescent="0.2">
      <c r="A145" s="301"/>
      <c r="B145" s="301"/>
      <c r="C145" s="5">
        <v>3220</v>
      </c>
      <c r="D145" s="5">
        <v>3222</v>
      </c>
      <c r="E145" s="5">
        <v>3223</v>
      </c>
      <c r="F145" s="5">
        <v>3224</v>
      </c>
      <c r="G145" s="5">
        <v>3225</v>
      </c>
      <c r="H145" s="5">
        <v>4406</v>
      </c>
      <c r="I145" s="5">
        <v>4407</v>
      </c>
      <c r="J145" s="5">
        <v>4408</v>
      </c>
      <c r="K145" s="4">
        <v>4409</v>
      </c>
    </row>
    <row r="146" spans="1:11" ht="20.100000000000001" customHeight="1" x14ac:dyDescent="0.2">
      <c r="A146" s="301"/>
      <c r="B146" s="301"/>
      <c r="C146" s="5">
        <v>4410</v>
      </c>
      <c r="D146" s="5">
        <v>4411</v>
      </c>
      <c r="E146" s="5">
        <v>4413</v>
      </c>
      <c r="F146" s="5">
        <v>4414</v>
      </c>
      <c r="G146" s="5">
        <v>4415</v>
      </c>
      <c r="H146" s="5">
        <v>4416</v>
      </c>
      <c r="I146" s="5">
        <v>4417</v>
      </c>
      <c r="J146" s="5">
        <v>4501</v>
      </c>
      <c r="K146" s="4">
        <v>4502</v>
      </c>
    </row>
    <row r="147" spans="1:11" ht="20.100000000000001" customHeight="1" thickBot="1" x14ac:dyDescent="0.25">
      <c r="A147" s="300"/>
      <c r="B147" s="300"/>
      <c r="C147" s="255">
        <v>4503</v>
      </c>
      <c r="D147" s="255">
        <v>4504</v>
      </c>
      <c r="E147" s="255">
        <v>4505</v>
      </c>
      <c r="F147" s="255">
        <v>4506</v>
      </c>
      <c r="G147" s="255">
        <v>5701</v>
      </c>
      <c r="H147" s="255">
        <v>5702</v>
      </c>
      <c r="I147" s="255">
        <v>5703</v>
      </c>
      <c r="J147" s="255">
        <v>5704</v>
      </c>
      <c r="K147" s="302">
        <v>5705</v>
      </c>
    </row>
    <row r="148" spans="1:11" ht="20.100000000000001" customHeight="1" x14ac:dyDescent="0.2">
      <c r="A148" s="301" t="s">
        <v>446</v>
      </c>
      <c r="B148" s="301">
        <v>351</v>
      </c>
      <c r="C148" s="5">
        <v>218</v>
      </c>
      <c r="D148" s="5">
        <v>226</v>
      </c>
      <c r="E148" s="5">
        <v>227</v>
      </c>
      <c r="F148" s="5">
        <v>228</v>
      </c>
      <c r="G148" s="5">
        <v>1301</v>
      </c>
      <c r="H148" s="5">
        <v>1302</v>
      </c>
      <c r="I148" s="5">
        <v>1303</v>
      </c>
      <c r="J148" s="5">
        <v>1304</v>
      </c>
      <c r="K148" s="4">
        <v>1305</v>
      </c>
    </row>
    <row r="149" spans="1:11" ht="20.100000000000001" customHeight="1" x14ac:dyDescent="0.2">
      <c r="A149" s="301"/>
      <c r="B149" s="301"/>
      <c r="C149" s="5">
        <v>1306</v>
      </c>
      <c r="D149" s="5">
        <v>1307</v>
      </c>
      <c r="E149" s="5">
        <v>1308</v>
      </c>
      <c r="F149" s="5">
        <v>1311</v>
      </c>
      <c r="G149" s="5">
        <v>1312</v>
      </c>
      <c r="H149" s="5">
        <v>1320</v>
      </c>
      <c r="I149" s="5">
        <v>1321</v>
      </c>
      <c r="J149" s="5">
        <v>1329</v>
      </c>
      <c r="K149" s="4">
        <v>1330</v>
      </c>
    </row>
    <row r="150" spans="1:11" ht="20.100000000000001" customHeight="1" thickBot="1" x14ac:dyDescent="0.25">
      <c r="A150" s="300"/>
      <c r="B150" s="300"/>
      <c r="C150" s="255">
        <v>1332</v>
      </c>
      <c r="D150" s="255">
        <v>1344</v>
      </c>
      <c r="E150" s="255">
        <v>1345</v>
      </c>
      <c r="F150" s="255">
        <v>1346</v>
      </c>
      <c r="G150" s="255">
        <v>1347</v>
      </c>
      <c r="H150" s="255">
        <v>1348</v>
      </c>
      <c r="I150" s="255">
        <v>1349</v>
      </c>
      <c r="J150" s="255">
        <v>2806</v>
      </c>
      <c r="K150" s="302"/>
    </row>
    <row r="151" spans="1:11" ht="20.100000000000001" customHeight="1" x14ac:dyDescent="0.2">
      <c r="A151" s="301" t="s">
        <v>447</v>
      </c>
      <c r="B151" s="301">
        <v>352</v>
      </c>
      <c r="C151" s="5">
        <v>218</v>
      </c>
      <c r="D151" s="5">
        <v>226</v>
      </c>
      <c r="E151" s="5">
        <v>227</v>
      </c>
      <c r="F151" s="5">
        <v>228</v>
      </c>
      <c r="G151" s="5">
        <v>1301</v>
      </c>
      <c r="H151" s="5">
        <v>1302</v>
      </c>
      <c r="I151" s="5">
        <v>1303</v>
      </c>
      <c r="J151" s="5">
        <v>1304</v>
      </c>
      <c r="K151" s="4">
        <v>1305</v>
      </c>
    </row>
    <row r="152" spans="1:11" ht="20.100000000000001" customHeight="1" x14ac:dyDescent="0.2">
      <c r="A152" s="301"/>
      <c r="B152" s="301"/>
      <c r="C152" s="5">
        <v>1306</v>
      </c>
      <c r="D152" s="5">
        <v>1307</v>
      </c>
      <c r="E152" s="5">
        <v>1308</v>
      </c>
      <c r="F152" s="5">
        <v>1311</v>
      </c>
      <c r="G152" s="5">
        <v>1312</v>
      </c>
      <c r="H152" s="5">
        <v>1320</v>
      </c>
      <c r="I152" s="5">
        <v>1321</v>
      </c>
      <c r="J152" s="5">
        <v>1329</v>
      </c>
      <c r="K152" s="4">
        <v>1330</v>
      </c>
    </row>
    <row r="153" spans="1:11" ht="20.100000000000001" customHeight="1" thickBot="1" x14ac:dyDescent="0.25">
      <c r="A153" s="300"/>
      <c r="B153" s="300"/>
      <c r="C153" s="255">
        <v>1332</v>
      </c>
      <c r="D153" s="255">
        <v>1344</v>
      </c>
      <c r="E153" s="255">
        <v>1345</v>
      </c>
      <c r="F153" s="255">
        <v>1346</v>
      </c>
      <c r="G153" s="255">
        <v>1347</v>
      </c>
      <c r="H153" s="255">
        <v>1348</v>
      </c>
      <c r="I153" s="255">
        <v>1349</v>
      </c>
      <c r="J153" s="255">
        <v>2806</v>
      </c>
      <c r="K153" s="302"/>
    </row>
    <row r="154" spans="1:11" ht="20.100000000000001" customHeight="1" x14ac:dyDescent="0.2">
      <c r="A154" s="301" t="s">
        <v>639</v>
      </c>
      <c r="B154" s="301">
        <v>3</v>
      </c>
      <c r="C154" s="5">
        <v>201</v>
      </c>
      <c r="D154" s="5">
        <v>202</v>
      </c>
      <c r="E154" s="5">
        <v>203</v>
      </c>
      <c r="F154" s="5">
        <v>204</v>
      </c>
      <c r="G154" s="5">
        <v>205</v>
      </c>
      <c r="H154" s="5">
        <v>206</v>
      </c>
      <c r="I154" s="5">
        <v>207</v>
      </c>
      <c r="J154" s="5">
        <v>208</v>
      </c>
      <c r="K154" s="4">
        <v>209</v>
      </c>
    </row>
    <row r="155" spans="1:11" ht="20.100000000000001" customHeight="1" x14ac:dyDescent="0.2">
      <c r="A155" s="301"/>
      <c r="B155" s="301"/>
      <c r="C155" s="5">
        <v>210</v>
      </c>
      <c r="D155" s="5">
        <v>215</v>
      </c>
      <c r="E155" s="5">
        <v>216</v>
      </c>
      <c r="F155" s="5">
        <v>218</v>
      </c>
      <c r="G155" s="5">
        <v>223</v>
      </c>
      <c r="H155" s="5">
        <v>224</v>
      </c>
      <c r="I155" s="5">
        <v>226</v>
      </c>
      <c r="J155" s="5">
        <v>227</v>
      </c>
      <c r="K155" s="4">
        <v>228</v>
      </c>
    </row>
    <row r="156" spans="1:11" ht="20.100000000000001" customHeight="1" x14ac:dyDescent="0.2">
      <c r="A156" s="301"/>
      <c r="B156" s="301"/>
      <c r="C156" s="5">
        <v>229</v>
      </c>
      <c r="D156" s="5">
        <v>237</v>
      </c>
      <c r="E156" s="5">
        <v>238</v>
      </c>
      <c r="F156" s="5">
        <v>1301</v>
      </c>
      <c r="G156" s="5">
        <v>1302</v>
      </c>
      <c r="H156" s="5">
        <v>1303</v>
      </c>
      <c r="I156" s="5">
        <v>1304</v>
      </c>
      <c r="J156" s="5">
        <v>1305</v>
      </c>
      <c r="K156" s="4">
        <v>1306</v>
      </c>
    </row>
    <row r="157" spans="1:11" ht="20.100000000000001" customHeight="1" x14ac:dyDescent="0.2">
      <c r="A157" s="301"/>
      <c r="B157" s="301"/>
      <c r="C157" s="5">
        <v>1307</v>
      </c>
      <c r="D157" s="5">
        <v>1308</v>
      </c>
      <c r="E157" s="5">
        <v>1309</v>
      </c>
      <c r="F157" s="5">
        <v>1310</v>
      </c>
      <c r="G157" s="5">
        <v>1311</v>
      </c>
      <c r="H157" s="5">
        <v>1312</v>
      </c>
      <c r="I157" s="5">
        <v>1313</v>
      </c>
      <c r="J157" s="5">
        <v>1314</v>
      </c>
      <c r="K157" s="4">
        <v>1315</v>
      </c>
    </row>
    <row r="158" spans="1:11" ht="20.100000000000001" customHeight="1" x14ac:dyDescent="0.2">
      <c r="A158" s="301"/>
      <c r="B158" s="301"/>
      <c r="C158" s="5">
        <v>1316</v>
      </c>
      <c r="D158" s="5">
        <v>1317</v>
      </c>
      <c r="E158" s="5">
        <v>1319</v>
      </c>
      <c r="F158" s="5">
        <v>1320</v>
      </c>
      <c r="G158" s="5">
        <v>1321</v>
      </c>
      <c r="H158" s="5">
        <v>1322</v>
      </c>
      <c r="I158" s="5">
        <v>1324</v>
      </c>
      <c r="J158" s="5">
        <v>1325</v>
      </c>
      <c r="K158" s="4">
        <v>1326</v>
      </c>
    </row>
    <row r="159" spans="1:11" ht="20.100000000000001" customHeight="1" x14ac:dyDescent="0.2">
      <c r="A159" s="301"/>
      <c r="B159" s="301"/>
      <c r="C159" s="5">
        <v>1327</v>
      </c>
      <c r="D159" s="5">
        <v>1328</v>
      </c>
      <c r="E159" s="5">
        <v>1329</v>
      </c>
      <c r="F159" s="5">
        <v>1330</v>
      </c>
      <c r="G159" s="5">
        <v>1331</v>
      </c>
      <c r="H159" s="5">
        <v>1332</v>
      </c>
      <c r="I159" s="5">
        <v>1344</v>
      </c>
      <c r="J159" s="5">
        <v>1345</v>
      </c>
      <c r="K159" s="4">
        <v>1346</v>
      </c>
    </row>
    <row r="160" spans="1:11" ht="20.100000000000001" customHeight="1" x14ac:dyDescent="0.2">
      <c r="A160" s="301"/>
      <c r="B160" s="301"/>
      <c r="C160" s="77">
        <v>1347</v>
      </c>
      <c r="D160" s="77">
        <v>1348</v>
      </c>
      <c r="E160" s="77">
        <v>1349</v>
      </c>
      <c r="F160" s="5">
        <v>1401</v>
      </c>
      <c r="G160" s="5">
        <v>1402</v>
      </c>
      <c r="H160" s="5">
        <v>1403</v>
      </c>
      <c r="I160" s="5">
        <v>1404</v>
      </c>
      <c r="J160" s="5">
        <v>1405</v>
      </c>
      <c r="K160" s="4">
        <v>1406</v>
      </c>
    </row>
    <row r="161" spans="1:11" ht="20.100000000000001" customHeight="1" x14ac:dyDescent="0.2">
      <c r="A161" s="301"/>
      <c r="B161" s="301"/>
      <c r="C161" s="5">
        <v>1407</v>
      </c>
      <c r="D161" s="5">
        <v>2101</v>
      </c>
      <c r="E161" s="5">
        <v>2102</v>
      </c>
      <c r="F161" s="5">
        <v>2103</v>
      </c>
      <c r="G161" s="5">
        <v>2104</v>
      </c>
      <c r="H161" s="5">
        <v>2105</v>
      </c>
      <c r="I161" s="5">
        <v>2106</v>
      </c>
      <c r="J161" s="5">
        <v>2107</v>
      </c>
      <c r="K161" s="4">
        <v>2108</v>
      </c>
    </row>
    <row r="162" spans="1:11" ht="20.100000000000001" customHeight="1" x14ac:dyDescent="0.2">
      <c r="A162" s="301"/>
      <c r="B162" s="301"/>
      <c r="C162" s="5">
        <v>2109</v>
      </c>
      <c r="D162" s="5">
        <v>2110</v>
      </c>
      <c r="E162" s="5">
        <v>2111</v>
      </c>
      <c r="F162" s="5">
        <v>2112</v>
      </c>
      <c r="G162" s="5">
        <v>2113</v>
      </c>
      <c r="H162" s="5">
        <v>2801</v>
      </c>
      <c r="I162" s="5">
        <v>2802</v>
      </c>
      <c r="J162" s="5">
        <v>2803</v>
      </c>
      <c r="K162" s="4">
        <v>2804</v>
      </c>
    </row>
    <row r="163" spans="1:11" ht="20.100000000000001" customHeight="1" x14ac:dyDescent="0.2">
      <c r="A163" s="301"/>
      <c r="B163" s="301"/>
      <c r="C163" s="5">
        <v>2806</v>
      </c>
      <c r="D163" s="5">
        <v>3201</v>
      </c>
      <c r="E163" s="5">
        <v>3202</v>
      </c>
      <c r="F163" s="5">
        <v>3206</v>
      </c>
      <c r="G163" s="5">
        <v>3207</v>
      </c>
      <c r="H163" s="5">
        <v>3211</v>
      </c>
      <c r="I163" s="5">
        <v>3217</v>
      </c>
      <c r="J163" s="5">
        <v>3218</v>
      </c>
      <c r="K163" s="4">
        <v>3219</v>
      </c>
    </row>
    <row r="164" spans="1:11" ht="20.100000000000001" customHeight="1" x14ac:dyDescent="0.2">
      <c r="A164" s="301"/>
      <c r="B164" s="301"/>
      <c r="C164" s="5">
        <v>3220</v>
      </c>
      <c r="D164" s="5">
        <v>3222</v>
      </c>
      <c r="E164" s="5">
        <v>3223</v>
      </c>
      <c r="F164" s="5">
        <v>3224</v>
      </c>
      <c r="G164" s="5">
        <v>3225</v>
      </c>
      <c r="H164" s="5">
        <v>4406</v>
      </c>
      <c r="I164" s="5">
        <v>4407</v>
      </c>
      <c r="J164" s="5">
        <v>4408</v>
      </c>
      <c r="K164" s="4">
        <v>4409</v>
      </c>
    </row>
    <row r="165" spans="1:11" ht="20.100000000000001" customHeight="1" x14ac:dyDescent="0.2">
      <c r="A165" s="301"/>
      <c r="B165" s="301"/>
      <c r="C165" s="5">
        <v>4410</v>
      </c>
      <c r="D165" s="5">
        <v>4411</v>
      </c>
      <c r="E165" s="5">
        <v>4413</v>
      </c>
      <c r="F165" s="5">
        <v>4414</v>
      </c>
      <c r="G165" s="5">
        <v>4415</v>
      </c>
      <c r="H165" s="5">
        <v>4416</v>
      </c>
      <c r="I165" s="5">
        <v>4417</v>
      </c>
      <c r="J165" s="5">
        <v>4501</v>
      </c>
      <c r="K165" s="4">
        <v>4502</v>
      </c>
    </row>
    <row r="166" spans="1:11" ht="20.100000000000001" customHeight="1" thickBot="1" x14ac:dyDescent="0.25">
      <c r="A166" s="300"/>
      <c r="B166" s="300"/>
      <c r="C166" s="255">
        <v>4503</v>
      </c>
      <c r="D166" s="255">
        <v>4504</v>
      </c>
      <c r="E166" s="255">
        <v>4505</v>
      </c>
      <c r="F166" s="255">
        <v>4506</v>
      </c>
      <c r="G166" s="255">
        <v>5701</v>
      </c>
      <c r="H166" s="255">
        <v>5702</v>
      </c>
      <c r="I166" s="255">
        <v>5703</v>
      </c>
      <c r="J166" s="255">
        <v>5704</v>
      </c>
      <c r="K166" s="302">
        <v>5705</v>
      </c>
    </row>
    <row r="167" spans="1:11" ht="20.100000000000001" customHeight="1" x14ac:dyDescent="0.2">
      <c r="A167" s="301" t="s">
        <v>448</v>
      </c>
      <c r="B167" s="301">
        <v>711</v>
      </c>
      <c r="C167" s="5">
        <v>201</v>
      </c>
      <c r="D167" s="5">
        <v>202</v>
      </c>
      <c r="E167" s="5">
        <v>203</v>
      </c>
      <c r="F167" s="5">
        <v>204</v>
      </c>
      <c r="G167" s="5">
        <v>205</v>
      </c>
      <c r="H167" s="5">
        <v>206</v>
      </c>
      <c r="I167" s="5">
        <v>207</v>
      </c>
      <c r="J167" s="5">
        <v>208</v>
      </c>
      <c r="K167" s="4">
        <v>209</v>
      </c>
    </row>
    <row r="168" spans="1:11" ht="20.100000000000001" customHeight="1" x14ac:dyDescent="0.2">
      <c r="A168" s="301"/>
      <c r="B168" s="301"/>
      <c r="C168" s="5">
        <v>210</v>
      </c>
      <c r="D168" s="5">
        <v>215</v>
      </c>
      <c r="E168" s="5">
        <v>216</v>
      </c>
      <c r="F168" s="5">
        <v>218</v>
      </c>
      <c r="G168" s="5">
        <v>223</v>
      </c>
      <c r="H168" s="5">
        <v>224</v>
      </c>
      <c r="I168" s="5">
        <v>226</v>
      </c>
      <c r="J168" s="5">
        <v>227</v>
      </c>
      <c r="K168" s="4">
        <v>228</v>
      </c>
    </row>
    <row r="169" spans="1:11" ht="20.100000000000001" customHeight="1" x14ac:dyDescent="0.2">
      <c r="A169" s="301"/>
      <c r="B169" s="301"/>
      <c r="C169" s="5">
        <v>229</v>
      </c>
      <c r="D169" s="5">
        <v>237</v>
      </c>
      <c r="E169" s="5">
        <v>238</v>
      </c>
      <c r="F169" s="5">
        <v>1301</v>
      </c>
      <c r="G169" s="5">
        <v>1302</v>
      </c>
      <c r="H169" s="5">
        <v>1303</v>
      </c>
      <c r="I169" s="5">
        <v>1304</v>
      </c>
      <c r="J169" s="5">
        <v>1305</v>
      </c>
      <c r="K169" s="4">
        <v>1306</v>
      </c>
    </row>
    <row r="170" spans="1:11" ht="20.100000000000001" customHeight="1" x14ac:dyDescent="0.2">
      <c r="A170" s="301"/>
      <c r="B170" s="301"/>
      <c r="C170" s="5">
        <v>1307</v>
      </c>
      <c r="D170" s="5">
        <v>1308</v>
      </c>
      <c r="E170" s="5">
        <v>1309</v>
      </c>
      <c r="F170" s="5">
        <v>1310</v>
      </c>
      <c r="G170" s="5">
        <v>1311</v>
      </c>
      <c r="H170" s="5">
        <v>1312</v>
      </c>
      <c r="I170" s="5">
        <v>1313</v>
      </c>
      <c r="J170" s="5">
        <v>1314</v>
      </c>
      <c r="K170" s="4">
        <v>1315</v>
      </c>
    </row>
    <row r="171" spans="1:11" ht="20.100000000000001" customHeight="1" x14ac:dyDescent="0.2">
      <c r="A171" s="301"/>
      <c r="B171" s="301"/>
      <c r="C171" s="5">
        <v>1316</v>
      </c>
      <c r="D171" s="5">
        <v>1317</v>
      </c>
      <c r="E171" s="5">
        <v>1319</v>
      </c>
      <c r="F171" s="5">
        <v>1320</v>
      </c>
      <c r="G171" s="5">
        <v>1321</v>
      </c>
      <c r="H171" s="5">
        <v>1322</v>
      </c>
      <c r="I171" s="5">
        <v>1324</v>
      </c>
      <c r="J171" s="5">
        <v>1325</v>
      </c>
      <c r="K171" s="4">
        <v>1326</v>
      </c>
    </row>
    <row r="172" spans="1:11" ht="20.100000000000001" customHeight="1" x14ac:dyDescent="0.2">
      <c r="A172" s="301"/>
      <c r="B172" s="301"/>
      <c r="C172" s="5">
        <v>1327</v>
      </c>
      <c r="D172" s="5">
        <v>1328</v>
      </c>
      <c r="E172" s="5">
        <v>1329</v>
      </c>
      <c r="F172" s="5">
        <v>1330</v>
      </c>
      <c r="G172" s="5">
        <v>1331</v>
      </c>
      <c r="H172" s="5">
        <v>1332</v>
      </c>
      <c r="I172" s="5">
        <v>1344</v>
      </c>
      <c r="J172" s="5">
        <v>1345</v>
      </c>
      <c r="K172" s="4">
        <v>1346</v>
      </c>
    </row>
    <row r="173" spans="1:11" ht="20.100000000000001" customHeight="1" x14ac:dyDescent="0.2">
      <c r="A173" s="301"/>
      <c r="B173" s="301"/>
      <c r="C173" s="77">
        <v>1347</v>
      </c>
      <c r="D173" s="77">
        <v>1348</v>
      </c>
      <c r="E173" s="77">
        <v>1349</v>
      </c>
      <c r="F173" s="5">
        <v>1401</v>
      </c>
      <c r="G173" s="5">
        <v>1402</v>
      </c>
      <c r="H173" s="5">
        <v>1403</v>
      </c>
      <c r="I173" s="5">
        <v>1404</v>
      </c>
      <c r="J173" s="5">
        <v>1405</v>
      </c>
      <c r="K173" s="4">
        <v>1406</v>
      </c>
    </row>
    <row r="174" spans="1:11" ht="20.100000000000001" customHeight="1" x14ac:dyDescent="0.2">
      <c r="A174" s="301"/>
      <c r="B174" s="301"/>
      <c r="C174" s="5">
        <v>1407</v>
      </c>
      <c r="D174" s="5">
        <v>2101</v>
      </c>
      <c r="E174" s="5">
        <v>2102</v>
      </c>
      <c r="F174" s="5">
        <v>2103</v>
      </c>
      <c r="G174" s="5">
        <v>2104</v>
      </c>
      <c r="H174" s="5">
        <v>2105</v>
      </c>
      <c r="I174" s="5">
        <v>2106</v>
      </c>
      <c r="J174" s="5">
        <v>2107</v>
      </c>
      <c r="K174" s="4">
        <v>2108</v>
      </c>
    </row>
    <row r="175" spans="1:11" ht="20.100000000000001" customHeight="1" x14ac:dyDescent="0.2">
      <c r="A175" s="301"/>
      <c r="B175" s="301"/>
      <c r="C175" s="5">
        <v>2109</v>
      </c>
      <c r="D175" s="5">
        <v>2110</v>
      </c>
      <c r="E175" s="5">
        <v>2111</v>
      </c>
      <c r="F175" s="5">
        <v>2112</v>
      </c>
      <c r="G175" s="5">
        <v>2113</v>
      </c>
      <c r="H175" s="5">
        <v>2801</v>
      </c>
      <c r="I175" s="5">
        <v>2802</v>
      </c>
      <c r="J175" s="5">
        <v>2803</v>
      </c>
      <c r="K175" s="4">
        <v>2804</v>
      </c>
    </row>
    <row r="176" spans="1:11" ht="20.100000000000001" customHeight="1" x14ac:dyDescent="0.2">
      <c r="A176" s="301"/>
      <c r="B176" s="301"/>
      <c r="C176" s="5">
        <v>2806</v>
      </c>
      <c r="D176" s="5">
        <v>3201</v>
      </c>
      <c r="E176" s="5">
        <v>3202</v>
      </c>
      <c r="F176" s="5">
        <v>3206</v>
      </c>
      <c r="G176" s="5">
        <v>3207</v>
      </c>
      <c r="H176" s="5">
        <v>3211</v>
      </c>
      <c r="I176" s="5">
        <v>3217</v>
      </c>
      <c r="J176" s="5">
        <v>3218</v>
      </c>
      <c r="K176" s="4">
        <v>3219</v>
      </c>
    </row>
    <row r="177" spans="1:11" ht="20.100000000000001" customHeight="1" x14ac:dyDescent="0.2">
      <c r="A177" s="301"/>
      <c r="B177" s="301"/>
      <c r="C177" s="5">
        <v>3220</v>
      </c>
      <c r="D177" s="5">
        <v>3222</v>
      </c>
      <c r="E177" s="5">
        <v>3223</v>
      </c>
      <c r="F177" s="5">
        <v>3224</v>
      </c>
      <c r="G177" s="5">
        <v>3225</v>
      </c>
      <c r="H177" s="5">
        <v>4406</v>
      </c>
      <c r="I177" s="5">
        <v>4407</v>
      </c>
      <c r="J177" s="5">
        <v>4408</v>
      </c>
      <c r="K177" s="4">
        <v>4409</v>
      </c>
    </row>
    <row r="178" spans="1:11" ht="20.100000000000001" customHeight="1" x14ac:dyDescent="0.2">
      <c r="A178" s="301"/>
      <c r="B178" s="301"/>
      <c r="C178" s="5">
        <v>4410</v>
      </c>
      <c r="D178" s="5">
        <v>4411</v>
      </c>
      <c r="E178" s="5">
        <v>4413</v>
      </c>
      <c r="F178" s="5">
        <v>4414</v>
      </c>
      <c r="G178" s="5">
        <v>4415</v>
      </c>
      <c r="H178" s="5">
        <v>4416</v>
      </c>
      <c r="I178" s="5">
        <v>4417</v>
      </c>
      <c r="J178" s="5">
        <v>4501</v>
      </c>
      <c r="K178" s="4">
        <v>4502</v>
      </c>
    </row>
    <row r="179" spans="1:11" ht="20.100000000000001" customHeight="1" thickBot="1" x14ac:dyDescent="0.25">
      <c r="A179" s="300"/>
      <c r="B179" s="300"/>
      <c r="C179" s="255">
        <v>4503</v>
      </c>
      <c r="D179" s="255">
        <v>4504</v>
      </c>
      <c r="E179" s="255">
        <v>4505</v>
      </c>
      <c r="F179" s="255">
        <v>4506</v>
      </c>
      <c r="G179" s="255">
        <v>5701</v>
      </c>
      <c r="H179" s="255">
        <v>5702</v>
      </c>
      <c r="I179" s="255">
        <v>5703</v>
      </c>
      <c r="J179" s="255">
        <v>5704</v>
      </c>
      <c r="K179" s="302">
        <v>5705</v>
      </c>
    </row>
    <row r="180" spans="1:11" ht="20.100000000000001" customHeight="1" x14ac:dyDescent="0.2">
      <c r="A180" s="301" t="s">
        <v>449</v>
      </c>
      <c r="B180" s="301">
        <v>505</v>
      </c>
      <c r="C180" s="5">
        <v>201</v>
      </c>
      <c r="D180" s="5">
        <v>202</v>
      </c>
      <c r="E180" s="5">
        <v>203</v>
      </c>
      <c r="F180" s="5">
        <v>204</v>
      </c>
      <c r="G180" s="5">
        <v>205</v>
      </c>
      <c r="H180" s="5">
        <v>206</v>
      </c>
      <c r="I180" s="5">
        <v>207</v>
      </c>
      <c r="J180" s="5">
        <v>208</v>
      </c>
      <c r="K180" s="4">
        <v>209</v>
      </c>
    </row>
    <row r="181" spans="1:11" ht="20.100000000000001" customHeight="1" x14ac:dyDescent="0.2">
      <c r="A181" s="301"/>
      <c r="B181" s="301"/>
      <c r="C181" s="5">
        <v>210</v>
      </c>
      <c r="D181" s="5">
        <v>215</v>
      </c>
      <c r="E181" s="5">
        <v>216</v>
      </c>
      <c r="F181" s="5">
        <v>218</v>
      </c>
      <c r="G181" s="5">
        <v>223</v>
      </c>
      <c r="H181" s="5">
        <v>224</v>
      </c>
      <c r="I181" s="5">
        <v>226</v>
      </c>
      <c r="J181" s="5">
        <v>227</v>
      </c>
      <c r="K181" s="4">
        <v>228</v>
      </c>
    </row>
    <row r="182" spans="1:11" ht="20.100000000000001" customHeight="1" x14ac:dyDescent="0.2">
      <c r="A182" s="301"/>
      <c r="B182" s="301"/>
      <c r="C182" s="5">
        <v>229</v>
      </c>
      <c r="D182" s="5">
        <v>237</v>
      </c>
      <c r="E182" s="5">
        <v>238</v>
      </c>
      <c r="F182" s="5">
        <v>1301</v>
      </c>
      <c r="G182" s="5">
        <v>1302</v>
      </c>
      <c r="H182" s="5">
        <v>1303</v>
      </c>
      <c r="I182" s="5">
        <v>1304</v>
      </c>
      <c r="J182" s="5">
        <v>1305</v>
      </c>
      <c r="K182" s="4">
        <v>1306</v>
      </c>
    </row>
    <row r="183" spans="1:11" ht="20.100000000000001" customHeight="1" x14ac:dyDescent="0.2">
      <c r="A183" s="301"/>
      <c r="B183" s="301"/>
      <c r="C183" s="5">
        <v>1307</v>
      </c>
      <c r="D183" s="5">
        <v>1308</v>
      </c>
      <c r="E183" s="5">
        <v>1309</v>
      </c>
      <c r="F183" s="5">
        <v>1310</v>
      </c>
      <c r="G183" s="5">
        <v>1311</v>
      </c>
      <c r="H183" s="5">
        <v>1312</v>
      </c>
      <c r="I183" s="5">
        <v>1313</v>
      </c>
      <c r="J183" s="5">
        <v>1314</v>
      </c>
      <c r="K183" s="4">
        <v>1315</v>
      </c>
    </row>
    <row r="184" spans="1:11" ht="20.100000000000001" customHeight="1" x14ac:dyDescent="0.2">
      <c r="A184" s="301"/>
      <c r="B184" s="301"/>
      <c r="C184" s="5">
        <v>1316</v>
      </c>
      <c r="D184" s="5">
        <v>1317</v>
      </c>
      <c r="E184" s="5">
        <v>1319</v>
      </c>
      <c r="F184" s="5">
        <v>1320</v>
      </c>
      <c r="G184" s="5">
        <v>1321</v>
      </c>
      <c r="H184" s="5">
        <v>1322</v>
      </c>
      <c r="I184" s="5">
        <v>1324</v>
      </c>
      <c r="J184" s="5">
        <v>1325</v>
      </c>
      <c r="K184" s="4">
        <v>1326</v>
      </c>
    </row>
    <row r="185" spans="1:11" ht="20.100000000000001" customHeight="1" x14ac:dyDescent="0.2">
      <c r="A185" s="301"/>
      <c r="B185" s="301"/>
      <c r="C185" s="5">
        <v>1327</v>
      </c>
      <c r="D185" s="5">
        <v>1328</v>
      </c>
      <c r="E185" s="5">
        <v>1329</v>
      </c>
      <c r="F185" s="5">
        <v>1330</v>
      </c>
      <c r="G185" s="5">
        <v>1331</v>
      </c>
      <c r="H185" s="5">
        <v>1332</v>
      </c>
      <c r="I185" s="5">
        <v>1344</v>
      </c>
      <c r="J185" s="5">
        <v>1345</v>
      </c>
      <c r="K185" s="4">
        <v>1346</v>
      </c>
    </row>
    <row r="186" spans="1:11" ht="20.100000000000001" customHeight="1" x14ac:dyDescent="0.2">
      <c r="A186" s="301"/>
      <c r="B186" s="301"/>
      <c r="C186" s="77">
        <v>1347</v>
      </c>
      <c r="D186" s="77">
        <v>1348</v>
      </c>
      <c r="E186" s="77">
        <v>1349</v>
      </c>
      <c r="F186" s="5">
        <v>1401</v>
      </c>
      <c r="G186" s="5">
        <v>1402</v>
      </c>
      <c r="H186" s="5">
        <v>1403</v>
      </c>
      <c r="I186" s="5">
        <v>1404</v>
      </c>
      <c r="J186" s="5">
        <v>1405</v>
      </c>
      <c r="K186" s="4">
        <v>1406</v>
      </c>
    </row>
    <row r="187" spans="1:11" ht="20.100000000000001" customHeight="1" x14ac:dyDescent="0.2">
      <c r="A187" s="301"/>
      <c r="B187" s="301"/>
      <c r="C187" s="5">
        <v>1407</v>
      </c>
      <c r="D187" s="5">
        <v>2101</v>
      </c>
      <c r="E187" s="5">
        <v>2102</v>
      </c>
      <c r="F187" s="5">
        <v>2103</v>
      </c>
      <c r="G187" s="5">
        <v>2104</v>
      </c>
      <c r="H187" s="5">
        <v>2105</v>
      </c>
      <c r="I187" s="5">
        <v>2106</v>
      </c>
      <c r="J187" s="5">
        <v>2107</v>
      </c>
      <c r="K187" s="4">
        <v>2108</v>
      </c>
    </row>
    <row r="188" spans="1:11" ht="20.100000000000001" customHeight="1" x14ac:dyDescent="0.2">
      <c r="A188" s="301"/>
      <c r="B188" s="301"/>
      <c r="C188" s="5">
        <v>2109</v>
      </c>
      <c r="D188" s="5">
        <v>2110</v>
      </c>
      <c r="E188" s="5">
        <v>2111</v>
      </c>
      <c r="F188" s="5">
        <v>2112</v>
      </c>
      <c r="G188" s="5">
        <v>2113</v>
      </c>
      <c r="H188" s="5">
        <v>2801</v>
      </c>
      <c r="I188" s="5">
        <v>2802</v>
      </c>
      <c r="J188" s="5">
        <v>2803</v>
      </c>
      <c r="K188" s="4">
        <v>2804</v>
      </c>
    </row>
    <row r="189" spans="1:11" ht="20.100000000000001" customHeight="1" x14ac:dyDescent="0.2">
      <c r="A189" s="301"/>
      <c r="B189" s="301"/>
      <c r="C189" s="5">
        <v>2806</v>
      </c>
      <c r="D189" s="5">
        <v>3201</v>
      </c>
      <c r="E189" s="5">
        <v>3202</v>
      </c>
      <c r="F189" s="5">
        <v>3206</v>
      </c>
      <c r="G189" s="5">
        <v>3207</v>
      </c>
      <c r="H189" s="5">
        <v>3211</v>
      </c>
      <c r="I189" s="5">
        <v>3217</v>
      </c>
      <c r="J189" s="5">
        <v>3218</v>
      </c>
      <c r="K189" s="4">
        <v>3219</v>
      </c>
    </row>
    <row r="190" spans="1:11" ht="20.100000000000001" customHeight="1" x14ac:dyDescent="0.2">
      <c r="A190" s="301"/>
      <c r="B190" s="301"/>
      <c r="C190" s="5">
        <v>3220</v>
      </c>
      <c r="D190" s="5">
        <v>3222</v>
      </c>
      <c r="E190" s="5">
        <v>3223</v>
      </c>
      <c r="F190" s="5">
        <v>3224</v>
      </c>
      <c r="G190" s="5">
        <v>3225</v>
      </c>
      <c r="H190" s="5">
        <v>4406</v>
      </c>
      <c r="I190" s="5">
        <v>4407</v>
      </c>
      <c r="J190" s="5">
        <v>4408</v>
      </c>
      <c r="K190" s="4">
        <v>4409</v>
      </c>
    </row>
    <row r="191" spans="1:11" ht="20.100000000000001" customHeight="1" x14ac:dyDescent="0.2">
      <c r="A191" s="301"/>
      <c r="B191" s="301"/>
      <c r="C191" s="5">
        <v>4410</v>
      </c>
      <c r="D191" s="5">
        <v>4411</v>
      </c>
      <c r="E191" s="5">
        <v>4413</v>
      </c>
      <c r="F191" s="5">
        <v>4414</v>
      </c>
      <c r="G191" s="5">
        <v>4415</v>
      </c>
      <c r="H191" s="5">
        <v>4416</v>
      </c>
      <c r="I191" s="5">
        <v>4417</v>
      </c>
      <c r="J191" s="5">
        <v>4501</v>
      </c>
      <c r="K191" s="4">
        <v>4502</v>
      </c>
    </row>
    <row r="192" spans="1:11" ht="20.100000000000001" customHeight="1" thickBot="1" x14ac:dyDescent="0.25">
      <c r="A192" s="300"/>
      <c r="B192" s="300"/>
      <c r="C192" s="255">
        <v>4503</v>
      </c>
      <c r="D192" s="255">
        <v>4504</v>
      </c>
      <c r="E192" s="255">
        <v>4505</v>
      </c>
      <c r="F192" s="255">
        <v>4506</v>
      </c>
      <c r="G192" s="255">
        <v>5701</v>
      </c>
      <c r="H192" s="255">
        <v>5702</v>
      </c>
      <c r="I192" s="255">
        <v>5703</v>
      </c>
      <c r="J192" s="255">
        <v>5704</v>
      </c>
      <c r="K192" s="302">
        <v>5705</v>
      </c>
    </row>
    <row r="193" spans="1:11" ht="20.100000000000001" customHeight="1" thickBot="1" x14ac:dyDescent="0.25">
      <c r="A193" s="299" t="s">
        <v>450</v>
      </c>
      <c r="B193" s="299">
        <v>244</v>
      </c>
      <c r="C193" s="260">
        <v>3201</v>
      </c>
      <c r="D193" s="260">
        <v>3222</v>
      </c>
      <c r="E193" s="260">
        <v>3225</v>
      </c>
      <c r="F193" s="260"/>
      <c r="G193" s="260"/>
      <c r="H193" s="260"/>
      <c r="I193" s="260"/>
      <c r="J193" s="260"/>
      <c r="K193" s="303"/>
    </row>
    <row r="194" spans="1:11" ht="20.100000000000001" customHeight="1" thickBot="1" x14ac:dyDescent="0.25">
      <c r="A194" s="299" t="s">
        <v>451</v>
      </c>
      <c r="B194" s="299">
        <v>245</v>
      </c>
      <c r="C194" s="260">
        <v>3201</v>
      </c>
      <c r="D194" s="260">
        <v>3222</v>
      </c>
      <c r="E194" s="260">
        <v>3225</v>
      </c>
      <c r="F194" s="260"/>
      <c r="G194" s="260"/>
      <c r="H194" s="260"/>
      <c r="I194" s="260"/>
      <c r="J194" s="260"/>
      <c r="K194" s="303"/>
    </row>
    <row r="195" spans="1:11" ht="20.100000000000001" customHeight="1" thickBot="1" x14ac:dyDescent="0.25">
      <c r="A195" s="299" t="s">
        <v>452</v>
      </c>
      <c r="B195" s="299">
        <v>514</v>
      </c>
      <c r="C195" s="260">
        <v>4416</v>
      </c>
      <c r="D195" s="260">
        <v>4417</v>
      </c>
      <c r="E195" s="260"/>
      <c r="F195" s="260"/>
      <c r="G195" s="260"/>
      <c r="H195" s="260"/>
      <c r="I195" s="260"/>
      <c r="J195" s="260"/>
      <c r="K195" s="303"/>
    </row>
    <row r="196" spans="1:11" ht="20.100000000000001" customHeight="1" thickBot="1" x14ac:dyDescent="0.25">
      <c r="A196" s="299" t="s">
        <v>453</v>
      </c>
      <c r="B196" s="299">
        <v>241</v>
      </c>
      <c r="C196" s="260">
        <v>3201</v>
      </c>
      <c r="D196" s="260">
        <v>3222</v>
      </c>
      <c r="E196" s="260">
        <v>3225</v>
      </c>
      <c r="F196" s="260"/>
      <c r="G196" s="260"/>
      <c r="H196" s="260"/>
      <c r="I196" s="260"/>
      <c r="J196" s="260"/>
      <c r="K196" s="303"/>
    </row>
    <row r="197" spans="1:11" ht="20.100000000000001" customHeight="1" thickBot="1" x14ac:dyDescent="0.25">
      <c r="A197" s="299" t="s">
        <v>473</v>
      </c>
      <c r="B197" s="299">
        <v>255</v>
      </c>
      <c r="C197" s="260">
        <v>3201</v>
      </c>
      <c r="D197" s="260">
        <v>3222</v>
      </c>
      <c r="E197" s="260">
        <v>3225</v>
      </c>
      <c r="F197" s="260"/>
      <c r="G197" s="260"/>
      <c r="H197" s="260"/>
      <c r="I197" s="260"/>
      <c r="J197" s="260"/>
      <c r="K197" s="303"/>
    </row>
    <row r="198" spans="1:11" ht="20.100000000000001" customHeight="1" thickBot="1" x14ac:dyDescent="0.25">
      <c r="A198" s="299" t="s">
        <v>454</v>
      </c>
      <c r="B198" s="299">
        <v>701</v>
      </c>
      <c r="C198" s="260">
        <v>3201</v>
      </c>
      <c r="D198" s="260">
        <v>3218</v>
      </c>
      <c r="E198" s="260">
        <v>3219</v>
      </c>
      <c r="F198" s="260">
        <v>3220</v>
      </c>
      <c r="G198" s="260">
        <v>3225</v>
      </c>
      <c r="H198" s="260"/>
      <c r="I198" s="260"/>
      <c r="J198" s="260"/>
      <c r="K198" s="303"/>
    </row>
    <row r="199" spans="1:11" ht="20.100000000000001" customHeight="1" x14ac:dyDescent="0.2">
      <c r="A199" s="301" t="s">
        <v>455</v>
      </c>
      <c r="B199" s="301">
        <v>651</v>
      </c>
      <c r="C199" s="5">
        <v>3201</v>
      </c>
      <c r="D199" s="5">
        <v>3202</v>
      </c>
      <c r="E199" s="5">
        <v>3206</v>
      </c>
      <c r="F199" s="5">
        <v>3207</v>
      </c>
      <c r="G199" s="5">
        <v>3211</v>
      </c>
      <c r="H199" s="5">
        <v>3217</v>
      </c>
      <c r="I199" s="5">
        <v>3218</v>
      </c>
      <c r="J199" s="5">
        <v>3219</v>
      </c>
      <c r="K199" s="4">
        <v>3220</v>
      </c>
    </row>
    <row r="200" spans="1:11" ht="20.100000000000001" customHeight="1" thickBot="1" x14ac:dyDescent="0.25">
      <c r="A200" s="300"/>
      <c r="B200" s="300"/>
      <c r="C200" s="255">
        <v>3222</v>
      </c>
      <c r="D200" s="255">
        <v>3223</v>
      </c>
      <c r="E200" s="255">
        <v>3224</v>
      </c>
      <c r="F200" s="255">
        <v>3225</v>
      </c>
      <c r="G200" s="255"/>
      <c r="H200" s="255"/>
      <c r="I200" s="255"/>
      <c r="J200" s="255"/>
      <c r="K200" s="302"/>
    </row>
    <row r="201" spans="1:11" ht="20.100000000000001" customHeight="1" x14ac:dyDescent="0.2">
      <c r="A201" s="301" t="s">
        <v>533</v>
      </c>
      <c r="B201" s="301">
        <v>652</v>
      </c>
      <c r="C201" s="5">
        <v>3201</v>
      </c>
      <c r="D201" s="5">
        <v>3202</v>
      </c>
      <c r="E201" s="5">
        <v>3206</v>
      </c>
      <c r="F201" s="5">
        <v>3207</v>
      </c>
      <c r="G201" s="5">
        <v>3211</v>
      </c>
      <c r="H201" s="5">
        <v>3217</v>
      </c>
      <c r="I201" s="5">
        <v>3218</v>
      </c>
      <c r="J201" s="5">
        <v>3219</v>
      </c>
      <c r="K201" s="4">
        <v>3220</v>
      </c>
    </row>
    <row r="202" spans="1:11" ht="20.100000000000001" customHeight="1" thickBot="1" x14ac:dyDescent="0.25">
      <c r="A202" s="300"/>
      <c r="B202" s="300"/>
      <c r="C202" s="255">
        <v>3222</v>
      </c>
      <c r="D202" s="255">
        <v>3223</v>
      </c>
      <c r="E202" s="255">
        <v>3224</v>
      </c>
      <c r="F202" s="255">
        <v>3225</v>
      </c>
      <c r="G202" s="255"/>
      <c r="H202" s="255"/>
      <c r="I202" s="255"/>
      <c r="J202" s="255"/>
      <c r="K202" s="302"/>
    </row>
    <row r="203" spans="1:11" ht="20.100000000000001" customHeight="1" x14ac:dyDescent="0.2">
      <c r="A203" s="301" t="s">
        <v>532</v>
      </c>
      <c r="B203" s="301">
        <v>653</v>
      </c>
      <c r="C203" s="5">
        <v>3201</v>
      </c>
      <c r="D203" s="5">
        <v>3202</v>
      </c>
      <c r="E203" s="5">
        <v>3206</v>
      </c>
      <c r="F203" s="5">
        <v>3207</v>
      </c>
      <c r="G203" s="5">
        <v>3211</v>
      </c>
      <c r="H203" s="5">
        <v>3217</v>
      </c>
      <c r="I203" s="5">
        <v>3218</v>
      </c>
      <c r="J203" s="5">
        <v>3219</v>
      </c>
      <c r="K203" s="4">
        <v>3220</v>
      </c>
    </row>
    <row r="204" spans="1:11" ht="20.100000000000001" customHeight="1" thickBot="1" x14ac:dyDescent="0.25">
      <c r="A204" s="300"/>
      <c r="B204" s="300"/>
      <c r="C204" s="255">
        <v>3222</v>
      </c>
      <c r="D204" s="255">
        <v>3223</v>
      </c>
      <c r="E204" s="255">
        <v>3224</v>
      </c>
      <c r="F204" s="255">
        <v>3225</v>
      </c>
      <c r="G204" s="255"/>
      <c r="H204" s="255"/>
      <c r="I204" s="255"/>
      <c r="J204" s="255"/>
      <c r="K204" s="302"/>
    </row>
    <row r="205" spans="1:11" ht="20.100000000000001" customHeight="1" thickBot="1" x14ac:dyDescent="0.25">
      <c r="A205" s="299" t="s">
        <v>456</v>
      </c>
      <c r="B205" s="299">
        <v>331</v>
      </c>
      <c r="C205" s="260">
        <v>1324</v>
      </c>
      <c r="D205" s="260">
        <v>3207</v>
      </c>
      <c r="E205" s="260">
        <v>3219</v>
      </c>
      <c r="F205" s="260">
        <v>3223</v>
      </c>
      <c r="G205" s="260"/>
      <c r="H205" s="260"/>
      <c r="I205" s="260"/>
      <c r="J205" s="260"/>
      <c r="K205" s="303"/>
    </row>
    <row r="206" spans="1:11" ht="20.100000000000001" customHeight="1" thickBot="1" x14ac:dyDescent="0.25">
      <c r="A206" s="299" t="s">
        <v>457</v>
      </c>
      <c r="B206" s="299">
        <v>246</v>
      </c>
      <c r="C206" s="260">
        <v>3201</v>
      </c>
      <c r="D206" s="260">
        <v>3222</v>
      </c>
      <c r="E206" s="260">
        <v>3225</v>
      </c>
      <c r="F206" s="260"/>
      <c r="G206" s="260"/>
      <c r="H206" s="260"/>
      <c r="I206" s="260"/>
      <c r="J206" s="260"/>
      <c r="K206" s="303"/>
    </row>
    <row r="207" spans="1:11" ht="20.100000000000001" customHeight="1" x14ac:dyDescent="0.2">
      <c r="A207" s="301" t="s">
        <v>458</v>
      </c>
      <c r="B207" s="301">
        <v>441</v>
      </c>
      <c r="C207" s="5">
        <v>203</v>
      </c>
      <c r="D207" s="5">
        <v>208</v>
      </c>
      <c r="E207" s="5">
        <v>210</v>
      </c>
      <c r="F207" s="5">
        <v>237</v>
      </c>
      <c r="G207" s="5">
        <v>1403</v>
      </c>
      <c r="H207" s="5">
        <v>1407</v>
      </c>
      <c r="I207" s="5">
        <v>2103</v>
      </c>
      <c r="J207" s="5">
        <v>2105</v>
      </c>
      <c r="K207" s="4">
        <v>2107</v>
      </c>
    </row>
    <row r="208" spans="1:11" ht="20.100000000000001" customHeight="1" thickBot="1" x14ac:dyDescent="0.25">
      <c r="A208" s="300"/>
      <c r="B208" s="300"/>
      <c r="C208" s="255">
        <v>2108</v>
      </c>
      <c r="D208" s="255">
        <v>2111</v>
      </c>
      <c r="E208" s="255">
        <v>2113</v>
      </c>
      <c r="F208" s="255"/>
      <c r="G208" s="255"/>
      <c r="H208" s="255"/>
      <c r="I208" s="255"/>
      <c r="J208" s="255"/>
      <c r="K208" s="302"/>
    </row>
    <row r="209" spans="1:11" ht="20.100000000000001" customHeight="1" x14ac:dyDescent="0.2">
      <c r="A209" s="301" t="s">
        <v>459</v>
      </c>
      <c r="B209" s="710">
        <v>341</v>
      </c>
      <c r="C209" s="717">
        <v>210</v>
      </c>
      <c r="D209" s="718">
        <v>1402</v>
      </c>
      <c r="E209" s="718">
        <v>1403</v>
      </c>
      <c r="F209" s="718">
        <v>1406</v>
      </c>
      <c r="G209" s="718">
        <v>1407</v>
      </c>
      <c r="H209" s="718">
        <v>2104</v>
      </c>
      <c r="I209" s="718">
        <v>2105</v>
      </c>
      <c r="J209" s="718">
        <v>2110</v>
      </c>
      <c r="K209" s="719">
        <v>2111</v>
      </c>
    </row>
    <row r="210" spans="1:11" ht="20.100000000000001" customHeight="1" thickBot="1" x14ac:dyDescent="0.25">
      <c r="A210" s="300"/>
      <c r="B210" s="552"/>
      <c r="C210" s="720">
        <v>4409</v>
      </c>
      <c r="D210" s="255">
        <v>4415</v>
      </c>
      <c r="E210" s="255">
        <v>4502</v>
      </c>
      <c r="F210" s="255">
        <v>4506</v>
      </c>
      <c r="G210" s="255"/>
      <c r="H210" s="255"/>
      <c r="I210" s="255"/>
      <c r="J210" s="255"/>
      <c r="K210" s="721"/>
    </row>
    <row r="211" spans="1:11" ht="20.100000000000001" customHeight="1" thickBot="1" x14ac:dyDescent="0.25">
      <c r="A211" s="301" t="s">
        <v>460</v>
      </c>
      <c r="B211" s="301">
        <v>621</v>
      </c>
      <c r="C211" s="712">
        <v>1401</v>
      </c>
      <c r="D211" s="715">
        <v>1402</v>
      </c>
      <c r="E211" s="715">
        <v>1403</v>
      </c>
      <c r="F211" s="715">
        <v>1404</v>
      </c>
      <c r="G211" s="715">
        <v>1405</v>
      </c>
      <c r="H211" s="715">
        <v>1406</v>
      </c>
      <c r="I211" s="715">
        <v>1407</v>
      </c>
      <c r="J211" s="715"/>
      <c r="K211" s="716"/>
    </row>
    <row r="212" spans="1:11" ht="20.100000000000001" customHeight="1" thickBot="1" x14ac:dyDescent="0.25">
      <c r="A212" s="711" t="s">
        <v>635</v>
      </c>
      <c r="B212" s="711">
        <v>622</v>
      </c>
      <c r="C212" s="1">
        <v>1401</v>
      </c>
      <c r="D212" s="1">
        <v>1402</v>
      </c>
      <c r="E212" s="1">
        <v>1403</v>
      </c>
      <c r="F212" s="1">
        <v>1404</v>
      </c>
      <c r="G212" s="1">
        <v>1405</v>
      </c>
      <c r="H212" s="1">
        <v>1406</v>
      </c>
      <c r="I212" s="1">
        <v>1407</v>
      </c>
      <c r="J212" s="1"/>
      <c r="K212" s="10"/>
    </row>
    <row r="213" spans="1:11" ht="20.100000000000001" customHeight="1" thickBot="1" x14ac:dyDescent="0.25">
      <c r="A213" s="301" t="s">
        <v>529</v>
      </c>
      <c r="B213" s="710">
        <v>256</v>
      </c>
      <c r="C213" s="411">
        <v>3201</v>
      </c>
      <c r="D213" s="410">
        <v>3222</v>
      </c>
      <c r="E213" s="410">
        <v>3225</v>
      </c>
      <c r="F213" s="410">
        <v>9251</v>
      </c>
      <c r="G213" s="1"/>
      <c r="H213" s="1"/>
      <c r="I213" s="1"/>
      <c r="J213" s="1"/>
      <c r="K213" s="10"/>
    </row>
    <row r="214" spans="1:11" ht="20.100000000000001" customHeight="1" x14ac:dyDescent="0.2">
      <c r="A214" s="713" t="s">
        <v>461</v>
      </c>
      <c r="B214" s="713">
        <v>361</v>
      </c>
      <c r="C214" s="5">
        <v>203</v>
      </c>
      <c r="D214" s="5">
        <v>204</v>
      </c>
      <c r="E214" s="5">
        <v>205</v>
      </c>
      <c r="F214" s="5">
        <v>206</v>
      </c>
      <c r="G214" s="5">
        <v>237</v>
      </c>
      <c r="H214" s="5">
        <v>1309</v>
      </c>
      <c r="I214" s="5">
        <v>1310</v>
      </c>
      <c r="J214" s="5">
        <v>1313</v>
      </c>
      <c r="K214" s="4">
        <v>1325</v>
      </c>
    </row>
    <row r="215" spans="1:11" ht="20.100000000000001" customHeight="1" thickBot="1" x14ac:dyDescent="0.25">
      <c r="A215" s="714"/>
      <c r="B215" s="714"/>
      <c r="C215" s="255">
        <v>1405</v>
      </c>
      <c r="D215" s="255">
        <v>2106</v>
      </c>
      <c r="E215" s="255">
        <v>2107</v>
      </c>
      <c r="F215" s="255">
        <v>2112</v>
      </c>
      <c r="G215" s="255">
        <v>2113</v>
      </c>
      <c r="H215" s="255">
        <v>3206</v>
      </c>
      <c r="I215" s="255">
        <v>5703</v>
      </c>
      <c r="J215" s="255">
        <v>5704</v>
      </c>
      <c r="K215" s="302"/>
    </row>
    <row r="216" spans="1:11" ht="20.100000000000001" customHeight="1" thickBot="1" x14ac:dyDescent="0.25">
      <c r="A216" s="300" t="s">
        <v>462</v>
      </c>
      <c r="B216" s="300">
        <v>311</v>
      </c>
      <c r="C216" s="255">
        <v>1327</v>
      </c>
      <c r="D216" s="255">
        <v>3217</v>
      </c>
      <c r="E216" s="255">
        <v>3220</v>
      </c>
      <c r="F216" s="255">
        <v>4505</v>
      </c>
      <c r="G216" s="255"/>
      <c r="H216" s="255"/>
      <c r="I216" s="255"/>
      <c r="J216" s="255"/>
      <c r="K216" s="302"/>
    </row>
    <row r="217" spans="1:11" ht="20.100000000000001" customHeight="1" thickBot="1" x14ac:dyDescent="0.25">
      <c r="A217" s="300" t="s">
        <v>463</v>
      </c>
      <c r="B217" s="300">
        <v>247</v>
      </c>
      <c r="C217" s="255">
        <v>3201</v>
      </c>
      <c r="D217" s="255">
        <v>3222</v>
      </c>
      <c r="E217" s="255">
        <v>3225</v>
      </c>
      <c r="F217" s="255"/>
      <c r="G217" s="255"/>
      <c r="H217" s="255"/>
      <c r="I217" s="255"/>
      <c r="J217" s="255"/>
      <c r="K217" s="302"/>
    </row>
    <row r="218" spans="1:11" ht="20.100000000000001" customHeight="1" thickBot="1" x14ac:dyDescent="0.25">
      <c r="A218" s="300" t="s">
        <v>464</v>
      </c>
      <c r="B218" s="300">
        <v>371</v>
      </c>
      <c r="C218" s="255">
        <v>1401</v>
      </c>
      <c r="D218" s="255">
        <v>4406</v>
      </c>
      <c r="E218" s="255">
        <v>4408</v>
      </c>
      <c r="F218" s="255">
        <v>4411</v>
      </c>
      <c r="G218" s="255">
        <v>4414</v>
      </c>
      <c r="H218" s="255">
        <v>4417</v>
      </c>
      <c r="I218" s="255"/>
      <c r="J218" s="255"/>
      <c r="K218" s="302"/>
    </row>
    <row r="219" spans="1:11" ht="20.100000000000001" customHeight="1" x14ac:dyDescent="0.2">
      <c r="A219" s="301" t="s">
        <v>465</v>
      </c>
      <c r="B219" s="301">
        <v>121</v>
      </c>
      <c r="C219" s="5">
        <v>201</v>
      </c>
      <c r="D219" s="5">
        <v>202</v>
      </c>
      <c r="E219" s="5">
        <v>203</v>
      </c>
      <c r="F219" s="5">
        <v>204</v>
      </c>
      <c r="G219" s="5">
        <v>205</v>
      </c>
      <c r="H219" s="5">
        <v>206</v>
      </c>
      <c r="I219" s="5">
        <v>207</v>
      </c>
      <c r="J219" s="5">
        <v>208</v>
      </c>
      <c r="K219" s="4">
        <v>209</v>
      </c>
    </row>
    <row r="220" spans="1:11" ht="20.100000000000001" customHeight="1" x14ac:dyDescent="0.2">
      <c r="A220" s="301"/>
      <c r="B220" s="301"/>
      <c r="C220" s="5">
        <v>210</v>
      </c>
      <c r="D220" s="5">
        <v>215</v>
      </c>
      <c r="E220" s="5">
        <v>216</v>
      </c>
      <c r="F220" s="5">
        <v>218</v>
      </c>
      <c r="G220" s="5">
        <v>223</v>
      </c>
      <c r="H220" s="5">
        <v>224</v>
      </c>
      <c r="I220" s="5">
        <v>226</v>
      </c>
      <c r="J220" s="5">
        <v>227</v>
      </c>
      <c r="K220" s="4">
        <v>228</v>
      </c>
    </row>
    <row r="221" spans="1:11" ht="20.100000000000001" customHeight="1" x14ac:dyDescent="0.2">
      <c r="A221" s="301"/>
      <c r="B221" s="301"/>
      <c r="C221" s="5">
        <v>229</v>
      </c>
      <c r="D221" s="5">
        <v>237</v>
      </c>
      <c r="E221" s="5">
        <v>238</v>
      </c>
      <c r="F221" s="5">
        <v>1301</v>
      </c>
      <c r="G221" s="5">
        <v>1302</v>
      </c>
      <c r="H221" s="5">
        <v>1303</v>
      </c>
      <c r="I221" s="5">
        <v>1304</v>
      </c>
      <c r="J221" s="5">
        <v>1305</v>
      </c>
      <c r="K221" s="4">
        <v>1306</v>
      </c>
    </row>
    <row r="222" spans="1:11" ht="20.100000000000001" customHeight="1" x14ac:dyDescent="0.2">
      <c r="A222" s="301"/>
      <c r="B222" s="301"/>
      <c r="C222" s="5">
        <v>1307</v>
      </c>
      <c r="D222" s="5">
        <v>1308</v>
      </c>
      <c r="E222" s="5">
        <v>1309</v>
      </c>
      <c r="F222" s="5">
        <v>1310</v>
      </c>
      <c r="G222" s="5">
        <v>1311</v>
      </c>
      <c r="H222" s="5">
        <v>1312</v>
      </c>
      <c r="I222" s="5">
        <v>1313</v>
      </c>
      <c r="J222" s="5">
        <v>1314</v>
      </c>
      <c r="K222" s="4">
        <v>1315</v>
      </c>
    </row>
    <row r="223" spans="1:11" ht="20.100000000000001" customHeight="1" x14ac:dyDescent="0.2">
      <c r="A223" s="301"/>
      <c r="B223" s="301"/>
      <c r="C223" s="5">
        <v>1316</v>
      </c>
      <c r="D223" s="5">
        <v>1317</v>
      </c>
      <c r="E223" s="5">
        <v>1319</v>
      </c>
      <c r="F223" s="5">
        <v>1320</v>
      </c>
      <c r="G223" s="5">
        <v>1321</v>
      </c>
      <c r="H223" s="5">
        <v>1322</v>
      </c>
      <c r="I223" s="5">
        <v>1324</v>
      </c>
      <c r="J223" s="5">
        <v>1325</v>
      </c>
      <c r="K223" s="4">
        <v>1326</v>
      </c>
    </row>
    <row r="224" spans="1:11" ht="20.100000000000001" customHeight="1" x14ac:dyDescent="0.2">
      <c r="A224" s="301"/>
      <c r="B224" s="301"/>
      <c r="C224" s="5">
        <v>1327</v>
      </c>
      <c r="D224" s="5">
        <v>1328</v>
      </c>
      <c r="E224" s="5">
        <v>1329</v>
      </c>
      <c r="F224" s="5">
        <v>1330</v>
      </c>
      <c r="G224" s="5">
        <v>1331</v>
      </c>
      <c r="H224" s="5">
        <v>1332</v>
      </c>
      <c r="I224" s="5">
        <v>1344</v>
      </c>
      <c r="J224" s="5">
        <v>1345</v>
      </c>
      <c r="K224" s="4">
        <v>1346</v>
      </c>
    </row>
    <row r="225" spans="1:11" ht="20.100000000000001" customHeight="1" x14ac:dyDescent="0.2">
      <c r="A225" s="301"/>
      <c r="B225" s="301"/>
      <c r="C225" s="77">
        <v>1347</v>
      </c>
      <c r="D225" s="77">
        <v>1348</v>
      </c>
      <c r="E225" s="77">
        <v>1349</v>
      </c>
      <c r="F225" s="5">
        <v>1401</v>
      </c>
      <c r="G225" s="5">
        <v>1402</v>
      </c>
      <c r="H225" s="5">
        <v>1403</v>
      </c>
      <c r="I225" s="5">
        <v>1404</v>
      </c>
      <c r="J225" s="5">
        <v>1405</v>
      </c>
      <c r="K225" s="4">
        <v>1406</v>
      </c>
    </row>
    <row r="226" spans="1:11" ht="20.100000000000001" customHeight="1" x14ac:dyDescent="0.2">
      <c r="A226" s="301"/>
      <c r="B226" s="301"/>
      <c r="C226" s="5">
        <v>1407</v>
      </c>
      <c r="D226" s="5">
        <v>2101</v>
      </c>
      <c r="E226" s="5">
        <v>2102</v>
      </c>
      <c r="F226" s="5">
        <v>2103</v>
      </c>
      <c r="G226" s="5">
        <v>2104</v>
      </c>
      <c r="H226" s="5">
        <v>2105</v>
      </c>
      <c r="I226" s="5">
        <v>2106</v>
      </c>
      <c r="J226" s="5">
        <v>2107</v>
      </c>
      <c r="K226" s="4">
        <v>2108</v>
      </c>
    </row>
    <row r="227" spans="1:11" ht="20.100000000000001" customHeight="1" x14ac:dyDescent="0.2">
      <c r="A227" s="301"/>
      <c r="B227" s="301"/>
      <c r="C227" s="5">
        <v>2109</v>
      </c>
      <c r="D227" s="5">
        <v>2110</v>
      </c>
      <c r="E227" s="5">
        <v>2111</v>
      </c>
      <c r="F227" s="5">
        <v>2112</v>
      </c>
      <c r="G227" s="5">
        <v>2113</v>
      </c>
      <c r="H227" s="5">
        <v>3201</v>
      </c>
      <c r="I227" s="5">
        <v>3202</v>
      </c>
      <c r="J227" s="5">
        <v>3206</v>
      </c>
      <c r="K227" s="4">
        <v>3207</v>
      </c>
    </row>
    <row r="228" spans="1:11" ht="20.100000000000001" customHeight="1" x14ac:dyDescent="0.2">
      <c r="A228" s="301"/>
      <c r="B228" s="301"/>
      <c r="C228" s="5">
        <v>3211</v>
      </c>
      <c r="D228" s="5">
        <v>3217</v>
      </c>
      <c r="E228" s="5">
        <v>3218</v>
      </c>
      <c r="F228" s="5">
        <v>3219</v>
      </c>
      <c r="G228" s="5">
        <v>3220</v>
      </c>
      <c r="H228" s="5">
        <v>3222</v>
      </c>
      <c r="I228" s="5">
        <v>3223</v>
      </c>
      <c r="J228" s="5">
        <v>3224</v>
      </c>
      <c r="K228" s="4">
        <v>3225</v>
      </c>
    </row>
    <row r="229" spans="1:11" ht="20.100000000000001" customHeight="1" x14ac:dyDescent="0.2">
      <c r="A229" s="301"/>
      <c r="B229" s="301"/>
      <c r="C229" s="5">
        <v>4406</v>
      </c>
      <c r="D229" s="5">
        <v>4407</v>
      </c>
      <c r="E229" s="5">
        <v>4408</v>
      </c>
      <c r="F229" s="5">
        <v>4409</v>
      </c>
      <c r="G229" s="5">
        <v>4410</v>
      </c>
      <c r="H229" s="5">
        <v>4411</v>
      </c>
      <c r="I229" s="5">
        <v>4413</v>
      </c>
      <c r="J229" s="5">
        <v>4414</v>
      </c>
      <c r="K229" s="4">
        <v>4415</v>
      </c>
    </row>
    <row r="230" spans="1:11" ht="20.100000000000001" customHeight="1" x14ac:dyDescent="0.2">
      <c r="A230" s="301"/>
      <c r="B230" s="301"/>
      <c r="C230" s="5">
        <v>4416</v>
      </c>
      <c r="D230" s="5">
        <v>4417</v>
      </c>
      <c r="E230" s="5">
        <v>4501</v>
      </c>
      <c r="F230" s="5">
        <v>4502</v>
      </c>
      <c r="G230" s="5">
        <v>4503</v>
      </c>
      <c r="H230" s="5">
        <v>4504</v>
      </c>
      <c r="I230" s="5">
        <v>4505</v>
      </c>
      <c r="J230" s="5">
        <v>4506</v>
      </c>
      <c r="K230" s="4">
        <v>5701</v>
      </c>
    </row>
    <row r="231" spans="1:11" ht="20.100000000000001" customHeight="1" thickBot="1" x14ac:dyDescent="0.25">
      <c r="A231" s="300"/>
      <c r="B231" s="300"/>
      <c r="C231" s="255">
        <v>5702</v>
      </c>
      <c r="D231" s="255">
        <v>5703</v>
      </c>
      <c r="E231" s="255">
        <v>5704</v>
      </c>
      <c r="F231" s="255">
        <v>5705</v>
      </c>
      <c r="G231" s="255"/>
      <c r="H231" s="255"/>
      <c r="I231" s="255"/>
      <c r="J231" s="255"/>
      <c r="K231" s="302"/>
    </row>
    <row r="232" spans="1:11" ht="20.100000000000001" customHeight="1" thickBot="1" x14ac:dyDescent="0.25">
      <c r="A232" s="300" t="s">
        <v>466</v>
      </c>
      <c r="B232" s="300">
        <v>251</v>
      </c>
      <c r="C232" s="255">
        <v>4406</v>
      </c>
      <c r="D232" s="255"/>
      <c r="E232" s="255"/>
      <c r="F232" s="255"/>
      <c r="G232" s="255"/>
      <c r="H232" s="255"/>
      <c r="I232" s="255"/>
      <c r="J232" s="255"/>
      <c r="K232" s="302"/>
    </row>
    <row r="233" spans="1:11" ht="20.100000000000001" customHeight="1" thickBot="1" x14ac:dyDescent="0.25">
      <c r="A233" s="300" t="s">
        <v>467</v>
      </c>
      <c r="B233" s="300">
        <v>661</v>
      </c>
      <c r="C233" s="255">
        <v>4406</v>
      </c>
      <c r="D233" s="255">
        <v>4407</v>
      </c>
      <c r="E233" s="255">
        <v>4408</v>
      </c>
      <c r="F233" s="255">
        <v>4409</v>
      </c>
      <c r="G233" s="255">
        <v>4410</v>
      </c>
      <c r="H233" s="255">
        <v>4411</v>
      </c>
      <c r="I233" s="255">
        <v>4413</v>
      </c>
      <c r="J233" s="255">
        <v>4414</v>
      </c>
      <c r="K233" s="302">
        <v>4415</v>
      </c>
    </row>
    <row r="234" spans="1:11" ht="20.100000000000001" customHeight="1" thickBot="1" x14ac:dyDescent="0.25">
      <c r="A234" s="300" t="s">
        <v>636</v>
      </c>
      <c r="B234" s="300">
        <v>662</v>
      </c>
      <c r="C234" s="255">
        <v>4406</v>
      </c>
      <c r="D234" s="255">
        <v>4407</v>
      </c>
      <c r="E234" s="255">
        <v>4408</v>
      </c>
      <c r="F234" s="255">
        <v>4409</v>
      </c>
      <c r="G234" s="255">
        <v>4410</v>
      </c>
      <c r="H234" s="255">
        <v>4411</v>
      </c>
      <c r="I234" s="255">
        <v>4413</v>
      </c>
      <c r="J234" s="255">
        <v>4414</v>
      </c>
      <c r="K234" s="302">
        <v>4415</v>
      </c>
    </row>
  </sheetData>
  <mergeCells count="1">
    <mergeCell ref="C7:F7"/>
  </mergeCells>
  <phoneticPr fontId="30" type="noConversion"/>
  <pageMargins left="0.25" right="0.25" top="0.52" bottom="0.51" header="0.5" footer="0.5"/>
  <pageSetup scale="65" orientation="landscape" horizontalDpi="4294967292"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L120"/>
  <sheetViews>
    <sheetView showGridLines="0" zoomScaleNormal="100" workbookViewId="0">
      <selection activeCell="D2" sqref="D2"/>
    </sheetView>
  </sheetViews>
  <sheetFormatPr defaultRowHeight="15" x14ac:dyDescent="0.2"/>
  <cols>
    <col min="1" max="10" width="12.77734375" customWidth="1"/>
    <col min="12" max="12" width="11.5546875" bestFit="1" customWidth="1"/>
  </cols>
  <sheetData>
    <row r="1" spans="1:11" ht="20.100000000000001" customHeight="1" x14ac:dyDescent="0.25">
      <c r="A1" s="22" t="s">
        <v>282</v>
      </c>
    </row>
    <row r="2" spans="1:11" ht="20.100000000000001" customHeight="1" x14ac:dyDescent="0.25">
      <c r="A2" s="75" t="s">
        <v>646</v>
      </c>
      <c r="D2" s="737"/>
      <c r="E2" s="482"/>
    </row>
    <row r="3" spans="1:11" ht="20.100000000000001" customHeight="1" x14ac:dyDescent="0.2">
      <c r="E3" s="482"/>
      <c r="F3" s="482"/>
    </row>
    <row r="4" spans="1:11" ht="20.100000000000001" customHeight="1" thickBot="1" x14ac:dyDescent="0.3">
      <c r="A4" s="82" t="s">
        <v>1</v>
      </c>
      <c r="B4" s="254" t="s">
        <v>409</v>
      </c>
      <c r="C4" s="255"/>
      <c r="D4" s="255"/>
    </row>
    <row r="5" spans="1:11" ht="20.100000000000001" customHeight="1" x14ac:dyDescent="0.25">
      <c r="A5" s="7"/>
      <c r="B5" s="13"/>
      <c r="C5" s="89"/>
      <c r="D5" s="90"/>
      <c r="E5" s="89"/>
      <c r="F5" s="89"/>
    </row>
    <row r="6" spans="1:11" ht="20.100000000000001" customHeight="1" thickBot="1" x14ac:dyDescent="0.25">
      <c r="A6" s="17"/>
    </row>
    <row r="7" spans="1:11" s="77" customFormat="1" ht="20.100000000000001" customHeight="1" x14ac:dyDescent="0.2">
      <c r="A7" s="79"/>
      <c r="B7" s="206"/>
      <c r="C7" s="208" t="s">
        <v>4</v>
      </c>
      <c r="D7" s="209" t="s">
        <v>5</v>
      </c>
      <c r="E7" s="208" t="s">
        <v>6</v>
      </c>
      <c r="F7" s="209" t="s">
        <v>7</v>
      </c>
      <c r="G7" s="208" t="s">
        <v>8</v>
      </c>
      <c r="H7" s="209" t="s">
        <v>9</v>
      </c>
      <c r="I7" s="211" t="s">
        <v>10</v>
      </c>
      <c r="J7" s="207" t="s">
        <v>11</v>
      </c>
    </row>
    <row r="8" spans="1:11" s="77" customFormat="1" ht="79.5" customHeight="1" x14ac:dyDescent="0.2">
      <c r="A8" s="304" t="s">
        <v>16</v>
      </c>
      <c r="B8" s="305" t="s">
        <v>17</v>
      </c>
      <c r="C8" s="306" t="s">
        <v>283</v>
      </c>
      <c r="D8" s="307" t="s">
        <v>284</v>
      </c>
      <c r="E8" s="306" t="s">
        <v>285</v>
      </c>
      <c r="F8" s="307" t="s">
        <v>286</v>
      </c>
      <c r="G8" s="306" t="s">
        <v>287</v>
      </c>
      <c r="H8" s="307" t="s">
        <v>288</v>
      </c>
      <c r="I8" s="308" t="s">
        <v>289</v>
      </c>
      <c r="J8" s="210" t="s">
        <v>290</v>
      </c>
    </row>
    <row r="9" spans="1:11" s="77" customFormat="1" ht="20.100000000000001" customHeight="1" x14ac:dyDescent="0.2">
      <c r="A9" s="15">
        <v>270010</v>
      </c>
      <c r="B9" s="15">
        <v>201</v>
      </c>
      <c r="C9" s="291">
        <v>0</v>
      </c>
      <c r="D9" s="291">
        <v>-40403.97</v>
      </c>
      <c r="E9" s="15">
        <v>-19.86</v>
      </c>
      <c r="F9" s="15">
        <v>-51.57</v>
      </c>
      <c r="G9" s="15">
        <v>0</v>
      </c>
      <c r="H9" s="15">
        <v>-1.4</v>
      </c>
      <c r="I9" s="15">
        <v>-172.6</v>
      </c>
      <c r="J9" s="476">
        <f>SUM(C9:I9)</f>
        <v>-40649.4</v>
      </c>
      <c r="K9"/>
    </row>
    <row r="10" spans="1:11" s="77" customFormat="1" ht="20.100000000000001" customHeight="1" x14ac:dyDescent="0.2">
      <c r="A10" s="15">
        <v>270020</v>
      </c>
      <c r="B10" s="15">
        <v>202</v>
      </c>
      <c r="C10" s="291">
        <v>0</v>
      </c>
      <c r="D10" s="291">
        <v>-30.95</v>
      </c>
      <c r="E10" s="15">
        <v>0</v>
      </c>
      <c r="F10" s="15">
        <v>0</v>
      </c>
      <c r="G10" s="15">
        <v>0</v>
      </c>
      <c r="H10" s="15">
        <v>0</v>
      </c>
      <c r="I10" s="15">
        <v>0</v>
      </c>
      <c r="J10" s="476">
        <f t="shared" ref="J10:J73" si="0">SUM(C10:I10)</f>
        <v>-30.95</v>
      </c>
      <c r="K10"/>
    </row>
    <row r="11" spans="1:11" s="77" customFormat="1" ht="20.100000000000001" customHeight="1" x14ac:dyDescent="0.2">
      <c r="A11" s="15">
        <v>270030</v>
      </c>
      <c r="B11" s="15">
        <v>203</v>
      </c>
      <c r="C11" s="291">
        <v>0</v>
      </c>
      <c r="D11" s="291">
        <v>-17360.03</v>
      </c>
      <c r="E11" s="15">
        <v>-0.57999999999999996</v>
      </c>
      <c r="F11" s="15">
        <v>-1.37</v>
      </c>
      <c r="G11" s="15">
        <v>0</v>
      </c>
      <c r="H11" s="15">
        <v>0</v>
      </c>
      <c r="I11" s="15">
        <v>-15.42</v>
      </c>
      <c r="J11" s="476">
        <f t="shared" si="0"/>
        <v>-17377.399999999998</v>
      </c>
      <c r="K11"/>
    </row>
    <row r="12" spans="1:11" s="77" customFormat="1" ht="20.100000000000001" customHeight="1" x14ac:dyDescent="0.2">
      <c r="A12" s="15">
        <v>270040</v>
      </c>
      <c r="B12" s="15">
        <v>204</v>
      </c>
      <c r="C12" s="291">
        <v>0</v>
      </c>
      <c r="D12" s="291">
        <v>-23644.2</v>
      </c>
      <c r="E12" s="15">
        <v>-1.59</v>
      </c>
      <c r="F12" s="15">
        <v>-4.4400000000000004</v>
      </c>
      <c r="G12" s="15">
        <v>0</v>
      </c>
      <c r="H12" s="15">
        <v>0</v>
      </c>
      <c r="I12" s="15">
        <v>-20.25</v>
      </c>
      <c r="J12" s="476">
        <f t="shared" si="0"/>
        <v>-23670.48</v>
      </c>
      <c r="K12"/>
    </row>
    <row r="13" spans="1:11" s="77" customFormat="1" ht="20.100000000000001" customHeight="1" x14ac:dyDescent="0.2">
      <c r="A13" s="15">
        <v>270050</v>
      </c>
      <c r="B13" s="15">
        <v>205</v>
      </c>
      <c r="C13" s="291">
        <v>0</v>
      </c>
      <c r="D13" s="291">
        <v>-141</v>
      </c>
      <c r="E13" s="15">
        <v>0</v>
      </c>
      <c r="F13" s="15">
        <v>0</v>
      </c>
      <c r="G13" s="15">
        <v>0</v>
      </c>
      <c r="H13" s="15">
        <v>0</v>
      </c>
      <c r="I13" s="15">
        <v>0</v>
      </c>
      <c r="J13" s="476">
        <f t="shared" si="0"/>
        <v>-141</v>
      </c>
      <c r="K13"/>
    </row>
    <row r="14" spans="1:11" s="77" customFormat="1" ht="20.100000000000001" customHeight="1" x14ac:dyDescent="0.2">
      <c r="A14" s="15">
        <v>270060</v>
      </c>
      <c r="B14" s="15">
        <v>206</v>
      </c>
      <c r="C14" s="291">
        <v>0</v>
      </c>
      <c r="D14" s="291">
        <v>-2587.4699999999998</v>
      </c>
      <c r="E14" s="15">
        <v>-1.1000000000000001</v>
      </c>
      <c r="F14" s="15">
        <v>-2.9</v>
      </c>
      <c r="G14" s="15">
        <v>0</v>
      </c>
      <c r="H14" s="15">
        <v>0</v>
      </c>
      <c r="I14" s="15">
        <v>-21.9</v>
      </c>
      <c r="J14" s="476">
        <f t="shared" si="0"/>
        <v>-2613.37</v>
      </c>
      <c r="K14"/>
    </row>
    <row r="15" spans="1:11" s="77" customFormat="1" ht="20.100000000000001" customHeight="1" x14ac:dyDescent="0.2">
      <c r="A15" s="15">
        <v>270070</v>
      </c>
      <c r="B15" s="15">
        <v>207</v>
      </c>
      <c r="C15" s="291">
        <v>0</v>
      </c>
      <c r="D15" s="291">
        <v>-3.95</v>
      </c>
      <c r="E15" s="15">
        <v>0</v>
      </c>
      <c r="F15" s="15">
        <v>0</v>
      </c>
      <c r="G15" s="15">
        <v>0</v>
      </c>
      <c r="H15" s="15">
        <v>0</v>
      </c>
      <c r="I15" s="15">
        <v>0</v>
      </c>
      <c r="J15" s="476">
        <f t="shared" si="0"/>
        <v>-3.95</v>
      </c>
      <c r="K15"/>
    </row>
    <row r="16" spans="1:11" s="77" customFormat="1" ht="20.100000000000001" customHeight="1" x14ac:dyDescent="0.2">
      <c r="A16" s="15">
        <v>270080</v>
      </c>
      <c r="B16" s="15">
        <v>208</v>
      </c>
      <c r="C16" s="291">
        <v>0</v>
      </c>
      <c r="D16" s="291">
        <v>-38.74</v>
      </c>
      <c r="E16" s="15">
        <v>0</v>
      </c>
      <c r="F16" s="15">
        <v>0</v>
      </c>
      <c r="G16" s="15">
        <v>0</v>
      </c>
      <c r="H16" s="15">
        <v>0</v>
      </c>
      <c r="I16" s="15">
        <v>0</v>
      </c>
      <c r="J16" s="476">
        <f t="shared" si="0"/>
        <v>-38.74</v>
      </c>
      <c r="K16"/>
    </row>
    <row r="17" spans="1:11" s="77" customFormat="1" ht="20.100000000000001" customHeight="1" x14ac:dyDescent="0.2">
      <c r="A17" s="15">
        <v>270090</v>
      </c>
      <c r="B17" s="15">
        <v>209</v>
      </c>
      <c r="C17" s="291">
        <v>0</v>
      </c>
      <c r="D17" s="291">
        <v>-45.71</v>
      </c>
      <c r="E17" s="15">
        <v>0</v>
      </c>
      <c r="F17" s="15">
        <v>0</v>
      </c>
      <c r="G17" s="15">
        <v>0</v>
      </c>
      <c r="H17" s="15">
        <v>0</v>
      </c>
      <c r="I17" s="15">
        <v>0</v>
      </c>
      <c r="J17" s="476">
        <f t="shared" si="0"/>
        <v>-45.71</v>
      </c>
      <c r="K17"/>
    </row>
    <row r="18" spans="1:11" s="77" customFormat="1" ht="20.100000000000001" customHeight="1" x14ac:dyDescent="0.2">
      <c r="A18" s="15">
        <v>270100</v>
      </c>
      <c r="B18" s="15">
        <v>210</v>
      </c>
      <c r="C18" s="291">
        <v>0</v>
      </c>
      <c r="D18" s="291">
        <v>-23.41</v>
      </c>
      <c r="E18" s="15">
        <v>-0.54</v>
      </c>
      <c r="F18" s="15">
        <v>-0.86</v>
      </c>
      <c r="G18" s="15">
        <v>0</v>
      </c>
      <c r="H18" s="15">
        <v>0</v>
      </c>
      <c r="I18" s="15">
        <v>-3.51</v>
      </c>
      <c r="J18" s="476">
        <f t="shared" si="0"/>
        <v>-28.32</v>
      </c>
      <c r="K18"/>
    </row>
    <row r="19" spans="1:11" s="77" customFormat="1" ht="20.100000000000001" customHeight="1" x14ac:dyDescent="0.2">
      <c r="A19" s="15">
        <v>270130</v>
      </c>
      <c r="B19" s="15">
        <v>218</v>
      </c>
      <c r="C19" s="291">
        <v>0</v>
      </c>
      <c r="D19" s="291">
        <v>-80.739999999999995</v>
      </c>
      <c r="E19" s="15">
        <v>0</v>
      </c>
      <c r="F19" s="15">
        <v>0</v>
      </c>
      <c r="G19" s="15">
        <v>0</v>
      </c>
      <c r="H19" s="15">
        <v>0</v>
      </c>
      <c r="I19" s="15">
        <v>0</v>
      </c>
      <c r="J19" s="476">
        <f t="shared" si="0"/>
        <v>-80.739999999999995</v>
      </c>
      <c r="K19"/>
    </row>
    <row r="20" spans="1:11" s="77" customFormat="1" ht="20.100000000000001" customHeight="1" x14ac:dyDescent="0.2">
      <c r="A20" s="15">
        <v>270140</v>
      </c>
      <c r="B20" s="15">
        <v>223</v>
      </c>
      <c r="C20" s="291">
        <v>0</v>
      </c>
      <c r="D20" s="291">
        <v>-4221.92</v>
      </c>
      <c r="E20" s="15">
        <v>0</v>
      </c>
      <c r="F20" s="15">
        <v>0</v>
      </c>
      <c r="G20" s="15">
        <v>0</v>
      </c>
      <c r="H20" s="15">
        <v>0</v>
      </c>
      <c r="I20" s="15">
        <v>0</v>
      </c>
      <c r="J20" s="476">
        <f t="shared" si="0"/>
        <v>-4221.92</v>
      </c>
      <c r="K20"/>
    </row>
    <row r="21" spans="1:11" s="77" customFormat="1" ht="20.100000000000001" customHeight="1" x14ac:dyDescent="0.2">
      <c r="A21" s="15">
        <v>270150</v>
      </c>
      <c r="B21" s="15">
        <v>224</v>
      </c>
      <c r="C21" s="291">
        <v>0</v>
      </c>
      <c r="D21" s="291">
        <v>-139.18</v>
      </c>
      <c r="E21" s="15">
        <v>0</v>
      </c>
      <c r="F21" s="15">
        <v>0</v>
      </c>
      <c r="G21" s="15">
        <v>0</v>
      </c>
      <c r="H21" s="15">
        <v>0</v>
      </c>
      <c r="I21" s="15">
        <v>0</v>
      </c>
      <c r="J21" s="476">
        <f t="shared" si="0"/>
        <v>-139.18</v>
      </c>
      <c r="K21"/>
    </row>
    <row r="22" spans="1:11" s="77" customFormat="1" ht="20.100000000000001" customHeight="1" x14ac:dyDescent="0.2">
      <c r="A22" s="15">
        <v>270170</v>
      </c>
      <c r="B22" s="15">
        <v>226</v>
      </c>
      <c r="C22" s="291">
        <v>0</v>
      </c>
      <c r="D22" s="291">
        <v>-701.62</v>
      </c>
      <c r="E22" s="15">
        <v>0</v>
      </c>
      <c r="F22" s="15">
        <v>0</v>
      </c>
      <c r="G22" s="15">
        <v>0</v>
      </c>
      <c r="H22" s="15">
        <v>0</v>
      </c>
      <c r="I22" s="15">
        <v>0</v>
      </c>
      <c r="J22" s="476">
        <f t="shared" si="0"/>
        <v>-701.62</v>
      </c>
      <c r="K22"/>
    </row>
    <row r="23" spans="1:11" s="77" customFormat="1" ht="20.100000000000001" customHeight="1" x14ac:dyDescent="0.2">
      <c r="A23" s="15">
        <v>270180</v>
      </c>
      <c r="B23" s="15">
        <v>227</v>
      </c>
      <c r="C23" s="291">
        <v>0</v>
      </c>
      <c r="D23" s="291">
        <v>-60.83</v>
      </c>
      <c r="E23" s="15">
        <v>0</v>
      </c>
      <c r="F23" s="15">
        <v>0</v>
      </c>
      <c r="G23" s="15">
        <v>0</v>
      </c>
      <c r="H23" s="15">
        <v>0</v>
      </c>
      <c r="I23" s="15">
        <v>0</v>
      </c>
      <c r="J23" s="476">
        <f t="shared" si="0"/>
        <v>-60.83</v>
      </c>
      <c r="K23"/>
    </row>
    <row r="24" spans="1:11" s="77" customFormat="1" ht="20.100000000000001" customHeight="1" x14ac:dyDescent="0.2">
      <c r="A24" s="15">
        <v>270190</v>
      </c>
      <c r="B24" s="15">
        <v>228</v>
      </c>
      <c r="C24" s="291">
        <v>0</v>
      </c>
      <c r="D24" s="291">
        <v>-896.04</v>
      </c>
      <c r="E24" s="15">
        <v>-0.18</v>
      </c>
      <c r="F24" s="15">
        <v>-1.02</v>
      </c>
      <c r="G24" s="15">
        <v>0</v>
      </c>
      <c r="H24" s="15">
        <v>0</v>
      </c>
      <c r="I24" s="15">
        <v>-16.809999999999999</v>
      </c>
      <c r="J24" s="476">
        <f t="shared" si="0"/>
        <v>-914.04999999999984</v>
      </c>
      <c r="K24"/>
    </row>
    <row r="25" spans="1:11" s="77" customFormat="1" ht="20.100000000000001" customHeight="1" x14ac:dyDescent="0.2">
      <c r="A25" s="15">
        <v>270200</v>
      </c>
      <c r="B25" s="15">
        <v>229</v>
      </c>
      <c r="C25" s="291">
        <v>0</v>
      </c>
      <c r="D25" s="291">
        <v>-31.5</v>
      </c>
      <c r="E25" s="15">
        <v>0</v>
      </c>
      <c r="F25" s="15">
        <v>0</v>
      </c>
      <c r="G25" s="15">
        <v>0</v>
      </c>
      <c r="H25" s="15">
        <v>0</v>
      </c>
      <c r="I25" s="15">
        <v>0</v>
      </c>
      <c r="J25" s="476">
        <f t="shared" si="0"/>
        <v>-31.5</v>
      </c>
      <c r="K25"/>
    </row>
    <row r="26" spans="1:11" s="77" customFormat="1" ht="20.100000000000001" customHeight="1" x14ac:dyDescent="0.2">
      <c r="A26" s="15">
        <v>270205</v>
      </c>
      <c r="B26" s="15">
        <v>237</v>
      </c>
      <c r="C26" s="291">
        <v>0</v>
      </c>
      <c r="D26" s="291">
        <v>-20.170000000000002</v>
      </c>
      <c r="E26" s="15">
        <v>0</v>
      </c>
      <c r="F26" s="15">
        <v>0</v>
      </c>
      <c r="G26" s="15">
        <v>0</v>
      </c>
      <c r="H26" s="15">
        <v>0</v>
      </c>
      <c r="I26" s="15">
        <v>0</v>
      </c>
      <c r="J26" s="476">
        <f t="shared" si="0"/>
        <v>-20.170000000000002</v>
      </c>
      <c r="K26"/>
    </row>
    <row r="27" spans="1:11" s="77" customFormat="1" ht="20.100000000000001" customHeight="1" x14ac:dyDescent="0.2">
      <c r="A27" s="15">
        <v>270207</v>
      </c>
      <c r="B27" s="15">
        <v>238</v>
      </c>
      <c r="C27" s="291">
        <v>0</v>
      </c>
      <c r="D27" s="291">
        <v>-2861.74</v>
      </c>
      <c r="E27" s="15">
        <v>0</v>
      </c>
      <c r="F27" s="15">
        <v>0</v>
      </c>
      <c r="G27" s="15">
        <v>0</v>
      </c>
      <c r="H27" s="15">
        <v>0</v>
      </c>
      <c r="I27" s="15">
        <v>0</v>
      </c>
      <c r="J27" s="476">
        <f t="shared" si="0"/>
        <v>-2861.74</v>
      </c>
      <c r="K27"/>
    </row>
    <row r="28" spans="1:11" s="77" customFormat="1" ht="20.100000000000001" customHeight="1" x14ac:dyDescent="0.2">
      <c r="A28" s="15">
        <v>270210</v>
      </c>
      <c r="B28" s="15">
        <v>1301</v>
      </c>
      <c r="C28" s="291">
        <v>0</v>
      </c>
      <c r="D28" s="291">
        <v>-29984.21</v>
      </c>
      <c r="E28" s="15">
        <v>-37.770000000000003</v>
      </c>
      <c r="F28" s="15">
        <v>-22.45</v>
      </c>
      <c r="G28" s="15">
        <v>0</v>
      </c>
      <c r="H28" s="15">
        <v>-1.92</v>
      </c>
      <c r="I28" s="15">
        <v>-57.76</v>
      </c>
      <c r="J28" s="476">
        <f t="shared" si="0"/>
        <v>-30104.109999999997</v>
      </c>
      <c r="K28"/>
    </row>
    <row r="29" spans="1:11" s="77" customFormat="1" ht="20.100000000000001" customHeight="1" x14ac:dyDescent="0.2">
      <c r="A29" s="15">
        <v>270220</v>
      </c>
      <c r="B29" s="15">
        <v>1302</v>
      </c>
      <c r="C29" s="291">
        <v>0</v>
      </c>
      <c r="D29" s="291">
        <v>-8351.06</v>
      </c>
      <c r="E29" s="15">
        <v>0</v>
      </c>
      <c r="F29" s="15">
        <v>0</v>
      </c>
      <c r="G29" s="15">
        <v>0</v>
      </c>
      <c r="H29" s="15">
        <v>0</v>
      </c>
      <c r="I29" s="15">
        <v>0</v>
      </c>
      <c r="J29" s="476">
        <f t="shared" si="0"/>
        <v>-8351.06</v>
      </c>
      <c r="K29"/>
    </row>
    <row r="30" spans="1:11" s="77" customFormat="1" ht="20.100000000000001" customHeight="1" x14ac:dyDescent="0.2">
      <c r="A30" s="15">
        <v>270230</v>
      </c>
      <c r="B30" s="15">
        <v>1303</v>
      </c>
      <c r="C30" s="291">
        <v>0</v>
      </c>
      <c r="D30" s="291">
        <v>-10534.06</v>
      </c>
      <c r="E30" s="15">
        <v>-136.63</v>
      </c>
      <c r="F30" s="15">
        <v>-84.26</v>
      </c>
      <c r="G30" s="15">
        <v>0</v>
      </c>
      <c r="H30" s="15">
        <v>-12.59</v>
      </c>
      <c r="I30" s="15">
        <v>-45.9</v>
      </c>
      <c r="J30" s="476">
        <f t="shared" si="0"/>
        <v>-10813.439999999999</v>
      </c>
      <c r="K30"/>
    </row>
    <row r="31" spans="1:11" ht="20.100000000000001" customHeight="1" x14ac:dyDescent="0.2">
      <c r="A31" s="15">
        <v>270240</v>
      </c>
      <c r="B31" s="15">
        <v>1304</v>
      </c>
      <c r="C31" s="291">
        <v>0</v>
      </c>
      <c r="D31" s="291">
        <v>-473.13</v>
      </c>
      <c r="E31" s="15">
        <v>0</v>
      </c>
      <c r="F31" s="15">
        <v>0</v>
      </c>
      <c r="G31" s="15">
        <v>0</v>
      </c>
      <c r="H31" s="15">
        <v>0</v>
      </c>
      <c r="I31" s="15">
        <v>0</v>
      </c>
      <c r="J31" s="476">
        <f t="shared" si="0"/>
        <v>-473.13</v>
      </c>
    </row>
    <row r="32" spans="1:11" ht="20.100000000000001" customHeight="1" x14ac:dyDescent="0.2">
      <c r="A32" s="15">
        <v>270250</v>
      </c>
      <c r="B32" s="15">
        <v>1305</v>
      </c>
      <c r="C32" s="291">
        <v>0</v>
      </c>
      <c r="D32" s="291">
        <v>-18797.93</v>
      </c>
      <c r="E32" s="15">
        <v>-1.37</v>
      </c>
      <c r="F32" s="15">
        <v>-2.99</v>
      </c>
      <c r="G32" s="15">
        <v>0</v>
      </c>
      <c r="H32" s="15">
        <v>0</v>
      </c>
      <c r="I32" s="15">
        <v>-9.5</v>
      </c>
      <c r="J32" s="476">
        <f t="shared" si="0"/>
        <v>-18811.79</v>
      </c>
    </row>
    <row r="33" spans="1:10" ht="20.100000000000001" customHeight="1" x14ac:dyDescent="0.2">
      <c r="A33" s="15">
        <v>270260</v>
      </c>
      <c r="B33" s="15">
        <v>1306</v>
      </c>
      <c r="C33" s="291">
        <v>0</v>
      </c>
      <c r="D33" s="291">
        <v>-102.76</v>
      </c>
      <c r="E33" s="15">
        <v>0</v>
      </c>
      <c r="F33" s="15">
        <v>0</v>
      </c>
      <c r="G33" s="15">
        <v>0</v>
      </c>
      <c r="H33" s="15">
        <v>0</v>
      </c>
      <c r="I33" s="15">
        <v>0</v>
      </c>
      <c r="J33" s="476">
        <f t="shared" si="0"/>
        <v>-102.76</v>
      </c>
    </row>
    <row r="34" spans="1:10" ht="20.100000000000001" customHeight="1" x14ac:dyDescent="0.2">
      <c r="A34" s="15">
        <v>270270</v>
      </c>
      <c r="B34" s="15">
        <v>1307</v>
      </c>
      <c r="C34" s="291">
        <v>0</v>
      </c>
      <c r="D34" s="291">
        <v>-1845.55</v>
      </c>
      <c r="E34" s="15">
        <v>0</v>
      </c>
      <c r="F34" s="15">
        <v>0</v>
      </c>
      <c r="G34" s="15">
        <v>0</v>
      </c>
      <c r="H34" s="15">
        <v>0</v>
      </c>
      <c r="I34" s="15">
        <v>0</v>
      </c>
      <c r="J34" s="476">
        <f t="shared" si="0"/>
        <v>-1845.55</v>
      </c>
    </row>
    <row r="35" spans="1:10" ht="20.100000000000001" customHeight="1" x14ac:dyDescent="0.2">
      <c r="A35" s="15">
        <v>270280</v>
      </c>
      <c r="B35" s="15">
        <v>1308</v>
      </c>
      <c r="C35" s="291">
        <v>0</v>
      </c>
      <c r="D35" s="291">
        <v>-10535.94</v>
      </c>
      <c r="E35" s="15">
        <v>-1.66</v>
      </c>
      <c r="F35" s="15">
        <v>-2.16</v>
      </c>
      <c r="G35" s="15">
        <v>0</v>
      </c>
      <c r="H35" s="15">
        <v>0</v>
      </c>
      <c r="I35" s="15">
        <v>-6.51</v>
      </c>
      <c r="J35" s="476">
        <f t="shared" si="0"/>
        <v>-10546.27</v>
      </c>
    </row>
    <row r="36" spans="1:10" ht="20.100000000000001" customHeight="1" x14ac:dyDescent="0.2">
      <c r="A36" s="15">
        <v>270290</v>
      </c>
      <c r="B36" s="15">
        <v>1309</v>
      </c>
      <c r="C36" s="291">
        <v>0</v>
      </c>
      <c r="D36" s="291">
        <v>-220.15</v>
      </c>
      <c r="E36" s="15">
        <v>0</v>
      </c>
      <c r="F36" s="15">
        <v>0</v>
      </c>
      <c r="G36" s="15">
        <v>0</v>
      </c>
      <c r="H36" s="15">
        <v>0</v>
      </c>
      <c r="I36" s="15">
        <v>0</v>
      </c>
      <c r="J36" s="476">
        <f t="shared" si="0"/>
        <v>-220.15</v>
      </c>
    </row>
    <row r="37" spans="1:10" ht="20.100000000000001" customHeight="1" x14ac:dyDescent="0.2">
      <c r="A37" s="15">
        <v>270300</v>
      </c>
      <c r="B37" s="15">
        <v>1310</v>
      </c>
      <c r="C37" s="291">
        <v>0</v>
      </c>
      <c r="D37" s="291">
        <v>-1472.01</v>
      </c>
      <c r="E37" s="15">
        <v>0</v>
      </c>
      <c r="F37" s="15">
        <v>0</v>
      </c>
      <c r="G37" s="15">
        <v>0</v>
      </c>
      <c r="H37" s="15">
        <v>0</v>
      </c>
      <c r="I37" s="15">
        <v>0</v>
      </c>
      <c r="J37" s="476">
        <f t="shared" si="0"/>
        <v>-1472.01</v>
      </c>
    </row>
    <row r="38" spans="1:10" ht="20.100000000000001" customHeight="1" x14ac:dyDescent="0.2">
      <c r="A38" s="15">
        <v>270310</v>
      </c>
      <c r="B38" s="15">
        <v>1311</v>
      </c>
      <c r="C38" s="291">
        <v>0</v>
      </c>
      <c r="D38" s="291">
        <v>-598.70000000000005</v>
      </c>
      <c r="E38" s="15">
        <v>-0.19</v>
      </c>
      <c r="F38" s="15">
        <v>-0.89</v>
      </c>
      <c r="G38" s="15">
        <v>0</v>
      </c>
      <c r="H38" s="15">
        <v>0</v>
      </c>
      <c r="I38" s="15">
        <v>-6.57</v>
      </c>
      <c r="J38" s="476">
        <f t="shared" si="0"/>
        <v>-606.35000000000014</v>
      </c>
    </row>
    <row r="39" spans="1:10" ht="20.100000000000001" customHeight="1" x14ac:dyDescent="0.2">
      <c r="A39" s="15">
        <v>270320</v>
      </c>
      <c r="B39" s="15">
        <v>1312</v>
      </c>
      <c r="C39" s="291">
        <v>0</v>
      </c>
      <c r="D39" s="291">
        <v>-5187.41</v>
      </c>
      <c r="E39" s="15">
        <v>0</v>
      </c>
      <c r="F39" s="15">
        <v>0</v>
      </c>
      <c r="G39" s="15">
        <v>0</v>
      </c>
      <c r="H39" s="15">
        <v>0</v>
      </c>
      <c r="I39" s="15">
        <v>0</v>
      </c>
      <c r="J39" s="476">
        <f t="shared" si="0"/>
        <v>-5187.41</v>
      </c>
    </row>
    <row r="40" spans="1:10" ht="20.100000000000001" customHeight="1" x14ac:dyDescent="0.2">
      <c r="A40" s="15">
        <v>270330</v>
      </c>
      <c r="B40" s="15">
        <v>1313</v>
      </c>
      <c r="C40" s="291">
        <v>0</v>
      </c>
      <c r="D40" s="291">
        <v>-148.18</v>
      </c>
      <c r="E40" s="15">
        <v>0</v>
      </c>
      <c r="F40" s="15">
        <v>0</v>
      </c>
      <c r="G40" s="15">
        <v>0</v>
      </c>
      <c r="H40" s="15">
        <v>0</v>
      </c>
      <c r="I40" s="15">
        <v>0</v>
      </c>
      <c r="J40" s="476">
        <f t="shared" si="0"/>
        <v>-148.18</v>
      </c>
    </row>
    <row r="41" spans="1:10" ht="20.100000000000001" customHeight="1" x14ac:dyDescent="0.2">
      <c r="A41" s="15">
        <v>270340</v>
      </c>
      <c r="B41" s="15">
        <v>1314</v>
      </c>
      <c r="C41" s="291">
        <v>0</v>
      </c>
      <c r="D41" s="291">
        <v>0</v>
      </c>
      <c r="E41" s="15">
        <v>0</v>
      </c>
      <c r="F41" s="15">
        <v>0</v>
      </c>
      <c r="G41" s="15">
        <v>0</v>
      </c>
      <c r="H41" s="15">
        <v>0</v>
      </c>
      <c r="I41" s="15">
        <v>0</v>
      </c>
      <c r="J41" s="476">
        <f t="shared" si="0"/>
        <v>0</v>
      </c>
    </row>
    <row r="42" spans="1:10" ht="20.100000000000001" customHeight="1" x14ac:dyDescent="0.2">
      <c r="A42" s="15">
        <v>270350</v>
      </c>
      <c r="B42" s="15">
        <v>1315</v>
      </c>
      <c r="C42" s="291">
        <v>0</v>
      </c>
      <c r="D42" s="291">
        <v>0</v>
      </c>
      <c r="E42" s="15">
        <v>0</v>
      </c>
      <c r="F42" s="15">
        <v>0</v>
      </c>
      <c r="G42" s="15">
        <v>0</v>
      </c>
      <c r="H42" s="15">
        <v>0</v>
      </c>
      <c r="I42" s="15">
        <v>0</v>
      </c>
      <c r="J42" s="476">
        <f t="shared" si="0"/>
        <v>0</v>
      </c>
    </row>
    <row r="43" spans="1:10" ht="20.100000000000001" customHeight="1" x14ac:dyDescent="0.2">
      <c r="A43" s="15">
        <v>270360</v>
      </c>
      <c r="B43" s="15">
        <v>1316</v>
      </c>
      <c r="C43" s="291">
        <v>0</v>
      </c>
      <c r="D43" s="291">
        <v>0</v>
      </c>
      <c r="E43" s="15">
        <v>0</v>
      </c>
      <c r="F43" s="15">
        <v>0</v>
      </c>
      <c r="G43" s="15">
        <v>0</v>
      </c>
      <c r="H43" s="15">
        <v>0</v>
      </c>
      <c r="I43" s="15">
        <v>0</v>
      </c>
      <c r="J43" s="476">
        <f t="shared" si="0"/>
        <v>0</v>
      </c>
    </row>
    <row r="44" spans="1:10" ht="20.100000000000001" customHeight="1" x14ac:dyDescent="0.2">
      <c r="A44" s="15">
        <v>270370</v>
      </c>
      <c r="B44" s="15">
        <v>1317</v>
      </c>
      <c r="C44" s="291">
        <v>0</v>
      </c>
      <c r="D44" s="291">
        <v>-206.21</v>
      </c>
      <c r="E44" s="15">
        <v>0</v>
      </c>
      <c r="F44" s="15">
        <v>0</v>
      </c>
      <c r="G44" s="15">
        <v>0</v>
      </c>
      <c r="H44" s="15">
        <v>0</v>
      </c>
      <c r="I44" s="15">
        <v>0</v>
      </c>
      <c r="J44" s="476">
        <f t="shared" si="0"/>
        <v>-206.21</v>
      </c>
    </row>
    <row r="45" spans="1:10" ht="20.100000000000001" customHeight="1" x14ac:dyDescent="0.2">
      <c r="A45" s="15">
        <v>270380</v>
      </c>
      <c r="B45" s="15">
        <v>1319</v>
      </c>
      <c r="C45" s="291">
        <v>0</v>
      </c>
      <c r="D45" s="291">
        <v>-8.39</v>
      </c>
      <c r="E45" s="15">
        <v>0</v>
      </c>
      <c r="F45" s="15">
        <v>0</v>
      </c>
      <c r="G45" s="15">
        <v>0</v>
      </c>
      <c r="H45" s="15">
        <v>0</v>
      </c>
      <c r="I45" s="15">
        <v>0</v>
      </c>
      <c r="J45" s="476">
        <f t="shared" si="0"/>
        <v>-8.39</v>
      </c>
    </row>
    <row r="46" spans="1:10" ht="20.100000000000001" customHeight="1" x14ac:dyDescent="0.2">
      <c r="A46" s="15">
        <v>270390</v>
      </c>
      <c r="B46" s="15">
        <v>1320</v>
      </c>
      <c r="C46" s="291">
        <v>0</v>
      </c>
      <c r="D46" s="291">
        <v>-2027.65</v>
      </c>
      <c r="E46" s="15">
        <v>0</v>
      </c>
      <c r="F46" s="15">
        <v>0</v>
      </c>
      <c r="G46" s="15">
        <v>0</v>
      </c>
      <c r="H46" s="15">
        <v>0</v>
      </c>
      <c r="I46" s="15">
        <v>0</v>
      </c>
      <c r="J46" s="476">
        <f t="shared" si="0"/>
        <v>-2027.65</v>
      </c>
    </row>
    <row r="47" spans="1:10" ht="20.100000000000001" customHeight="1" x14ac:dyDescent="0.2">
      <c r="A47" s="15">
        <v>270400</v>
      </c>
      <c r="B47" s="15">
        <v>1321</v>
      </c>
      <c r="C47" s="291">
        <v>0</v>
      </c>
      <c r="D47" s="291">
        <v>-1489.47</v>
      </c>
      <c r="E47" s="15">
        <v>-72.569999999999993</v>
      </c>
      <c r="F47" s="15">
        <v>-23.67</v>
      </c>
      <c r="G47" s="15">
        <v>0</v>
      </c>
      <c r="H47" s="15">
        <v>-3.52</v>
      </c>
      <c r="I47" s="15">
        <v>-27.58</v>
      </c>
      <c r="J47" s="476">
        <f t="shared" si="0"/>
        <v>-1616.81</v>
      </c>
    </row>
    <row r="48" spans="1:10" ht="20.100000000000001" customHeight="1" x14ac:dyDescent="0.2">
      <c r="A48" s="15">
        <v>270420</v>
      </c>
      <c r="B48" s="15">
        <v>1324</v>
      </c>
      <c r="C48" s="291">
        <v>0</v>
      </c>
      <c r="D48" s="291">
        <v>-14877.29</v>
      </c>
      <c r="E48" s="15">
        <v>-0.57999999999999996</v>
      </c>
      <c r="F48" s="15">
        <v>-1.49</v>
      </c>
      <c r="G48" s="15">
        <v>0</v>
      </c>
      <c r="H48" s="15">
        <v>0</v>
      </c>
      <c r="I48" s="15">
        <v>-15.85</v>
      </c>
      <c r="J48" s="476">
        <f t="shared" si="0"/>
        <v>-14895.210000000001</v>
      </c>
    </row>
    <row r="49" spans="1:10" ht="20.100000000000001" customHeight="1" x14ac:dyDescent="0.2">
      <c r="A49" s="15">
        <v>270430</v>
      </c>
      <c r="B49" s="15">
        <v>1325</v>
      </c>
      <c r="C49" s="291">
        <v>0</v>
      </c>
      <c r="D49" s="291">
        <v>-7223.58</v>
      </c>
      <c r="E49" s="15">
        <v>0</v>
      </c>
      <c r="F49" s="15">
        <v>0</v>
      </c>
      <c r="G49" s="15">
        <v>0</v>
      </c>
      <c r="H49" s="15">
        <v>0</v>
      </c>
      <c r="I49" s="15">
        <v>0</v>
      </c>
      <c r="J49" s="476">
        <f t="shared" si="0"/>
        <v>-7223.58</v>
      </c>
    </row>
    <row r="50" spans="1:10" ht="20.100000000000001" customHeight="1" x14ac:dyDescent="0.2">
      <c r="A50" s="15">
        <v>270440</v>
      </c>
      <c r="B50" s="15">
        <v>1326</v>
      </c>
      <c r="C50" s="291">
        <v>0</v>
      </c>
      <c r="D50" s="291">
        <v>-164.88</v>
      </c>
      <c r="E50" s="15">
        <v>0</v>
      </c>
      <c r="F50" s="15">
        <v>0</v>
      </c>
      <c r="G50" s="15">
        <v>0</v>
      </c>
      <c r="H50" s="15">
        <v>0</v>
      </c>
      <c r="I50" s="15">
        <v>0</v>
      </c>
      <c r="J50" s="476">
        <f t="shared" si="0"/>
        <v>-164.88</v>
      </c>
    </row>
    <row r="51" spans="1:10" ht="20.100000000000001" customHeight="1" x14ac:dyDescent="0.2">
      <c r="A51" s="15">
        <v>270450</v>
      </c>
      <c r="B51" s="15">
        <v>1327</v>
      </c>
      <c r="C51" s="291">
        <v>0</v>
      </c>
      <c r="D51" s="291">
        <v>0</v>
      </c>
      <c r="E51" s="15">
        <v>0</v>
      </c>
      <c r="F51" s="15">
        <v>0</v>
      </c>
      <c r="G51" s="15">
        <v>0</v>
      </c>
      <c r="H51" s="15">
        <v>0</v>
      </c>
      <c r="I51" s="15">
        <v>0</v>
      </c>
      <c r="J51" s="476">
        <f t="shared" si="0"/>
        <v>0</v>
      </c>
    </row>
    <row r="52" spans="1:10" ht="20.100000000000001" customHeight="1" x14ac:dyDescent="0.2">
      <c r="A52" s="15">
        <v>270460</v>
      </c>
      <c r="B52" s="15">
        <v>1328</v>
      </c>
      <c r="C52" s="291">
        <v>0</v>
      </c>
      <c r="D52" s="291">
        <v>-9253</v>
      </c>
      <c r="E52" s="15">
        <v>-7.0000000000000007E-2</v>
      </c>
      <c r="F52" s="15">
        <v>-0.52</v>
      </c>
      <c r="G52" s="15">
        <v>0</v>
      </c>
      <c r="H52" s="15">
        <v>0</v>
      </c>
      <c r="I52" s="15">
        <v>-7.82</v>
      </c>
      <c r="J52" s="476">
        <f t="shared" si="0"/>
        <v>-9261.41</v>
      </c>
    </row>
    <row r="53" spans="1:10" ht="20.100000000000001" customHeight="1" x14ac:dyDescent="0.2">
      <c r="A53" s="15">
        <v>270470</v>
      </c>
      <c r="B53" s="15">
        <v>1329</v>
      </c>
      <c r="C53" s="291">
        <v>0</v>
      </c>
      <c r="D53" s="291">
        <v>0</v>
      </c>
      <c r="E53" s="15">
        <v>0</v>
      </c>
      <c r="F53" s="15">
        <v>0</v>
      </c>
      <c r="G53" s="15">
        <v>0</v>
      </c>
      <c r="H53" s="15">
        <v>0</v>
      </c>
      <c r="I53" s="15">
        <v>0</v>
      </c>
      <c r="J53" s="476">
        <f t="shared" si="0"/>
        <v>0</v>
      </c>
    </row>
    <row r="54" spans="1:10" ht="20.100000000000001" customHeight="1" x14ac:dyDescent="0.2">
      <c r="A54" s="15">
        <v>270480</v>
      </c>
      <c r="B54" s="15">
        <v>1330</v>
      </c>
      <c r="C54" s="291">
        <v>0</v>
      </c>
      <c r="D54" s="291">
        <v>-121.76</v>
      </c>
      <c r="E54" s="15">
        <v>0</v>
      </c>
      <c r="F54" s="15">
        <v>0</v>
      </c>
      <c r="G54" s="15">
        <v>0</v>
      </c>
      <c r="H54" s="15">
        <v>0</v>
      </c>
      <c r="I54" s="15">
        <v>0</v>
      </c>
      <c r="J54" s="476">
        <f t="shared" si="0"/>
        <v>-121.76</v>
      </c>
    </row>
    <row r="55" spans="1:10" ht="20.100000000000001" customHeight="1" x14ac:dyDescent="0.2">
      <c r="A55" s="15">
        <v>270490</v>
      </c>
      <c r="B55" s="15">
        <v>1331</v>
      </c>
      <c r="C55" s="291">
        <v>0</v>
      </c>
      <c r="D55" s="291">
        <v>-3.22</v>
      </c>
      <c r="E55" s="15">
        <v>0</v>
      </c>
      <c r="F55" s="15">
        <v>0</v>
      </c>
      <c r="G55" s="15">
        <v>0</v>
      </c>
      <c r="H55" s="15">
        <v>0</v>
      </c>
      <c r="I55" s="15">
        <v>0</v>
      </c>
      <c r="J55" s="476">
        <f t="shared" si="0"/>
        <v>-3.22</v>
      </c>
    </row>
    <row r="56" spans="1:10" ht="20.100000000000001" customHeight="1" x14ac:dyDescent="0.2">
      <c r="A56" s="15">
        <v>270491</v>
      </c>
      <c r="B56" s="15">
        <v>1332</v>
      </c>
      <c r="C56" s="291">
        <v>0</v>
      </c>
      <c r="D56" s="291">
        <v>-986.88</v>
      </c>
      <c r="E56" s="15">
        <v>0</v>
      </c>
      <c r="F56" s="15">
        <v>0</v>
      </c>
      <c r="G56" s="15">
        <v>0</v>
      </c>
      <c r="H56" s="15">
        <v>0</v>
      </c>
      <c r="I56" s="15">
        <v>0</v>
      </c>
      <c r="J56" s="476">
        <f t="shared" si="0"/>
        <v>-986.88</v>
      </c>
    </row>
    <row r="57" spans="1:10" ht="20.100000000000001" customHeight="1" x14ac:dyDescent="0.2">
      <c r="A57" s="15">
        <v>270424</v>
      </c>
      <c r="B57" s="15">
        <v>1344</v>
      </c>
      <c r="C57" s="291">
        <v>0</v>
      </c>
      <c r="D57" s="291">
        <v>-4219.7</v>
      </c>
      <c r="E57" s="15">
        <v>0</v>
      </c>
      <c r="F57" s="15">
        <v>0</v>
      </c>
      <c r="G57" s="15">
        <v>0</v>
      </c>
      <c r="H57" s="15">
        <v>0</v>
      </c>
      <c r="I57" s="15">
        <v>0</v>
      </c>
      <c r="J57" s="476">
        <f t="shared" si="0"/>
        <v>-4219.7</v>
      </c>
    </row>
    <row r="58" spans="1:10" ht="20.100000000000001" customHeight="1" x14ac:dyDescent="0.2">
      <c r="A58" s="15">
        <v>270425</v>
      </c>
      <c r="B58" s="15">
        <v>1345</v>
      </c>
      <c r="C58" s="291">
        <v>0</v>
      </c>
      <c r="D58" s="291">
        <v>0</v>
      </c>
      <c r="E58" s="15">
        <v>0</v>
      </c>
      <c r="F58" s="15">
        <v>0</v>
      </c>
      <c r="G58" s="15">
        <v>0</v>
      </c>
      <c r="H58" s="15">
        <v>0</v>
      </c>
      <c r="I58" s="15">
        <v>0</v>
      </c>
      <c r="J58" s="476">
        <f t="shared" si="0"/>
        <v>0</v>
      </c>
    </row>
    <row r="59" spans="1:10" ht="20.100000000000001" customHeight="1" x14ac:dyDescent="0.2">
      <c r="A59" s="15">
        <v>270426</v>
      </c>
      <c r="B59" s="15">
        <v>1346</v>
      </c>
      <c r="C59" s="291">
        <v>0</v>
      </c>
      <c r="D59" s="291">
        <v>-116.36</v>
      </c>
      <c r="E59" s="15">
        <v>0</v>
      </c>
      <c r="F59" s="15">
        <v>0</v>
      </c>
      <c r="G59" s="15">
        <v>0</v>
      </c>
      <c r="H59" s="15">
        <v>0</v>
      </c>
      <c r="I59" s="15">
        <v>0</v>
      </c>
      <c r="J59" s="476">
        <f t="shared" si="0"/>
        <v>-116.36</v>
      </c>
    </row>
    <row r="60" spans="1:10" ht="20.100000000000001" customHeight="1" x14ac:dyDescent="0.2">
      <c r="A60" s="15">
        <v>270496</v>
      </c>
      <c r="B60" s="15">
        <v>1347</v>
      </c>
      <c r="C60" s="291">
        <v>0</v>
      </c>
      <c r="D60" s="291">
        <v>-5125.76</v>
      </c>
      <c r="E60" s="15">
        <v>0</v>
      </c>
      <c r="F60" s="15">
        <v>0</v>
      </c>
      <c r="G60" s="15">
        <v>0</v>
      </c>
      <c r="H60" s="15">
        <v>0</v>
      </c>
      <c r="I60" s="15">
        <v>0</v>
      </c>
      <c r="J60" s="476">
        <f t="shared" si="0"/>
        <v>-5125.76</v>
      </c>
    </row>
    <row r="61" spans="1:10" ht="20.100000000000001" customHeight="1" x14ac:dyDescent="0.2">
      <c r="A61" s="15">
        <v>270497</v>
      </c>
      <c r="B61" s="15">
        <v>1348</v>
      </c>
      <c r="C61" s="291">
        <v>0</v>
      </c>
      <c r="D61" s="291">
        <v>-181.84</v>
      </c>
      <c r="E61" s="15">
        <v>0</v>
      </c>
      <c r="F61" s="15">
        <v>0</v>
      </c>
      <c r="G61" s="15">
        <v>0</v>
      </c>
      <c r="H61" s="15">
        <v>0</v>
      </c>
      <c r="I61" s="15">
        <v>0</v>
      </c>
      <c r="J61" s="476">
        <f t="shared" si="0"/>
        <v>-181.84</v>
      </c>
    </row>
    <row r="62" spans="1:10" ht="20.100000000000001" customHeight="1" x14ac:dyDescent="0.2">
      <c r="A62" s="15">
        <v>270498</v>
      </c>
      <c r="B62" s="15">
        <v>1349</v>
      </c>
      <c r="C62" s="291">
        <v>0</v>
      </c>
      <c r="D62" s="291">
        <v>0</v>
      </c>
      <c r="E62" s="15">
        <v>0</v>
      </c>
      <c r="F62" s="15">
        <v>0</v>
      </c>
      <c r="G62" s="15">
        <v>0</v>
      </c>
      <c r="H62" s="15">
        <v>0</v>
      </c>
      <c r="I62" s="15">
        <v>0</v>
      </c>
      <c r="J62" s="476">
        <f t="shared" si="0"/>
        <v>0</v>
      </c>
    </row>
    <row r="63" spans="1:10" ht="20.100000000000001" customHeight="1" x14ac:dyDescent="0.2">
      <c r="A63" s="15">
        <v>270505</v>
      </c>
      <c r="B63" s="15">
        <v>1401</v>
      </c>
      <c r="C63" s="291">
        <v>0</v>
      </c>
      <c r="D63" s="291">
        <v>-193.04</v>
      </c>
      <c r="E63" s="15">
        <v>-0.21</v>
      </c>
      <c r="F63" s="15">
        <v>-0.81</v>
      </c>
      <c r="G63" s="15">
        <v>0</v>
      </c>
      <c r="H63" s="15">
        <v>0</v>
      </c>
      <c r="I63" s="15">
        <v>-4.5199999999999996</v>
      </c>
      <c r="J63" s="476">
        <f t="shared" si="0"/>
        <v>-198.58</v>
      </c>
    </row>
    <row r="64" spans="1:10" ht="20.100000000000001" customHeight="1" x14ac:dyDescent="0.2">
      <c r="A64" s="15">
        <v>270510</v>
      </c>
      <c r="B64" s="15">
        <v>1402</v>
      </c>
      <c r="C64" s="291">
        <v>0</v>
      </c>
      <c r="D64" s="291">
        <v>-937.36</v>
      </c>
      <c r="E64" s="15">
        <v>0</v>
      </c>
      <c r="F64" s="15">
        <v>0</v>
      </c>
      <c r="G64" s="15">
        <v>0</v>
      </c>
      <c r="H64" s="15">
        <v>0</v>
      </c>
      <c r="I64" s="15">
        <v>0</v>
      </c>
      <c r="J64" s="476">
        <f t="shared" si="0"/>
        <v>-937.36</v>
      </c>
    </row>
    <row r="65" spans="1:10" ht="20.100000000000001" customHeight="1" x14ac:dyDescent="0.2">
      <c r="A65" s="15">
        <v>270530</v>
      </c>
      <c r="B65" s="15">
        <v>1404</v>
      </c>
      <c r="C65" s="291">
        <v>0</v>
      </c>
      <c r="D65" s="291">
        <v>0</v>
      </c>
      <c r="E65" s="15">
        <v>0</v>
      </c>
      <c r="F65" s="15">
        <v>0</v>
      </c>
      <c r="G65" s="15">
        <v>0</v>
      </c>
      <c r="H65" s="15">
        <v>0</v>
      </c>
      <c r="I65" s="15">
        <v>0</v>
      </c>
      <c r="J65" s="476">
        <f t="shared" si="0"/>
        <v>0</v>
      </c>
    </row>
    <row r="66" spans="1:10" ht="20.100000000000001" customHeight="1" x14ac:dyDescent="0.2">
      <c r="A66" s="15">
        <v>270540</v>
      </c>
      <c r="B66" s="15">
        <v>1405</v>
      </c>
      <c r="C66" s="291">
        <v>0</v>
      </c>
      <c r="D66" s="291">
        <v>-1.42</v>
      </c>
      <c r="E66" s="15">
        <v>0</v>
      </c>
      <c r="F66" s="15">
        <v>0</v>
      </c>
      <c r="G66" s="15">
        <v>0</v>
      </c>
      <c r="H66" s="15">
        <v>0</v>
      </c>
      <c r="I66" s="15">
        <v>0</v>
      </c>
      <c r="J66" s="476">
        <f t="shared" si="0"/>
        <v>-1.42</v>
      </c>
    </row>
    <row r="67" spans="1:10" ht="20.100000000000001" customHeight="1" x14ac:dyDescent="0.2">
      <c r="A67" s="15">
        <v>270541</v>
      </c>
      <c r="B67" s="15">
        <v>1406</v>
      </c>
      <c r="C67" s="291">
        <v>0</v>
      </c>
      <c r="D67" s="291">
        <v>-3756.65</v>
      </c>
      <c r="E67" s="15">
        <v>-1.75</v>
      </c>
      <c r="F67" s="15">
        <v>-0.47</v>
      </c>
      <c r="G67" s="15">
        <v>0</v>
      </c>
      <c r="H67" s="15">
        <v>0</v>
      </c>
      <c r="I67" s="15">
        <v>-1.31</v>
      </c>
      <c r="J67" s="476">
        <f t="shared" si="0"/>
        <v>-3760.18</v>
      </c>
    </row>
    <row r="68" spans="1:10" ht="20.100000000000001" customHeight="1" x14ac:dyDescent="0.2">
      <c r="A68" s="15">
        <v>270542</v>
      </c>
      <c r="B68" s="15">
        <v>1407</v>
      </c>
      <c r="C68" s="291">
        <v>0</v>
      </c>
      <c r="D68" s="291">
        <v>-52.9</v>
      </c>
      <c r="E68" s="15">
        <v>0</v>
      </c>
      <c r="F68" s="15">
        <v>0</v>
      </c>
      <c r="G68" s="15">
        <v>0</v>
      </c>
      <c r="H68" s="15">
        <v>0</v>
      </c>
      <c r="I68" s="15">
        <v>0</v>
      </c>
      <c r="J68" s="476">
        <f t="shared" si="0"/>
        <v>-52.9</v>
      </c>
    </row>
    <row r="69" spans="1:10" ht="20.100000000000001" customHeight="1" x14ac:dyDescent="0.2">
      <c r="A69" s="15">
        <v>270550</v>
      </c>
      <c r="B69" s="15">
        <v>2101</v>
      </c>
      <c r="C69" s="291">
        <v>0</v>
      </c>
      <c r="D69" s="291">
        <v>-57.52</v>
      </c>
      <c r="E69" s="15">
        <v>0</v>
      </c>
      <c r="F69" s="15">
        <v>0</v>
      </c>
      <c r="G69" s="15">
        <v>0</v>
      </c>
      <c r="H69" s="15">
        <v>0</v>
      </c>
      <c r="I69" s="15">
        <v>0</v>
      </c>
      <c r="J69" s="476">
        <f t="shared" si="0"/>
        <v>-57.52</v>
      </c>
    </row>
    <row r="70" spans="1:10" ht="20.100000000000001" customHeight="1" x14ac:dyDescent="0.2">
      <c r="A70" s="15">
        <v>270560</v>
      </c>
      <c r="B70" s="15">
        <v>2102</v>
      </c>
      <c r="C70" s="291">
        <v>0</v>
      </c>
      <c r="D70" s="291">
        <v>-2768.41</v>
      </c>
      <c r="E70" s="15">
        <v>0</v>
      </c>
      <c r="F70" s="15">
        <v>0</v>
      </c>
      <c r="G70" s="15">
        <v>0</v>
      </c>
      <c r="H70" s="15">
        <v>0</v>
      </c>
      <c r="I70" s="15">
        <v>0</v>
      </c>
      <c r="J70" s="476">
        <f t="shared" si="0"/>
        <v>-2768.41</v>
      </c>
    </row>
    <row r="71" spans="1:10" ht="20.100000000000001" customHeight="1" x14ac:dyDescent="0.2">
      <c r="A71" s="15">
        <v>270570</v>
      </c>
      <c r="B71" s="15">
        <v>2103</v>
      </c>
      <c r="C71" s="291">
        <v>0</v>
      </c>
      <c r="D71" s="291">
        <v>-21</v>
      </c>
      <c r="E71" s="15">
        <v>0</v>
      </c>
      <c r="F71" s="15">
        <v>0</v>
      </c>
      <c r="G71" s="15">
        <v>0</v>
      </c>
      <c r="H71" s="15">
        <v>0</v>
      </c>
      <c r="I71" s="15">
        <v>0</v>
      </c>
      <c r="J71" s="476">
        <f t="shared" si="0"/>
        <v>-21</v>
      </c>
    </row>
    <row r="72" spans="1:10" ht="20.100000000000001" customHeight="1" x14ac:dyDescent="0.2">
      <c r="A72" s="15">
        <v>270580</v>
      </c>
      <c r="B72" s="15">
        <v>2104</v>
      </c>
      <c r="C72" s="291">
        <v>0</v>
      </c>
      <c r="D72" s="291">
        <v>-648.53</v>
      </c>
      <c r="E72" s="15">
        <v>0</v>
      </c>
      <c r="F72" s="15">
        <v>0</v>
      </c>
      <c r="G72" s="15">
        <v>0</v>
      </c>
      <c r="H72" s="15">
        <v>0</v>
      </c>
      <c r="I72" s="15">
        <v>0</v>
      </c>
      <c r="J72" s="476">
        <f t="shared" si="0"/>
        <v>-648.53</v>
      </c>
    </row>
    <row r="73" spans="1:10" ht="20.100000000000001" customHeight="1" x14ac:dyDescent="0.2">
      <c r="A73" s="15">
        <v>270590</v>
      </c>
      <c r="B73" s="15">
        <v>2105</v>
      </c>
      <c r="C73" s="291">
        <v>0</v>
      </c>
      <c r="D73" s="291">
        <v>-1041.17</v>
      </c>
      <c r="E73" s="15">
        <v>0</v>
      </c>
      <c r="F73" s="15">
        <v>0</v>
      </c>
      <c r="G73" s="15">
        <v>0</v>
      </c>
      <c r="H73" s="15">
        <v>0</v>
      </c>
      <c r="I73" s="15">
        <v>0</v>
      </c>
      <c r="J73" s="476">
        <f t="shared" si="0"/>
        <v>-1041.17</v>
      </c>
    </row>
    <row r="74" spans="1:10" ht="20.100000000000001" customHeight="1" x14ac:dyDescent="0.2">
      <c r="A74" s="15">
        <v>270600</v>
      </c>
      <c r="B74" s="15">
        <v>2106</v>
      </c>
      <c r="C74" s="291">
        <v>0</v>
      </c>
      <c r="D74" s="291">
        <v>-801.53</v>
      </c>
      <c r="E74" s="15">
        <v>-0.26</v>
      </c>
      <c r="F74" s="15">
        <v>-0.76</v>
      </c>
      <c r="G74" s="15">
        <v>0</v>
      </c>
      <c r="H74" s="15">
        <v>0</v>
      </c>
      <c r="I74" s="15">
        <v>-3.4</v>
      </c>
      <c r="J74" s="476">
        <f t="shared" ref="J74:J115" si="1">SUM(C74:I74)</f>
        <v>-805.94999999999993</v>
      </c>
    </row>
    <row r="75" spans="1:10" ht="20.100000000000001" customHeight="1" x14ac:dyDescent="0.2">
      <c r="A75" s="15">
        <v>270610</v>
      </c>
      <c r="B75" s="15">
        <v>2107</v>
      </c>
      <c r="C75" s="291">
        <v>0</v>
      </c>
      <c r="D75" s="291">
        <v>-3260.38</v>
      </c>
      <c r="E75" s="15">
        <v>0</v>
      </c>
      <c r="F75" s="15">
        <v>0</v>
      </c>
      <c r="G75" s="15">
        <v>0</v>
      </c>
      <c r="H75" s="15">
        <v>0</v>
      </c>
      <c r="I75" s="15">
        <v>0</v>
      </c>
      <c r="J75" s="476">
        <f t="shared" si="1"/>
        <v>-3260.38</v>
      </c>
    </row>
    <row r="76" spans="1:10" ht="20.100000000000001" customHeight="1" x14ac:dyDescent="0.2">
      <c r="A76" s="15">
        <v>270620</v>
      </c>
      <c r="B76" s="15">
        <v>2108</v>
      </c>
      <c r="C76" s="291">
        <v>0</v>
      </c>
      <c r="D76" s="291">
        <v>0</v>
      </c>
      <c r="E76" s="15">
        <v>0</v>
      </c>
      <c r="F76" s="15">
        <v>0</v>
      </c>
      <c r="G76" s="15">
        <v>0</v>
      </c>
      <c r="H76" s="15">
        <v>0</v>
      </c>
      <c r="I76" s="15">
        <v>0</v>
      </c>
      <c r="J76" s="476">
        <f t="shared" si="1"/>
        <v>0</v>
      </c>
    </row>
    <row r="77" spans="1:10" ht="20.100000000000001" customHeight="1" x14ac:dyDescent="0.2">
      <c r="A77" s="15">
        <v>270622</v>
      </c>
      <c r="B77" s="15">
        <v>2110</v>
      </c>
      <c r="C77" s="291">
        <v>0</v>
      </c>
      <c r="D77" s="291">
        <v>-725.6</v>
      </c>
      <c r="E77" s="15">
        <v>0</v>
      </c>
      <c r="F77" s="15">
        <v>0</v>
      </c>
      <c r="G77" s="15">
        <v>0</v>
      </c>
      <c r="H77" s="15">
        <v>0</v>
      </c>
      <c r="I77" s="15">
        <v>0</v>
      </c>
      <c r="J77" s="476">
        <f t="shared" si="1"/>
        <v>-725.6</v>
      </c>
    </row>
    <row r="78" spans="1:10" ht="20.100000000000001" customHeight="1" x14ac:dyDescent="0.2">
      <c r="A78" s="15">
        <v>270623</v>
      </c>
      <c r="B78" s="15">
        <v>2111</v>
      </c>
      <c r="C78" s="291">
        <v>0</v>
      </c>
      <c r="D78" s="291">
        <v>-356.8</v>
      </c>
      <c r="E78" s="15">
        <v>0</v>
      </c>
      <c r="F78" s="15">
        <v>0</v>
      </c>
      <c r="G78" s="15">
        <v>0</v>
      </c>
      <c r="H78" s="15">
        <v>0</v>
      </c>
      <c r="I78" s="15">
        <v>0</v>
      </c>
      <c r="J78" s="476">
        <f t="shared" si="1"/>
        <v>-356.8</v>
      </c>
    </row>
    <row r="79" spans="1:10" ht="20.100000000000001" customHeight="1" x14ac:dyDescent="0.2">
      <c r="A79" s="15">
        <v>270624</v>
      </c>
      <c r="B79" s="15">
        <v>2112</v>
      </c>
      <c r="C79" s="291">
        <v>0</v>
      </c>
      <c r="D79" s="291">
        <v>-58.87</v>
      </c>
      <c r="E79" s="15">
        <v>0</v>
      </c>
      <c r="F79" s="15">
        <v>0</v>
      </c>
      <c r="G79" s="15">
        <v>0</v>
      </c>
      <c r="H79" s="15">
        <v>0</v>
      </c>
      <c r="I79" s="15">
        <v>0</v>
      </c>
      <c r="J79" s="476">
        <f t="shared" si="1"/>
        <v>-58.87</v>
      </c>
    </row>
    <row r="80" spans="1:10" ht="20.100000000000001" customHeight="1" x14ac:dyDescent="0.2">
      <c r="A80" s="15">
        <v>270625</v>
      </c>
      <c r="B80" s="15">
        <v>2113</v>
      </c>
      <c r="C80" s="291">
        <v>0</v>
      </c>
      <c r="D80" s="291">
        <v>-208.94</v>
      </c>
      <c r="E80" s="15">
        <v>0</v>
      </c>
      <c r="F80" s="15">
        <v>0</v>
      </c>
      <c r="G80" s="15">
        <v>0</v>
      </c>
      <c r="H80" s="15">
        <v>0</v>
      </c>
      <c r="I80" s="15">
        <v>0</v>
      </c>
      <c r="J80" s="476">
        <f t="shared" si="1"/>
        <v>-208.94</v>
      </c>
    </row>
    <row r="81" spans="1:10" ht="20.100000000000001" customHeight="1" x14ac:dyDescent="0.2">
      <c r="A81" s="15">
        <v>270630</v>
      </c>
      <c r="B81" s="15">
        <v>2801</v>
      </c>
      <c r="C81" s="291">
        <v>0</v>
      </c>
      <c r="D81" s="291">
        <v>0</v>
      </c>
      <c r="E81" s="15">
        <v>0</v>
      </c>
      <c r="F81" s="15">
        <v>0</v>
      </c>
      <c r="G81" s="15">
        <v>0</v>
      </c>
      <c r="H81" s="15">
        <v>0</v>
      </c>
      <c r="I81" s="15">
        <v>0</v>
      </c>
      <c r="J81" s="476">
        <f t="shared" si="1"/>
        <v>0</v>
      </c>
    </row>
    <row r="82" spans="1:10" ht="20.100000000000001" customHeight="1" x14ac:dyDescent="0.2">
      <c r="A82" s="15">
        <v>270650</v>
      </c>
      <c r="B82" s="15">
        <v>2803</v>
      </c>
      <c r="C82" s="291">
        <v>-781.72</v>
      </c>
      <c r="D82" s="291">
        <v>-64.62</v>
      </c>
      <c r="E82" s="15">
        <v>0</v>
      </c>
      <c r="F82" s="15">
        <v>0</v>
      </c>
      <c r="G82" s="15">
        <v>0</v>
      </c>
      <c r="H82" s="15">
        <v>0</v>
      </c>
      <c r="I82" s="15">
        <v>0</v>
      </c>
      <c r="J82" s="476">
        <f t="shared" si="1"/>
        <v>-846.34</v>
      </c>
    </row>
    <row r="83" spans="1:10" ht="20.100000000000001" customHeight="1" x14ac:dyDescent="0.2">
      <c r="A83" s="15">
        <v>270660</v>
      </c>
      <c r="B83" s="15">
        <v>2804</v>
      </c>
      <c r="C83" s="291">
        <v>-1686.58</v>
      </c>
      <c r="D83" s="291">
        <v>-596.87</v>
      </c>
      <c r="E83" s="15">
        <v>0</v>
      </c>
      <c r="F83" s="15">
        <v>0</v>
      </c>
      <c r="G83" s="15">
        <v>0</v>
      </c>
      <c r="H83" s="15">
        <v>0</v>
      </c>
      <c r="I83" s="15">
        <v>0</v>
      </c>
      <c r="J83" s="476">
        <f t="shared" si="1"/>
        <v>-2283.4499999999998</v>
      </c>
    </row>
    <row r="84" spans="1:10" ht="20.100000000000001" customHeight="1" x14ac:dyDescent="0.2">
      <c r="A84" s="15">
        <v>270666</v>
      </c>
      <c r="B84" s="15">
        <v>2806</v>
      </c>
      <c r="C84" s="291">
        <v>0</v>
      </c>
      <c r="D84" s="291">
        <v>0</v>
      </c>
      <c r="E84" s="15">
        <v>0</v>
      </c>
      <c r="F84" s="15">
        <v>0</v>
      </c>
      <c r="G84" s="15">
        <v>0</v>
      </c>
      <c r="H84" s="15">
        <v>0</v>
      </c>
      <c r="I84" s="15">
        <v>0</v>
      </c>
      <c r="J84" s="476">
        <f t="shared" si="1"/>
        <v>0</v>
      </c>
    </row>
    <row r="85" spans="1:10" ht="20.100000000000001" customHeight="1" x14ac:dyDescent="0.2">
      <c r="A85" s="15">
        <v>270670</v>
      </c>
      <c r="B85" s="15">
        <v>3201</v>
      </c>
      <c r="C85" s="291">
        <v>0</v>
      </c>
      <c r="D85" s="291">
        <v>-19654.79</v>
      </c>
      <c r="E85" s="15">
        <v>-0.85</v>
      </c>
      <c r="F85" s="15">
        <v>0</v>
      </c>
      <c r="G85" s="15">
        <v>0</v>
      </c>
      <c r="H85" s="15">
        <v>0</v>
      </c>
      <c r="I85" s="15">
        <v>0</v>
      </c>
      <c r="J85" s="476">
        <f t="shared" si="1"/>
        <v>-19655.64</v>
      </c>
    </row>
    <row r="86" spans="1:10" ht="20.100000000000001" customHeight="1" x14ac:dyDescent="0.2">
      <c r="A86" s="15">
        <v>270680</v>
      </c>
      <c r="B86" s="15">
        <v>3202</v>
      </c>
      <c r="C86" s="291">
        <v>0</v>
      </c>
      <c r="D86" s="291">
        <v>-48.62</v>
      </c>
      <c r="E86" s="15">
        <v>0</v>
      </c>
      <c r="F86" s="15">
        <v>0</v>
      </c>
      <c r="G86" s="15">
        <v>0</v>
      </c>
      <c r="H86" s="15">
        <v>0</v>
      </c>
      <c r="I86" s="15">
        <v>0</v>
      </c>
      <c r="J86" s="476">
        <f t="shared" si="1"/>
        <v>-48.62</v>
      </c>
    </row>
    <row r="87" spans="1:10" ht="20.100000000000001" customHeight="1" x14ac:dyDescent="0.2">
      <c r="A87" s="15">
        <v>270690</v>
      </c>
      <c r="B87" s="15">
        <v>3206</v>
      </c>
      <c r="C87" s="291">
        <v>0</v>
      </c>
      <c r="D87" s="291">
        <v>-15.76</v>
      </c>
      <c r="E87" s="15">
        <v>-0.32</v>
      </c>
      <c r="F87" s="15">
        <v>-1.56</v>
      </c>
      <c r="G87" s="15">
        <v>0</v>
      </c>
      <c r="H87" s="15">
        <v>0</v>
      </c>
      <c r="I87" s="15">
        <v>-11.24</v>
      </c>
      <c r="J87" s="476">
        <f t="shared" si="1"/>
        <v>-28.879999999999995</v>
      </c>
    </row>
    <row r="88" spans="1:10" ht="20.100000000000001" customHeight="1" x14ac:dyDescent="0.2">
      <c r="A88" s="15">
        <v>270700</v>
      </c>
      <c r="B88" s="15">
        <v>3207</v>
      </c>
      <c r="C88" s="291">
        <v>0</v>
      </c>
      <c r="D88" s="291">
        <v>-4235.1000000000004</v>
      </c>
      <c r="E88" s="15">
        <v>-0.13</v>
      </c>
      <c r="F88" s="15">
        <v>-0.77</v>
      </c>
      <c r="G88" s="15">
        <v>0</v>
      </c>
      <c r="H88" s="15">
        <v>0</v>
      </c>
      <c r="I88" s="15">
        <v>-6.44</v>
      </c>
      <c r="J88" s="476">
        <f t="shared" si="1"/>
        <v>-4242.4400000000005</v>
      </c>
    </row>
    <row r="89" spans="1:10" ht="20.100000000000001" customHeight="1" x14ac:dyDescent="0.2">
      <c r="A89" s="15">
        <v>270710</v>
      </c>
      <c r="B89" s="15">
        <v>3211</v>
      </c>
      <c r="C89" s="291">
        <v>0</v>
      </c>
      <c r="D89" s="291">
        <v>-3127.14</v>
      </c>
      <c r="E89" s="15">
        <v>-0.17</v>
      </c>
      <c r="F89" s="15">
        <v>-0.57999999999999996</v>
      </c>
      <c r="G89" s="15">
        <v>0</v>
      </c>
      <c r="H89" s="15">
        <v>0</v>
      </c>
      <c r="I89" s="15">
        <v>-3.56</v>
      </c>
      <c r="J89" s="476">
        <f t="shared" si="1"/>
        <v>-3131.45</v>
      </c>
    </row>
    <row r="90" spans="1:10" ht="20.100000000000001" customHeight="1" x14ac:dyDescent="0.2">
      <c r="A90" s="15">
        <v>270720</v>
      </c>
      <c r="B90" s="15">
        <v>3217</v>
      </c>
      <c r="C90" s="291">
        <v>0</v>
      </c>
      <c r="D90" s="291">
        <v>-13445.97</v>
      </c>
      <c r="E90" s="15">
        <v>-0.69</v>
      </c>
      <c r="F90" s="15">
        <v>-1.38</v>
      </c>
      <c r="G90" s="15">
        <v>0</v>
      </c>
      <c r="H90" s="15">
        <v>0</v>
      </c>
      <c r="I90" s="15">
        <v>-15.66</v>
      </c>
      <c r="J90" s="476">
        <f t="shared" si="1"/>
        <v>-13463.699999999999</v>
      </c>
    </row>
    <row r="91" spans="1:10" ht="20.100000000000001" customHeight="1" x14ac:dyDescent="0.2">
      <c r="A91" s="15">
        <v>270721</v>
      </c>
      <c r="B91" s="15">
        <v>3218</v>
      </c>
      <c r="C91" s="291">
        <v>0</v>
      </c>
      <c r="D91" s="291">
        <v>-1530.92</v>
      </c>
      <c r="E91" s="15">
        <v>0</v>
      </c>
      <c r="F91" s="15">
        <v>0</v>
      </c>
      <c r="G91" s="15">
        <v>0</v>
      </c>
      <c r="H91" s="15">
        <v>0</v>
      </c>
      <c r="I91" s="15">
        <v>0</v>
      </c>
      <c r="J91" s="476">
        <f t="shared" si="1"/>
        <v>-1530.92</v>
      </c>
    </row>
    <row r="92" spans="1:10" ht="20.100000000000001" customHeight="1" x14ac:dyDescent="0.2">
      <c r="A92" s="15">
        <v>270722</v>
      </c>
      <c r="B92" s="15">
        <v>3219</v>
      </c>
      <c r="C92" s="291">
        <v>0</v>
      </c>
      <c r="D92" s="291">
        <v>-10530.8</v>
      </c>
      <c r="E92" s="15">
        <v>0</v>
      </c>
      <c r="F92" s="15">
        <v>0</v>
      </c>
      <c r="G92" s="15">
        <v>0</v>
      </c>
      <c r="H92" s="15">
        <v>0</v>
      </c>
      <c r="I92" s="15">
        <v>0</v>
      </c>
      <c r="J92" s="476">
        <f t="shared" si="1"/>
        <v>-10530.8</v>
      </c>
    </row>
    <row r="93" spans="1:10" ht="20.100000000000001" customHeight="1" x14ac:dyDescent="0.2">
      <c r="A93" s="15">
        <v>270723</v>
      </c>
      <c r="B93" s="15">
        <v>3220</v>
      </c>
      <c r="C93" s="291">
        <v>0</v>
      </c>
      <c r="D93" s="291">
        <v>-820.66</v>
      </c>
      <c r="E93" s="15">
        <v>0</v>
      </c>
      <c r="F93" s="15">
        <v>0</v>
      </c>
      <c r="G93" s="15">
        <v>0</v>
      </c>
      <c r="H93" s="15">
        <v>0</v>
      </c>
      <c r="I93" s="15">
        <v>0</v>
      </c>
      <c r="J93" s="476">
        <f t="shared" si="1"/>
        <v>-820.66</v>
      </c>
    </row>
    <row r="94" spans="1:10" ht="20.100000000000001" customHeight="1" x14ac:dyDescent="0.2">
      <c r="A94" s="15">
        <v>270724</v>
      </c>
      <c r="B94" s="15">
        <v>3223</v>
      </c>
      <c r="C94" s="291">
        <v>0</v>
      </c>
      <c r="D94" s="291">
        <v>-1541.29</v>
      </c>
      <c r="E94" s="15">
        <v>0</v>
      </c>
      <c r="F94" s="15">
        <v>0</v>
      </c>
      <c r="G94" s="15">
        <v>0</v>
      </c>
      <c r="H94" s="15">
        <v>0</v>
      </c>
      <c r="I94" s="15">
        <v>0</v>
      </c>
      <c r="J94" s="476">
        <f t="shared" si="1"/>
        <v>-1541.29</v>
      </c>
    </row>
    <row r="95" spans="1:10" ht="20.100000000000001" customHeight="1" x14ac:dyDescent="0.2">
      <c r="A95" s="15">
        <v>270725</v>
      </c>
      <c r="B95" s="15">
        <v>3222</v>
      </c>
      <c r="C95" s="291">
        <v>0</v>
      </c>
      <c r="D95" s="291">
        <v>-0.98</v>
      </c>
      <c r="E95" s="15">
        <v>0</v>
      </c>
      <c r="F95" s="15">
        <v>0</v>
      </c>
      <c r="G95" s="15">
        <v>0</v>
      </c>
      <c r="H95" s="15">
        <v>0</v>
      </c>
      <c r="I95" s="15">
        <v>0</v>
      </c>
      <c r="J95" s="476">
        <f t="shared" si="1"/>
        <v>-0.98</v>
      </c>
    </row>
    <row r="96" spans="1:10" ht="20.100000000000001" customHeight="1" x14ac:dyDescent="0.2">
      <c r="A96" s="15">
        <v>270726</v>
      </c>
      <c r="B96" s="15">
        <v>3224</v>
      </c>
      <c r="C96" s="291">
        <v>0</v>
      </c>
      <c r="D96" s="291">
        <v>-101.14</v>
      </c>
      <c r="E96" s="15">
        <v>0</v>
      </c>
      <c r="F96" s="15">
        <v>0</v>
      </c>
      <c r="G96" s="15">
        <v>0</v>
      </c>
      <c r="H96" s="15">
        <v>0</v>
      </c>
      <c r="I96" s="15">
        <v>0</v>
      </c>
      <c r="J96" s="476">
        <f t="shared" si="1"/>
        <v>-101.14</v>
      </c>
    </row>
    <row r="97" spans="1:10" ht="20.100000000000001" customHeight="1" x14ac:dyDescent="0.2">
      <c r="A97" s="15">
        <v>270727</v>
      </c>
      <c r="B97" s="15">
        <v>3225</v>
      </c>
      <c r="C97" s="291">
        <v>0</v>
      </c>
      <c r="D97" s="291">
        <v>-9952.2000000000007</v>
      </c>
      <c r="E97" s="15">
        <v>0</v>
      </c>
      <c r="F97" s="15">
        <v>0</v>
      </c>
      <c r="G97" s="15">
        <v>0</v>
      </c>
      <c r="H97" s="15">
        <v>0</v>
      </c>
      <c r="I97" s="15">
        <v>0</v>
      </c>
      <c r="J97" s="476">
        <f t="shared" si="1"/>
        <v>-9952.2000000000007</v>
      </c>
    </row>
    <row r="98" spans="1:10" ht="20.100000000000001" customHeight="1" x14ac:dyDescent="0.2">
      <c r="A98" s="15">
        <v>270730</v>
      </c>
      <c r="B98" s="15">
        <v>4406</v>
      </c>
      <c r="C98" s="291">
        <v>0</v>
      </c>
      <c r="D98" s="291">
        <v>-19042.349999999999</v>
      </c>
      <c r="E98" s="15">
        <v>0</v>
      </c>
      <c r="F98" s="15">
        <v>0</v>
      </c>
      <c r="G98" s="15">
        <v>0</v>
      </c>
      <c r="H98" s="15">
        <v>0</v>
      </c>
      <c r="I98" s="15">
        <v>0</v>
      </c>
      <c r="J98" s="476">
        <f t="shared" si="1"/>
        <v>-19042.349999999999</v>
      </c>
    </row>
    <row r="99" spans="1:10" ht="20.100000000000001" customHeight="1" x14ac:dyDescent="0.2">
      <c r="A99" s="15">
        <v>270740</v>
      </c>
      <c r="B99" s="15">
        <v>4407</v>
      </c>
      <c r="C99" s="291">
        <v>0</v>
      </c>
      <c r="D99" s="291">
        <v>-6273.57</v>
      </c>
      <c r="E99" s="15">
        <v>0</v>
      </c>
      <c r="F99" s="15">
        <v>0</v>
      </c>
      <c r="G99" s="15">
        <v>0</v>
      </c>
      <c r="H99" s="15">
        <v>0</v>
      </c>
      <c r="I99" s="15">
        <v>0</v>
      </c>
      <c r="J99" s="476">
        <f t="shared" si="1"/>
        <v>-6273.57</v>
      </c>
    </row>
    <row r="100" spans="1:10" ht="20.100000000000001" customHeight="1" x14ac:dyDescent="0.2">
      <c r="A100" s="15">
        <v>270750</v>
      </c>
      <c r="B100" s="15">
        <v>4408</v>
      </c>
      <c r="C100" s="291">
        <v>0</v>
      </c>
      <c r="D100" s="291">
        <v>-23102.86</v>
      </c>
      <c r="E100" s="15">
        <v>-0.72</v>
      </c>
      <c r="F100" s="15">
        <v>-2.2000000000000002</v>
      </c>
      <c r="G100" s="15">
        <v>0</v>
      </c>
      <c r="H100" s="15">
        <v>0</v>
      </c>
      <c r="I100" s="15">
        <v>-11.64</v>
      </c>
      <c r="J100" s="476">
        <f t="shared" si="1"/>
        <v>-23117.420000000002</v>
      </c>
    </row>
    <row r="101" spans="1:10" ht="20.100000000000001" customHeight="1" x14ac:dyDescent="0.2">
      <c r="A101" s="15">
        <v>270760</v>
      </c>
      <c r="B101" s="15">
        <v>4409</v>
      </c>
      <c r="C101" s="291">
        <v>0</v>
      </c>
      <c r="D101" s="291">
        <v>0</v>
      </c>
      <c r="E101" s="15">
        <v>0</v>
      </c>
      <c r="F101" s="15">
        <v>0</v>
      </c>
      <c r="G101" s="15">
        <v>0</v>
      </c>
      <c r="H101" s="15">
        <v>0</v>
      </c>
      <c r="I101" s="15">
        <v>0</v>
      </c>
      <c r="J101" s="476">
        <f t="shared" si="1"/>
        <v>0</v>
      </c>
    </row>
    <row r="102" spans="1:10" ht="20.100000000000001" customHeight="1" x14ac:dyDescent="0.2">
      <c r="A102" s="15">
        <v>270762</v>
      </c>
      <c r="B102" s="15">
        <v>4411</v>
      </c>
      <c r="C102" s="291">
        <v>0</v>
      </c>
      <c r="D102" s="291">
        <v>-6602.29</v>
      </c>
      <c r="E102" s="15">
        <v>0</v>
      </c>
      <c r="F102" s="15">
        <v>0</v>
      </c>
      <c r="G102" s="15">
        <v>0</v>
      </c>
      <c r="H102" s="15">
        <v>0</v>
      </c>
      <c r="I102" s="15">
        <v>0</v>
      </c>
      <c r="J102" s="476">
        <f t="shared" si="1"/>
        <v>-6602.29</v>
      </c>
    </row>
    <row r="103" spans="1:10" ht="20.100000000000001" customHeight="1" x14ac:dyDescent="0.2">
      <c r="A103" s="15">
        <v>270764</v>
      </c>
      <c r="B103" s="15">
        <v>4413</v>
      </c>
      <c r="C103" s="291">
        <v>0</v>
      </c>
      <c r="D103" s="291">
        <v>-431.82</v>
      </c>
      <c r="E103" s="15">
        <v>0</v>
      </c>
      <c r="F103" s="15">
        <v>0</v>
      </c>
      <c r="G103" s="15">
        <v>0</v>
      </c>
      <c r="H103" s="15">
        <v>0</v>
      </c>
      <c r="I103" s="15">
        <v>0</v>
      </c>
      <c r="J103" s="476">
        <f t="shared" si="1"/>
        <v>-431.82</v>
      </c>
    </row>
    <row r="104" spans="1:10" ht="20.100000000000001" customHeight="1" x14ac:dyDescent="0.2">
      <c r="A104" s="15">
        <v>270765</v>
      </c>
      <c r="B104" s="15">
        <v>4414</v>
      </c>
      <c r="C104" s="291">
        <v>0</v>
      </c>
      <c r="D104" s="291">
        <v>-5539.2</v>
      </c>
      <c r="E104" s="15">
        <v>0</v>
      </c>
      <c r="F104" s="15">
        <v>0</v>
      </c>
      <c r="G104" s="15">
        <v>0</v>
      </c>
      <c r="H104" s="15">
        <v>0</v>
      </c>
      <c r="I104" s="15">
        <v>-10</v>
      </c>
      <c r="J104" s="476">
        <f t="shared" si="1"/>
        <v>-5549.2</v>
      </c>
    </row>
    <row r="105" spans="1:10" ht="20.100000000000001" customHeight="1" x14ac:dyDescent="0.2">
      <c r="A105" s="15">
        <v>270766</v>
      </c>
      <c r="B105" s="15">
        <v>4415</v>
      </c>
      <c r="C105" s="291">
        <v>0</v>
      </c>
      <c r="D105" s="291">
        <v>-5892.79</v>
      </c>
      <c r="E105" s="15">
        <v>-1.56</v>
      </c>
      <c r="F105" s="15">
        <v>-3.13</v>
      </c>
      <c r="G105" s="15">
        <v>0</v>
      </c>
      <c r="H105" s="15">
        <v>0</v>
      </c>
      <c r="I105" s="15">
        <v>-30.65</v>
      </c>
      <c r="J105" s="476">
        <f t="shared" si="1"/>
        <v>-5928.13</v>
      </c>
    </row>
    <row r="106" spans="1:10" ht="20.100000000000001" customHeight="1" x14ac:dyDescent="0.2">
      <c r="A106" s="15">
        <v>270770</v>
      </c>
      <c r="B106" s="15">
        <v>4501</v>
      </c>
      <c r="C106" s="291">
        <v>0</v>
      </c>
      <c r="D106" s="291">
        <v>-6177.37</v>
      </c>
      <c r="E106" s="15">
        <v>-1.38</v>
      </c>
      <c r="F106" s="15">
        <v>-0.79</v>
      </c>
      <c r="G106" s="15">
        <v>0</v>
      </c>
      <c r="H106" s="15">
        <v>0</v>
      </c>
      <c r="I106" s="15">
        <v>-3.92</v>
      </c>
      <c r="J106" s="476">
        <f t="shared" si="1"/>
        <v>-6183.46</v>
      </c>
    </row>
    <row r="107" spans="1:10" ht="20.100000000000001" customHeight="1" x14ac:dyDescent="0.2">
      <c r="A107" s="15">
        <v>270780</v>
      </c>
      <c r="B107" s="15">
        <v>4502</v>
      </c>
      <c r="C107" s="291">
        <v>0</v>
      </c>
      <c r="D107" s="291">
        <v>-2806.31</v>
      </c>
      <c r="E107" s="15">
        <v>-0.01</v>
      </c>
      <c r="F107" s="15">
        <v>0</v>
      </c>
      <c r="G107" s="15">
        <v>0</v>
      </c>
      <c r="H107" s="15">
        <v>0</v>
      </c>
      <c r="I107" s="15">
        <v>0</v>
      </c>
      <c r="J107" s="476">
        <f t="shared" si="1"/>
        <v>-2806.32</v>
      </c>
    </row>
    <row r="108" spans="1:10" ht="20.100000000000001" customHeight="1" x14ac:dyDescent="0.2">
      <c r="A108" s="15">
        <v>270790</v>
      </c>
      <c r="B108" s="15">
        <v>4503</v>
      </c>
      <c r="C108" s="291">
        <v>0</v>
      </c>
      <c r="D108" s="291">
        <v>0</v>
      </c>
      <c r="E108" s="15">
        <v>0</v>
      </c>
      <c r="F108" s="15">
        <v>0</v>
      </c>
      <c r="G108" s="15">
        <v>0</v>
      </c>
      <c r="H108" s="15">
        <v>0</v>
      </c>
      <c r="I108" s="15">
        <v>0</v>
      </c>
      <c r="J108" s="476">
        <f t="shared" si="1"/>
        <v>0</v>
      </c>
    </row>
    <row r="109" spans="1:10" ht="20.100000000000001" customHeight="1" x14ac:dyDescent="0.2">
      <c r="A109" s="15">
        <v>270800</v>
      </c>
      <c r="B109" s="15">
        <v>4504</v>
      </c>
      <c r="C109" s="291">
        <v>0</v>
      </c>
      <c r="D109" s="291">
        <v>-114</v>
      </c>
      <c r="E109" s="15">
        <v>0</v>
      </c>
      <c r="F109" s="15">
        <v>0</v>
      </c>
      <c r="G109" s="15">
        <v>0</v>
      </c>
      <c r="H109" s="15">
        <v>0</v>
      </c>
      <c r="I109" s="15">
        <v>0</v>
      </c>
      <c r="J109" s="476">
        <f t="shared" si="1"/>
        <v>-114</v>
      </c>
    </row>
    <row r="110" spans="1:10" ht="20.100000000000001" customHeight="1" x14ac:dyDescent="0.2">
      <c r="A110" s="15">
        <v>270810</v>
      </c>
      <c r="B110" s="15">
        <v>4505</v>
      </c>
      <c r="C110" s="291">
        <v>0</v>
      </c>
      <c r="D110" s="291">
        <v>-2282.38</v>
      </c>
      <c r="E110" s="15">
        <v>0</v>
      </c>
      <c r="F110" s="15">
        <v>0</v>
      </c>
      <c r="G110" s="15">
        <v>0</v>
      </c>
      <c r="H110" s="15">
        <v>0</v>
      </c>
      <c r="I110" s="15">
        <v>0</v>
      </c>
      <c r="J110" s="476">
        <f t="shared" si="1"/>
        <v>-2282.38</v>
      </c>
    </row>
    <row r="111" spans="1:10" ht="20.100000000000001" customHeight="1" x14ac:dyDescent="0.2">
      <c r="A111" s="15">
        <v>270811</v>
      </c>
      <c r="B111" s="15">
        <v>4506</v>
      </c>
      <c r="C111" s="291">
        <v>0</v>
      </c>
      <c r="D111" s="291">
        <v>-74.44</v>
      </c>
      <c r="E111" s="15">
        <v>0</v>
      </c>
      <c r="F111" s="15">
        <v>0</v>
      </c>
      <c r="G111" s="15">
        <v>0</v>
      </c>
      <c r="H111" s="15">
        <v>0</v>
      </c>
      <c r="I111" s="15">
        <v>0</v>
      </c>
      <c r="J111" s="476">
        <f t="shared" si="1"/>
        <v>-74.44</v>
      </c>
    </row>
    <row r="112" spans="1:10" ht="20.100000000000001" customHeight="1" x14ac:dyDescent="0.2">
      <c r="A112" s="15">
        <v>270820</v>
      </c>
      <c r="B112" s="15">
        <v>5701</v>
      </c>
      <c r="C112" s="291">
        <v>-19772.29</v>
      </c>
      <c r="D112" s="291">
        <v>-1164.5999999999999</v>
      </c>
      <c r="E112" s="15">
        <v>-1.1200000000000001</v>
      </c>
      <c r="F112" s="15">
        <v>-4.2699999999999996</v>
      </c>
      <c r="G112" s="15">
        <v>0</v>
      </c>
      <c r="H112" s="15">
        <v>0</v>
      </c>
      <c r="I112" s="15">
        <v>-7.57</v>
      </c>
      <c r="J112" s="476">
        <f t="shared" si="1"/>
        <v>-20949.849999999999</v>
      </c>
    </row>
    <row r="113" spans="1:12" ht="20.100000000000001" customHeight="1" x14ac:dyDescent="0.2">
      <c r="A113" s="15">
        <v>270830</v>
      </c>
      <c r="B113" s="15">
        <v>5702</v>
      </c>
      <c r="C113" s="291">
        <v>-1479.9</v>
      </c>
      <c r="D113" s="291">
        <v>-83.56</v>
      </c>
      <c r="E113" s="15">
        <v>0</v>
      </c>
      <c r="F113" s="15">
        <v>0</v>
      </c>
      <c r="G113" s="15">
        <v>0</v>
      </c>
      <c r="H113" s="15">
        <v>0</v>
      </c>
      <c r="I113" s="15">
        <v>0</v>
      </c>
      <c r="J113" s="476">
        <f t="shared" si="1"/>
        <v>-1563.46</v>
      </c>
    </row>
    <row r="114" spans="1:12" ht="20.100000000000001" customHeight="1" x14ac:dyDescent="0.2">
      <c r="A114" s="15">
        <v>270840</v>
      </c>
      <c r="B114" s="15">
        <v>5703</v>
      </c>
      <c r="C114" s="291">
        <v>-4572.84</v>
      </c>
      <c r="D114" s="291">
        <v>-213.62</v>
      </c>
      <c r="E114" s="15">
        <v>-1.08</v>
      </c>
      <c r="F114" s="15">
        <v>-2.88</v>
      </c>
      <c r="G114" s="15">
        <v>0</v>
      </c>
      <c r="H114" s="15">
        <v>0</v>
      </c>
      <c r="I114" s="15">
        <v>-12.67</v>
      </c>
      <c r="J114" s="476">
        <f t="shared" si="1"/>
        <v>-4803.09</v>
      </c>
    </row>
    <row r="115" spans="1:12" ht="20.100000000000001" customHeight="1" x14ac:dyDescent="0.2">
      <c r="A115" s="663">
        <v>270850</v>
      </c>
      <c r="B115" s="663">
        <v>5704</v>
      </c>
      <c r="C115" s="664">
        <v>-124.94</v>
      </c>
      <c r="D115" s="664">
        <v>-2.04</v>
      </c>
      <c r="E115" s="15">
        <v>0</v>
      </c>
      <c r="F115" s="15">
        <v>0</v>
      </c>
      <c r="G115" s="15">
        <v>0</v>
      </c>
      <c r="H115" s="15">
        <v>0</v>
      </c>
      <c r="I115" s="15">
        <v>0</v>
      </c>
      <c r="J115" s="476">
        <f t="shared" si="1"/>
        <v>-126.98</v>
      </c>
      <c r="L115" s="477"/>
    </row>
    <row r="116" spans="1:12" ht="19.5" customHeight="1" x14ac:dyDescent="0.25">
      <c r="A116" s="309"/>
      <c r="B116" s="309" t="s">
        <v>166</v>
      </c>
      <c r="C116" s="310">
        <f t="shared" ref="C116:H116" si="2">SUM(C9:C115)</f>
        <v>-28418.27</v>
      </c>
      <c r="D116" s="310">
        <f t="shared" si="2"/>
        <v>-387910.42999999982</v>
      </c>
      <c r="E116" s="310">
        <f t="shared" si="2"/>
        <v>-284.93999999999994</v>
      </c>
      <c r="F116" s="310">
        <f t="shared" si="2"/>
        <v>-220.19</v>
      </c>
      <c r="G116" s="310">
        <f t="shared" si="2"/>
        <v>0</v>
      </c>
      <c r="H116" s="310">
        <f t="shared" si="2"/>
        <v>-19.43</v>
      </c>
      <c r="I116" s="310">
        <f>SUM(I9:I115)</f>
        <v>-550.55999999999995</v>
      </c>
      <c r="J116" s="311">
        <f>SUM(J9:J115)</f>
        <v>-417403.82</v>
      </c>
    </row>
    <row r="117" spans="1:12" ht="15.75" x14ac:dyDescent="0.25">
      <c r="A117" s="245"/>
      <c r="B117" s="245"/>
      <c r="C117" s="661"/>
      <c r="D117" s="661"/>
      <c r="E117" s="661"/>
      <c r="F117" s="661"/>
      <c r="G117" s="661"/>
      <c r="H117" s="661"/>
      <c r="I117" s="661"/>
      <c r="J117" s="662"/>
    </row>
    <row r="118" spans="1:12" x14ac:dyDescent="0.2">
      <c r="C118" s="412"/>
      <c r="D118" s="412"/>
      <c r="E118" s="412"/>
      <c r="F118" s="412"/>
      <c r="G118" s="412"/>
      <c r="H118" s="412"/>
      <c r="I118" s="412"/>
      <c r="J118" s="412"/>
    </row>
    <row r="119" spans="1:12" x14ac:dyDescent="0.2">
      <c r="J119" s="477"/>
    </row>
    <row r="120" spans="1:12" x14ac:dyDescent="0.2">
      <c r="J120" s="477"/>
    </row>
  </sheetData>
  <phoneticPr fontId="30" type="noConversion"/>
  <pageMargins left="0.32" right="0.27" top="1" bottom="1" header="0.5" footer="0.5"/>
  <pageSetup scale="87" orientation="landscape" horizontalDpi="4294967292"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I56"/>
  <sheetViews>
    <sheetView showGridLines="0" topLeftCell="C1" workbookViewId="0">
      <selection activeCell="F2" sqref="F2"/>
    </sheetView>
  </sheetViews>
  <sheetFormatPr defaultRowHeight="15" x14ac:dyDescent="0.2"/>
  <cols>
    <col min="1" max="1" width="3.77734375" customWidth="1"/>
    <col min="2" max="2" width="33.88671875" style="17" customWidth="1"/>
    <col min="3" max="3" width="7" style="18" bestFit="1" customWidth="1"/>
    <col min="4" max="4" width="9.109375" style="18" bestFit="1" customWidth="1"/>
    <col min="5" max="5" width="14.5546875" style="18" bestFit="1" customWidth="1"/>
    <col min="6" max="6" width="14.44140625" style="18" bestFit="1" customWidth="1"/>
    <col min="7" max="8" width="14.5546875" style="18" bestFit="1" customWidth="1"/>
    <col min="9" max="9" width="13.77734375" style="18" customWidth="1"/>
    <col min="11" max="11" width="10" bestFit="1" customWidth="1"/>
    <col min="12" max="15" width="11" bestFit="1" customWidth="1"/>
  </cols>
  <sheetData>
    <row r="1" spans="1:9" ht="20.100000000000001" customHeight="1" x14ac:dyDescent="0.25">
      <c r="A1" s="22" t="s">
        <v>291</v>
      </c>
    </row>
    <row r="2" spans="1:9" ht="20.100000000000001" customHeight="1" x14ac:dyDescent="0.25">
      <c r="A2" s="22" t="s">
        <v>646</v>
      </c>
      <c r="B2" s="21"/>
      <c r="D2" s="651"/>
      <c r="E2" s="651"/>
      <c r="F2" s="651"/>
    </row>
    <row r="3" spans="1:9" ht="13.5" customHeight="1" x14ac:dyDescent="0.2">
      <c r="A3" s="93"/>
      <c r="B3" s="93"/>
    </row>
    <row r="4" spans="1:9" ht="20.100000000000001" customHeight="1" thickBot="1" x14ac:dyDescent="0.3">
      <c r="B4" s="82" t="s">
        <v>1</v>
      </c>
      <c r="C4" s="633"/>
      <c r="D4" s="633" t="s">
        <v>492</v>
      </c>
      <c r="E4" s="574"/>
      <c r="F4" s="574"/>
    </row>
    <row r="5" spans="1:9" ht="10.5" customHeight="1" x14ac:dyDescent="0.25">
      <c r="A5" s="13"/>
    </row>
    <row r="6" spans="1:9" ht="20.100000000000001" customHeight="1" x14ac:dyDescent="0.2">
      <c r="B6" s="17" t="s">
        <v>292</v>
      </c>
    </row>
    <row r="7" spans="1:9" ht="20.100000000000001" customHeight="1" x14ac:dyDescent="0.2">
      <c r="B7" s="17" t="s">
        <v>293</v>
      </c>
    </row>
    <row r="8" spans="1:9" ht="15" customHeight="1" x14ac:dyDescent="0.2"/>
    <row r="9" spans="1:9" ht="39" customHeight="1" x14ac:dyDescent="0.2">
      <c r="B9" s="575"/>
      <c r="C9" s="576"/>
      <c r="D9" s="749" t="s">
        <v>294</v>
      </c>
      <c r="E9" s="577" t="s">
        <v>295</v>
      </c>
      <c r="F9" s="578" t="s">
        <v>296</v>
      </c>
      <c r="G9" s="579"/>
      <c r="H9" s="580" t="s">
        <v>297</v>
      </c>
      <c r="I9" s="577" t="s">
        <v>298</v>
      </c>
    </row>
    <row r="10" spans="1:9" ht="26.25" customHeight="1" x14ac:dyDescent="0.25">
      <c r="B10" s="41" t="s">
        <v>299</v>
      </c>
      <c r="C10" s="581" t="s">
        <v>300</v>
      </c>
      <c r="D10" s="750"/>
      <c r="E10" s="582"/>
      <c r="F10" s="583" t="s">
        <v>32</v>
      </c>
      <c r="G10" s="584" t="s">
        <v>33</v>
      </c>
      <c r="H10" s="585"/>
      <c r="I10" s="586"/>
    </row>
    <row r="11" spans="1:9" ht="20.100000000000001" customHeight="1" x14ac:dyDescent="0.25">
      <c r="B11" s="587" t="s">
        <v>301</v>
      </c>
      <c r="C11" s="588"/>
      <c r="D11" s="588"/>
      <c r="E11" s="588"/>
      <c r="F11" s="588"/>
      <c r="G11" s="588"/>
      <c r="H11" s="588"/>
      <c r="I11" s="588"/>
    </row>
    <row r="12" spans="1:9" ht="20.100000000000001" customHeight="1" x14ac:dyDescent="0.2">
      <c r="A12">
        <v>1</v>
      </c>
      <c r="B12" s="589" t="s">
        <v>592</v>
      </c>
      <c r="C12" s="590" t="s">
        <v>593</v>
      </c>
      <c r="D12" s="635">
        <v>1440</v>
      </c>
      <c r="E12" s="635">
        <v>45602319</v>
      </c>
      <c r="F12" s="635">
        <v>61750030</v>
      </c>
      <c r="G12" s="636">
        <v>4340</v>
      </c>
      <c r="H12" s="636">
        <v>61622128</v>
      </c>
      <c r="I12" s="641">
        <v>86.4</v>
      </c>
    </row>
    <row r="13" spans="1:9" ht="20.100000000000001" customHeight="1" x14ac:dyDescent="0.2">
      <c r="A13">
        <v>2</v>
      </c>
      <c r="B13" s="592" t="s">
        <v>594</v>
      </c>
      <c r="C13" s="593"/>
      <c r="D13" s="635">
        <v>303</v>
      </c>
      <c r="E13" s="635">
        <v>12720308</v>
      </c>
      <c r="F13" s="635">
        <v>30650950</v>
      </c>
      <c r="G13" s="636">
        <v>0</v>
      </c>
      <c r="H13" s="636">
        <v>29319009</v>
      </c>
      <c r="I13" s="641">
        <v>73.3</v>
      </c>
    </row>
    <row r="14" spans="1:9" ht="20.100000000000001" customHeight="1" x14ac:dyDescent="0.2">
      <c r="A14">
        <v>3</v>
      </c>
      <c r="B14" s="589" t="s">
        <v>595</v>
      </c>
      <c r="C14" s="590" t="s">
        <v>596</v>
      </c>
      <c r="D14" s="635">
        <v>655</v>
      </c>
      <c r="E14" s="635">
        <v>18500271</v>
      </c>
      <c r="F14" s="635">
        <v>35060270</v>
      </c>
      <c r="G14" s="636">
        <v>1530</v>
      </c>
      <c r="H14" s="636">
        <v>34145771</v>
      </c>
      <c r="I14" s="641">
        <v>71</v>
      </c>
    </row>
    <row r="15" spans="1:9" ht="20.100000000000001" customHeight="1" x14ac:dyDescent="0.2">
      <c r="A15">
        <v>4</v>
      </c>
      <c r="B15" s="589" t="s">
        <v>597</v>
      </c>
      <c r="C15" s="590" t="s">
        <v>598</v>
      </c>
      <c r="D15" s="635">
        <v>193</v>
      </c>
      <c r="E15" s="635">
        <v>4402246</v>
      </c>
      <c r="F15" s="635">
        <v>20800010</v>
      </c>
      <c r="G15" s="636">
        <v>0</v>
      </c>
      <c r="H15" s="636">
        <v>8182722</v>
      </c>
      <c r="I15" s="641">
        <v>54.8</v>
      </c>
    </row>
    <row r="16" spans="1:9" ht="20.100000000000001" customHeight="1" x14ac:dyDescent="0.2">
      <c r="A16">
        <v>5</v>
      </c>
      <c r="B16" s="589" t="s">
        <v>599</v>
      </c>
      <c r="C16" s="594" t="s">
        <v>600</v>
      </c>
      <c r="D16" s="635">
        <v>183</v>
      </c>
      <c r="E16" s="635">
        <v>2132574</v>
      </c>
      <c r="F16" s="635">
        <v>62057290</v>
      </c>
      <c r="G16" s="636">
        <v>0</v>
      </c>
      <c r="H16" s="636">
        <v>4152037</v>
      </c>
      <c r="I16" s="641">
        <v>71</v>
      </c>
    </row>
    <row r="17" spans="1:9" ht="20.100000000000001" customHeight="1" x14ac:dyDescent="0.2">
      <c r="A17">
        <v>6</v>
      </c>
      <c r="B17" s="589" t="s">
        <v>601</v>
      </c>
      <c r="C17" s="595" t="s">
        <v>602</v>
      </c>
      <c r="D17" s="635">
        <v>1690</v>
      </c>
      <c r="E17" s="635">
        <v>47905586</v>
      </c>
      <c r="F17" s="635">
        <v>370047800</v>
      </c>
      <c r="G17" s="636">
        <v>0</v>
      </c>
      <c r="H17" s="636">
        <v>104328460</v>
      </c>
      <c r="I17" s="641">
        <v>54.8</v>
      </c>
    </row>
    <row r="18" spans="1:9" ht="20.100000000000001" customHeight="1" x14ac:dyDescent="0.2">
      <c r="A18">
        <v>7</v>
      </c>
      <c r="B18" s="589" t="s">
        <v>603</v>
      </c>
      <c r="C18" s="595" t="s">
        <v>604</v>
      </c>
      <c r="D18" s="635">
        <v>930</v>
      </c>
      <c r="E18" s="635">
        <v>70926169</v>
      </c>
      <c r="F18" s="635">
        <v>122535176</v>
      </c>
      <c r="G18" s="636">
        <v>39730</v>
      </c>
      <c r="H18" s="636">
        <v>111919883</v>
      </c>
      <c r="I18" s="641">
        <v>95.7</v>
      </c>
    </row>
    <row r="19" spans="1:9" ht="20.100000000000001" customHeight="1" x14ac:dyDescent="0.2">
      <c r="A19">
        <v>8</v>
      </c>
      <c r="B19" s="589" t="s">
        <v>605</v>
      </c>
      <c r="C19" s="595" t="s">
        <v>606</v>
      </c>
      <c r="D19" s="635">
        <v>633</v>
      </c>
      <c r="E19" s="635">
        <v>5316524</v>
      </c>
      <c r="F19" s="635">
        <v>66455320</v>
      </c>
      <c r="G19" s="636">
        <v>15190</v>
      </c>
      <c r="H19" s="636">
        <v>8306130</v>
      </c>
      <c r="I19" s="641">
        <v>71</v>
      </c>
    </row>
    <row r="20" spans="1:9" ht="20.100000000000001" customHeight="1" x14ac:dyDescent="0.2">
      <c r="A20">
        <v>9</v>
      </c>
      <c r="B20" s="589" t="s">
        <v>607</v>
      </c>
      <c r="C20" s="595" t="s">
        <v>608</v>
      </c>
      <c r="D20" s="635">
        <v>35</v>
      </c>
      <c r="E20" s="635">
        <v>2961610</v>
      </c>
      <c r="F20" s="635">
        <v>5587290</v>
      </c>
      <c r="G20" s="636">
        <v>0</v>
      </c>
      <c r="H20" s="636">
        <v>5587290</v>
      </c>
      <c r="I20" s="641">
        <v>68.599999999999994</v>
      </c>
    </row>
    <row r="21" spans="1:9" ht="20.100000000000001" customHeight="1" x14ac:dyDescent="0.2">
      <c r="A21">
        <v>10</v>
      </c>
      <c r="B21" s="589" t="s">
        <v>609</v>
      </c>
      <c r="C21" s="590" t="s">
        <v>610</v>
      </c>
      <c r="D21" s="635">
        <v>0</v>
      </c>
      <c r="E21" s="635">
        <v>0</v>
      </c>
      <c r="F21" s="635">
        <v>0</v>
      </c>
      <c r="G21" s="636">
        <v>0</v>
      </c>
      <c r="H21" s="636">
        <v>0</v>
      </c>
      <c r="I21" s="641"/>
    </row>
    <row r="22" spans="1:9" ht="20.100000000000001" customHeight="1" thickBot="1" x14ac:dyDescent="0.25">
      <c r="A22">
        <v>11</v>
      </c>
      <c r="B22" s="589" t="s">
        <v>611</v>
      </c>
      <c r="C22" s="596" t="s">
        <v>612</v>
      </c>
      <c r="D22" s="637">
        <v>0</v>
      </c>
      <c r="E22" s="637">
        <v>0</v>
      </c>
      <c r="F22" s="637">
        <v>0</v>
      </c>
      <c r="G22" s="638">
        <v>0</v>
      </c>
      <c r="H22" s="638">
        <v>0</v>
      </c>
      <c r="I22" s="597"/>
    </row>
    <row r="23" spans="1:9" ht="20.100000000000001" customHeight="1" x14ac:dyDescent="0.2">
      <c r="A23">
        <v>12</v>
      </c>
      <c r="B23" s="589" t="s">
        <v>302</v>
      </c>
      <c r="C23" s="598"/>
      <c r="D23" s="634">
        <f>SUM(D12:D22)</f>
        <v>6062</v>
      </c>
      <c r="E23" s="634">
        <f>SUM(E12:E22)</f>
        <v>210467607</v>
      </c>
      <c r="F23" s="634">
        <f>SUM(F12:F22)</f>
        <v>774944136</v>
      </c>
      <c r="G23" s="634">
        <f>SUM(G12:G22)</f>
        <v>60790</v>
      </c>
      <c r="H23" s="634">
        <f>SUM(H12:H22)</f>
        <v>367563430</v>
      </c>
      <c r="I23" s="599"/>
    </row>
    <row r="24" spans="1:9" ht="20.100000000000001" customHeight="1" x14ac:dyDescent="0.25">
      <c r="B24" s="20" t="s">
        <v>303</v>
      </c>
      <c r="C24" s="598"/>
      <c r="D24" s="600"/>
      <c r="E24" s="600"/>
      <c r="F24" s="600"/>
      <c r="G24" s="600"/>
      <c r="H24" s="600"/>
      <c r="I24" s="601"/>
    </row>
    <row r="25" spans="1:9" ht="20.100000000000001" customHeight="1" x14ac:dyDescent="0.2">
      <c r="A25">
        <v>13</v>
      </c>
      <c r="B25" s="589" t="s">
        <v>613</v>
      </c>
      <c r="C25" s="590" t="s">
        <v>304</v>
      </c>
      <c r="D25" s="635">
        <v>17745</v>
      </c>
      <c r="E25" s="635">
        <v>3219051598</v>
      </c>
      <c r="F25" s="635">
        <v>1004049700</v>
      </c>
      <c r="G25" s="635">
        <v>2735354160</v>
      </c>
      <c r="H25" s="635">
        <v>3739152040</v>
      </c>
      <c r="I25" s="641">
        <v>86.4</v>
      </c>
    </row>
    <row r="26" spans="1:9" ht="20.100000000000001" customHeight="1" x14ac:dyDescent="0.2">
      <c r="A26">
        <v>14</v>
      </c>
      <c r="B26" s="592" t="s">
        <v>614</v>
      </c>
      <c r="C26" s="593"/>
      <c r="D26" s="635">
        <v>934</v>
      </c>
      <c r="E26" s="635">
        <v>347101859</v>
      </c>
      <c r="F26" s="635">
        <v>155792291</v>
      </c>
      <c r="G26" s="635">
        <v>321906090</v>
      </c>
      <c r="H26" s="635">
        <v>476263984</v>
      </c>
      <c r="I26" s="641">
        <v>73.3</v>
      </c>
    </row>
    <row r="27" spans="1:9" ht="20.100000000000001" customHeight="1" x14ac:dyDescent="0.2">
      <c r="A27">
        <v>15</v>
      </c>
      <c r="B27" s="589" t="s">
        <v>615</v>
      </c>
      <c r="C27" s="590" t="s">
        <v>305</v>
      </c>
      <c r="D27" s="635">
        <v>38</v>
      </c>
      <c r="E27" s="635">
        <v>46694909</v>
      </c>
      <c r="F27" s="635">
        <v>9473060</v>
      </c>
      <c r="G27" s="635">
        <v>40170350</v>
      </c>
      <c r="H27" s="635">
        <v>49190399</v>
      </c>
      <c r="I27" s="708">
        <v>100</v>
      </c>
    </row>
    <row r="28" spans="1:9" ht="20.100000000000001" customHeight="1" x14ac:dyDescent="0.2">
      <c r="A28">
        <v>16</v>
      </c>
      <c r="B28" s="589" t="s">
        <v>616</v>
      </c>
      <c r="C28" s="590" t="s">
        <v>306</v>
      </c>
      <c r="D28" s="635">
        <v>2431</v>
      </c>
      <c r="E28" s="635">
        <v>480759281</v>
      </c>
      <c r="F28" s="635">
        <v>288539180</v>
      </c>
      <c r="G28" s="635">
        <v>364020950</v>
      </c>
      <c r="H28" s="635">
        <v>638867198</v>
      </c>
      <c r="I28" s="708">
        <v>71</v>
      </c>
    </row>
    <row r="29" spans="1:9" ht="20.100000000000001" customHeight="1" x14ac:dyDescent="0.2">
      <c r="A29">
        <v>17</v>
      </c>
      <c r="B29" s="589" t="s">
        <v>617</v>
      </c>
      <c r="C29" s="590" t="s">
        <v>307</v>
      </c>
      <c r="D29" s="635">
        <v>127</v>
      </c>
      <c r="E29" s="635">
        <v>25531191</v>
      </c>
      <c r="F29" s="635">
        <v>44312130</v>
      </c>
      <c r="G29" s="635">
        <v>23126250</v>
      </c>
      <c r="H29" s="635">
        <v>35772282</v>
      </c>
      <c r="I29" s="708">
        <v>54.8</v>
      </c>
    </row>
    <row r="30" spans="1:9" ht="26.25" customHeight="1" x14ac:dyDescent="0.2">
      <c r="A30">
        <v>18</v>
      </c>
      <c r="B30" s="602" t="s">
        <v>308</v>
      </c>
      <c r="C30" s="603" t="s">
        <v>309</v>
      </c>
      <c r="D30" s="639">
        <v>392</v>
      </c>
      <c r="E30" s="639">
        <v>64696014</v>
      </c>
      <c r="F30" s="639">
        <v>95298750</v>
      </c>
      <c r="G30" s="639">
        <v>63287170</v>
      </c>
      <c r="H30" s="639">
        <v>81041591</v>
      </c>
      <c r="I30" s="709">
        <v>71</v>
      </c>
    </row>
    <row r="31" spans="1:9" ht="26.25" customHeight="1" x14ac:dyDescent="0.2">
      <c r="A31">
        <v>19</v>
      </c>
      <c r="B31" s="602" t="s">
        <v>310</v>
      </c>
      <c r="C31" s="606" t="s">
        <v>311</v>
      </c>
      <c r="D31" s="639">
        <v>2109</v>
      </c>
      <c r="E31" s="639">
        <v>394957774</v>
      </c>
      <c r="F31" s="639">
        <v>657789720</v>
      </c>
      <c r="G31" s="639">
        <v>365889060</v>
      </c>
      <c r="H31" s="639">
        <v>534189149</v>
      </c>
      <c r="I31" s="709">
        <v>54.8</v>
      </c>
    </row>
    <row r="32" spans="1:9" ht="20.100000000000001" customHeight="1" x14ac:dyDescent="0.2">
      <c r="A32">
        <v>20</v>
      </c>
      <c r="B32" s="589" t="s">
        <v>618</v>
      </c>
      <c r="C32" s="590" t="s">
        <v>312</v>
      </c>
      <c r="D32" s="635">
        <v>65</v>
      </c>
      <c r="E32" s="635">
        <v>9460827</v>
      </c>
      <c r="F32" s="635">
        <v>9808909</v>
      </c>
      <c r="G32" s="635">
        <v>8299160</v>
      </c>
      <c r="H32" s="635">
        <v>11744341</v>
      </c>
      <c r="I32" s="708">
        <v>95.7</v>
      </c>
    </row>
    <row r="33" spans="1:9" ht="20.100000000000001" customHeight="1" x14ac:dyDescent="0.2">
      <c r="A33">
        <v>21</v>
      </c>
      <c r="B33" s="589" t="s">
        <v>619</v>
      </c>
      <c r="C33" s="595" t="s">
        <v>313</v>
      </c>
      <c r="D33" s="635">
        <v>1196</v>
      </c>
      <c r="E33" s="635">
        <v>208203204</v>
      </c>
      <c r="F33" s="635">
        <v>201078769</v>
      </c>
      <c r="G33" s="635">
        <v>203363700</v>
      </c>
      <c r="H33" s="635">
        <v>259395325</v>
      </c>
      <c r="I33" s="708">
        <v>71</v>
      </c>
    </row>
    <row r="34" spans="1:9" ht="20.100000000000001" customHeight="1" x14ac:dyDescent="0.2">
      <c r="A34">
        <v>22</v>
      </c>
      <c r="B34" s="589" t="s">
        <v>620</v>
      </c>
      <c r="C34" s="590" t="s">
        <v>621</v>
      </c>
      <c r="D34" s="635">
        <v>299</v>
      </c>
      <c r="E34" s="635">
        <v>258732752</v>
      </c>
      <c r="F34" s="635">
        <v>65041030</v>
      </c>
      <c r="G34" s="635">
        <v>321626890</v>
      </c>
      <c r="H34" s="635">
        <v>377075936</v>
      </c>
      <c r="I34" s="708">
        <v>68.599999999999994</v>
      </c>
    </row>
    <row r="35" spans="1:9" ht="20.100000000000001" customHeight="1" x14ac:dyDescent="0.2">
      <c r="A35">
        <v>23</v>
      </c>
      <c r="B35" s="589" t="s">
        <v>622</v>
      </c>
      <c r="C35" s="590" t="s">
        <v>314</v>
      </c>
      <c r="D35" s="635">
        <v>0</v>
      </c>
      <c r="E35" s="635">
        <v>0</v>
      </c>
      <c r="F35" s="635">
        <v>0</v>
      </c>
      <c r="G35" s="635">
        <v>0</v>
      </c>
      <c r="H35" s="635">
        <v>0</v>
      </c>
      <c r="I35" s="635"/>
    </row>
    <row r="36" spans="1:9" ht="20.100000000000001" customHeight="1" x14ac:dyDescent="0.2">
      <c r="A36">
        <v>24</v>
      </c>
      <c r="B36" s="589" t="s">
        <v>611</v>
      </c>
      <c r="C36" s="596" t="s">
        <v>391</v>
      </c>
      <c r="D36" s="635">
        <v>0</v>
      </c>
      <c r="E36" s="635">
        <v>0</v>
      </c>
      <c r="F36" s="635">
        <v>0</v>
      </c>
      <c r="G36" s="636">
        <v>0</v>
      </c>
      <c r="H36" s="640">
        <v>0</v>
      </c>
      <c r="I36" s="635"/>
    </row>
    <row r="37" spans="1:9" ht="20.100000000000001" customHeight="1" thickBot="1" x14ac:dyDescent="0.25">
      <c r="A37">
        <v>25</v>
      </c>
      <c r="B37" s="589" t="s">
        <v>623</v>
      </c>
      <c r="C37" s="590" t="s">
        <v>315</v>
      </c>
      <c r="D37" s="637">
        <v>0</v>
      </c>
      <c r="E37" s="637">
        <v>0</v>
      </c>
      <c r="F37" s="637">
        <v>0</v>
      </c>
      <c r="G37" s="637">
        <v>0</v>
      </c>
      <c r="H37" s="637">
        <v>0</v>
      </c>
      <c r="I37" s="637"/>
    </row>
    <row r="38" spans="1:9" ht="20.100000000000001" customHeight="1" x14ac:dyDescent="0.2">
      <c r="A38">
        <v>26</v>
      </c>
      <c r="B38" s="589" t="s">
        <v>316</v>
      </c>
      <c r="C38" s="598"/>
      <c r="D38" s="634">
        <f>SUM(D25:D37)</f>
        <v>25336</v>
      </c>
      <c r="E38" s="634">
        <f>SUM(E25:E37)</f>
        <v>5055189409</v>
      </c>
      <c r="F38" s="634">
        <f>SUM(F25:F37)</f>
        <v>2531183539</v>
      </c>
      <c r="G38" s="634">
        <f>SUM(G25:G37)</f>
        <v>4447043780</v>
      </c>
      <c r="H38" s="634">
        <f>SUM(H25:H37)</f>
        <v>6202692245</v>
      </c>
      <c r="I38" s="599"/>
    </row>
    <row r="39" spans="1:9" ht="20.100000000000001" customHeight="1" x14ac:dyDescent="0.25">
      <c r="A39">
        <v>27</v>
      </c>
      <c r="B39" s="607" t="s">
        <v>21</v>
      </c>
      <c r="C39" s="590"/>
      <c r="D39" s="635">
        <v>568</v>
      </c>
      <c r="E39" s="635">
        <v>73321330</v>
      </c>
      <c r="F39" s="608"/>
      <c r="G39" s="634">
        <v>73597820</v>
      </c>
      <c r="H39" s="634">
        <v>73597820</v>
      </c>
      <c r="I39" s="642">
        <v>100</v>
      </c>
    </row>
    <row r="40" spans="1:9" ht="20.100000000000001" customHeight="1" x14ac:dyDescent="0.25">
      <c r="A40">
        <v>28</v>
      </c>
      <c r="B40" s="609" t="s">
        <v>624</v>
      </c>
      <c r="C40" s="593"/>
      <c r="D40" s="635">
        <v>28</v>
      </c>
      <c r="E40" s="635">
        <v>33245040</v>
      </c>
      <c r="F40" s="608"/>
      <c r="G40" s="634">
        <v>33799710</v>
      </c>
      <c r="H40" s="634">
        <v>33799710</v>
      </c>
      <c r="I40" s="642">
        <v>100</v>
      </c>
    </row>
    <row r="41" spans="1:9" ht="20.100000000000001" customHeight="1" x14ac:dyDescent="0.25">
      <c r="B41" s="20" t="s">
        <v>317</v>
      </c>
      <c r="C41" s="598"/>
      <c r="D41" s="600"/>
      <c r="E41" s="600"/>
      <c r="F41" s="600"/>
      <c r="G41" s="600"/>
      <c r="H41" s="600"/>
      <c r="I41" s="601"/>
    </row>
    <row r="42" spans="1:9" ht="20.100000000000001" customHeight="1" x14ac:dyDescent="0.2">
      <c r="A42">
        <v>29</v>
      </c>
      <c r="B42" s="589" t="s">
        <v>318</v>
      </c>
      <c r="C42" s="590" t="s">
        <v>319</v>
      </c>
      <c r="D42" s="591">
        <v>312</v>
      </c>
      <c r="E42" s="635">
        <v>9070777</v>
      </c>
      <c r="F42" s="635">
        <v>0</v>
      </c>
      <c r="G42" s="635">
        <v>9234000</v>
      </c>
      <c r="H42" s="635">
        <v>9234000</v>
      </c>
      <c r="I42" s="641">
        <v>86.4</v>
      </c>
    </row>
    <row r="43" spans="1:9" ht="20.100000000000001" customHeight="1" thickBot="1" x14ac:dyDescent="0.25">
      <c r="A43">
        <v>30</v>
      </c>
      <c r="B43" s="589" t="s">
        <v>320</v>
      </c>
      <c r="C43" s="590" t="s">
        <v>321</v>
      </c>
      <c r="D43" s="639">
        <v>1524</v>
      </c>
      <c r="E43" s="639">
        <v>35899134</v>
      </c>
      <c r="F43" s="640">
        <v>0</v>
      </c>
      <c r="G43" s="639">
        <v>38104750</v>
      </c>
      <c r="H43" s="639">
        <v>38104750</v>
      </c>
      <c r="I43" s="650">
        <v>86.4</v>
      </c>
    </row>
    <row r="44" spans="1:9" ht="20.100000000000001" customHeight="1" x14ac:dyDescent="0.2">
      <c r="A44">
        <v>31</v>
      </c>
      <c r="B44" s="589" t="s">
        <v>322</v>
      </c>
      <c r="C44" s="598"/>
      <c r="D44" s="643">
        <f>+D42+D43</f>
        <v>1836</v>
      </c>
      <c r="E44" s="643">
        <f>+E42+E43</f>
        <v>44969911</v>
      </c>
      <c r="F44" s="643">
        <f>+F42+F43</f>
        <v>0</v>
      </c>
      <c r="G44" s="643">
        <f>+G42+G43</f>
        <v>47338750</v>
      </c>
      <c r="H44" s="643">
        <f>+H42+H43</f>
        <v>47338750</v>
      </c>
      <c r="I44" s="610"/>
    </row>
    <row r="45" spans="1:9" ht="16.5" customHeight="1" x14ac:dyDescent="0.2">
      <c r="A45">
        <v>32</v>
      </c>
      <c r="B45" s="19" t="s">
        <v>625</v>
      </c>
      <c r="C45" s="576"/>
      <c r="D45" s="604"/>
      <c r="E45" s="604"/>
      <c r="F45" s="604"/>
      <c r="G45" s="604"/>
      <c r="H45" s="604"/>
      <c r="I45" s="605"/>
    </row>
    <row r="46" spans="1:9" ht="9.9499999999999993" customHeight="1" x14ac:dyDescent="0.2">
      <c r="B46" s="611" t="s">
        <v>626</v>
      </c>
      <c r="C46" s="612"/>
      <c r="D46" s="613"/>
      <c r="E46" s="613"/>
      <c r="F46" s="613"/>
      <c r="G46" s="613"/>
      <c r="H46" s="613"/>
      <c r="I46" s="614"/>
    </row>
    <row r="47" spans="1:9" ht="20.100000000000001" customHeight="1" thickBot="1" x14ac:dyDescent="0.25">
      <c r="A47">
        <v>33</v>
      </c>
      <c r="B47" s="615" t="s">
        <v>23</v>
      </c>
      <c r="C47" s="612"/>
      <c r="D47" s="616">
        <v>35</v>
      </c>
      <c r="E47" s="644">
        <v>204730565</v>
      </c>
      <c r="F47" s="644">
        <v>0</v>
      </c>
      <c r="G47" s="644">
        <v>213220333</v>
      </c>
      <c r="H47" s="644">
        <v>213220333</v>
      </c>
      <c r="I47" s="617"/>
    </row>
    <row r="48" spans="1:9" ht="20.100000000000001" customHeight="1" thickTop="1" x14ac:dyDescent="0.25">
      <c r="A48">
        <v>34</v>
      </c>
      <c r="B48" s="618" t="s">
        <v>323</v>
      </c>
      <c r="C48" s="619"/>
      <c r="D48" s="645">
        <f>+D23+D38+D39+D40+D44+D45+D47</f>
        <v>33865</v>
      </c>
      <c r="E48" s="645">
        <f>+E23+E38+E39+E40+E44+E45+E47</f>
        <v>5621923862</v>
      </c>
      <c r="F48" s="645">
        <f>+F23+F38+F39+F40+F44+F45+F47</f>
        <v>3306127675</v>
      </c>
      <c r="G48" s="645">
        <f>+G23+G38+G39+G40+G44+G45+G47</f>
        <v>4815061183</v>
      </c>
      <c r="H48" s="645">
        <f>+H23+H38+H39+H40+H44+H45+H47</f>
        <v>6938212288</v>
      </c>
      <c r="I48" s="620"/>
    </row>
    <row r="49" spans="1:9" ht="9.75" customHeight="1" x14ac:dyDescent="0.25">
      <c r="B49" s="621"/>
      <c r="C49" s="622"/>
      <c r="D49" s="623"/>
      <c r="E49" s="623"/>
      <c r="F49" s="624"/>
      <c r="G49" s="624"/>
      <c r="H49" s="624"/>
      <c r="I49" s="625"/>
    </row>
    <row r="50" spans="1:9" ht="20.100000000000001" customHeight="1" x14ac:dyDescent="0.2">
      <c r="A50">
        <v>35</v>
      </c>
      <c r="B50" s="473" t="s">
        <v>591</v>
      </c>
      <c r="C50" s="626"/>
      <c r="D50" s="627"/>
      <c r="E50" s="628"/>
      <c r="F50" s="646">
        <v>206680</v>
      </c>
      <c r="G50" s="629"/>
      <c r="H50" s="629"/>
      <c r="I50" s="630"/>
    </row>
    <row r="52" spans="1:9" x14ac:dyDescent="0.2">
      <c r="A52" s="73" t="s">
        <v>324</v>
      </c>
    </row>
    <row r="53" spans="1:9" x14ac:dyDescent="0.2">
      <c r="A53" s="73" t="s">
        <v>325</v>
      </c>
    </row>
    <row r="54" spans="1:9" x14ac:dyDescent="0.2">
      <c r="A54" s="84"/>
      <c r="B54" s="84"/>
      <c r="C54" s="84"/>
      <c r="D54" s="657"/>
      <c r="E54" s="657"/>
      <c r="F54" s="658"/>
      <c r="G54" s="658"/>
      <c r="H54" s="658"/>
    </row>
    <row r="56" spans="1:9" x14ac:dyDescent="0.2">
      <c r="G56" s="659"/>
    </row>
  </sheetData>
  <mergeCells count="1">
    <mergeCell ref="D9:D10"/>
  </mergeCells>
  <phoneticPr fontId="30" type="noConversion"/>
  <printOptions gridLinesSet="0"/>
  <pageMargins left="0.48" right="0.25" top="0.48" bottom="0.49" header="0.45" footer="0.5"/>
  <pageSetup scale="66" orientation="portrait" horizontalDpi="4294967292"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X36"/>
  <sheetViews>
    <sheetView tabSelected="1" zoomScale="75" workbookViewId="0">
      <selection activeCell="B4" sqref="B4"/>
    </sheetView>
  </sheetViews>
  <sheetFormatPr defaultColWidth="7.109375" defaultRowHeight="12.75" x14ac:dyDescent="0.2"/>
  <cols>
    <col min="1" max="1" width="2.77734375" style="97" customWidth="1"/>
    <col min="2" max="2" width="63.6640625" style="97" bestFit="1" customWidth="1"/>
    <col min="3" max="3" width="12.33203125" style="97" customWidth="1"/>
    <col min="4" max="4" width="14.5546875" style="97" customWidth="1"/>
    <col min="5" max="5" width="3.6640625" style="97" customWidth="1"/>
    <col min="6" max="10" width="7.109375" style="97" customWidth="1"/>
    <col min="11" max="11" width="16.6640625" style="97" customWidth="1"/>
    <col min="12" max="12" width="11.109375" style="97" customWidth="1"/>
    <col min="13" max="13" width="2.88671875" style="97" customWidth="1"/>
    <col min="14" max="16384" width="7.109375" style="97"/>
  </cols>
  <sheetData>
    <row r="1" spans="1:24" ht="18" x14ac:dyDescent="0.25">
      <c r="A1" s="96" t="s">
        <v>326</v>
      </c>
    </row>
    <row r="2" spans="1:24" ht="18" x14ac:dyDescent="0.25">
      <c r="A2" s="96" t="s">
        <v>539</v>
      </c>
      <c r="H2" s="98"/>
      <c r="I2" s="98"/>
      <c r="J2" s="98"/>
      <c r="K2" s="98"/>
      <c r="L2" s="98"/>
      <c r="M2" s="98"/>
      <c r="N2" s="98"/>
      <c r="O2" s="98"/>
      <c r="P2" s="98"/>
      <c r="Q2" s="98"/>
      <c r="R2" s="98"/>
      <c r="S2" s="98"/>
      <c r="T2" s="98"/>
      <c r="U2" s="98"/>
      <c r="V2" s="98"/>
      <c r="W2" s="98"/>
      <c r="X2" s="98"/>
    </row>
    <row r="3" spans="1:24" ht="18" x14ac:dyDescent="0.25">
      <c r="A3" s="96" t="s">
        <v>643</v>
      </c>
      <c r="E3" s="471" t="s">
        <v>548</v>
      </c>
      <c r="F3" s="99"/>
    </row>
    <row r="4" spans="1:24" ht="20.100000000000001" customHeight="1" x14ac:dyDescent="0.2">
      <c r="B4" s="746"/>
    </row>
    <row r="5" spans="1:24" ht="20.100000000000001" customHeight="1" x14ac:dyDescent="0.25">
      <c r="A5" s="472" t="s">
        <v>554</v>
      </c>
      <c r="B5" s="472"/>
      <c r="F5" s="262" t="s">
        <v>327</v>
      </c>
      <c r="I5" s="215"/>
    </row>
    <row r="6" spans="1:24" ht="20.100000000000001" customHeight="1" x14ac:dyDescent="0.2">
      <c r="B6" s="100"/>
      <c r="I6" s="215"/>
      <c r="J6" s="214"/>
    </row>
    <row r="7" spans="1:24" ht="20.100000000000001" customHeight="1" x14ac:dyDescent="0.2">
      <c r="A7" s="438"/>
      <c r="B7" s="454" t="s">
        <v>328</v>
      </c>
      <c r="C7" s="455"/>
      <c r="D7" s="454" t="s">
        <v>329</v>
      </c>
      <c r="F7" s="262" t="s">
        <v>508</v>
      </c>
      <c r="I7" s="215"/>
    </row>
    <row r="8" spans="1:24" ht="20.100000000000001" customHeight="1" x14ac:dyDescent="0.2">
      <c r="A8" s="438">
        <v>1</v>
      </c>
      <c r="B8" s="438" t="s">
        <v>330</v>
      </c>
      <c r="C8" s="443"/>
      <c r="D8" s="453">
        <v>84087415.989999995</v>
      </c>
    </row>
    <row r="9" spans="1:24" ht="20.100000000000001" customHeight="1" x14ac:dyDescent="0.2">
      <c r="A9" s="438">
        <v>2</v>
      </c>
      <c r="B9" s="438" t="s">
        <v>331</v>
      </c>
      <c r="C9" s="443"/>
      <c r="D9" s="453">
        <v>2882385.18</v>
      </c>
      <c r="F9" s="751" t="s">
        <v>553</v>
      </c>
      <c r="G9" s="752"/>
      <c r="H9" s="752"/>
      <c r="I9" s="752"/>
      <c r="J9" s="752"/>
      <c r="K9" s="752"/>
    </row>
    <row r="10" spans="1:24" ht="20.100000000000001" customHeight="1" x14ac:dyDescent="0.2">
      <c r="A10" s="444">
        <v>3</v>
      </c>
      <c r="B10" s="438" t="s">
        <v>332</v>
      </c>
      <c r="C10" s="443"/>
      <c r="D10" s="456">
        <v>591202.57999999996</v>
      </c>
      <c r="F10" s="214" t="s">
        <v>540</v>
      </c>
    </row>
    <row r="11" spans="1:24" ht="20.100000000000001" customHeight="1" thickBot="1" x14ac:dyDescent="0.25">
      <c r="A11" s="439">
        <v>4</v>
      </c>
      <c r="B11" s="438" t="s">
        <v>557</v>
      </c>
      <c r="C11" s="443"/>
      <c r="D11" s="453">
        <f>+D8+D9+D10</f>
        <v>87561003.75</v>
      </c>
      <c r="F11" s="214" t="s">
        <v>541</v>
      </c>
    </row>
    <row r="12" spans="1:24" ht="20.100000000000001" customHeight="1" x14ac:dyDescent="0.2">
      <c r="A12" s="438">
        <v>5</v>
      </c>
      <c r="B12" s="440" t="s">
        <v>333</v>
      </c>
      <c r="C12" s="443"/>
      <c r="D12" s="457">
        <v>0</v>
      </c>
      <c r="F12" s="214" t="s">
        <v>542</v>
      </c>
    </row>
    <row r="13" spans="1:24" ht="20.100000000000001" customHeight="1" x14ac:dyDescent="0.2">
      <c r="A13" s="438">
        <v>6</v>
      </c>
      <c r="B13" s="438" t="s">
        <v>334</v>
      </c>
      <c r="C13" s="443"/>
      <c r="D13" s="453">
        <v>0</v>
      </c>
      <c r="F13" s="214" t="s">
        <v>543</v>
      </c>
    </row>
    <row r="14" spans="1:24" ht="20.100000000000001" customHeight="1" x14ac:dyDescent="0.2">
      <c r="A14" s="444">
        <v>7</v>
      </c>
      <c r="B14" s="444" t="s">
        <v>335</v>
      </c>
      <c r="C14" s="443"/>
      <c r="D14" s="453">
        <f>+D11-D12-D13</f>
        <v>87561003.75</v>
      </c>
      <c r="F14" s="214" t="s">
        <v>544</v>
      </c>
    </row>
    <row r="15" spans="1:24" ht="20.100000000000001" customHeight="1" x14ac:dyDescent="0.2">
      <c r="A15" s="438">
        <v>8</v>
      </c>
      <c r="B15" s="473" t="s">
        <v>558</v>
      </c>
      <c r="C15" s="462">
        <v>87978398.159999996</v>
      </c>
      <c r="D15" s="461"/>
      <c r="F15" s="214" t="s">
        <v>545</v>
      </c>
    </row>
    <row r="16" spans="1:24" ht="20.100000000000001" customHeight="1" x14ac:dyDescent="0.2">
      <c r="A16" s="440">
        <v>9</v>
      </c>
      <c r="B16" s="475" t="s">
        <v>559</v>
      </c>
      <c r="C16" s="463">
        <v>87978407.569999993</v>
      </c>
      <c r="D16" s="461"/>
      <c r="F16" s="214" t="s">
        <v>546</v>
      </c>
    </row>
    <row r="17" spans="1:10" ht="20.100000000000001" customHeight="1" x14ac:dyDescent="0.2">
      <c r="A17" s="440">
        <v>10</v>
      </c>
      <c r="B17" s="440" t="s">
        <v>336</v>
      </c>
      <c r="C17" s="463">
        <f>+C16-C15</f>
        <v>9.4099999964237213</v>
      </c>
      <c r="D17" s="461"/>
      <c r="F17" s="214" t="s">
        <v>547</v>
      </c>
    </row>
    <row r="18" spans="1:10" ht="20.100000000000001" customHeight="1" x14ac:dyDescent="0.2">
      <c r="A18" s="440">
        <v>11</v>
      </c>
      <c r="B18" s="440" t="s">
        <v>337</v>
      </c>
      <c r="C18" s="441">
        <v>-1838.88</v>
      </c>
      <c r="D18" s="458"/>
    </row>
    <row r="19" spans="1:10" ht="20.100000000000001" customHeight="1" x14ac:dyDescent="0.2">
      <c r="A19" s="464">
        <v>12</v>
      </c>
      <c r="B19" s="464" t="s">
        <v>338</v>
      </c>
      <c r="C19" s="468">
        <v>-417403.82</v>
      </c>
      <c r="D19" s="458"/>
    </row>
    <row r="20" spans="1:10" ht="20.100000000000001" customHeight="1" x14ac:dyDescent="0.25">
      <c r="A20" s="465" t="s">
        <v>339</v>
      </c>
      <c r="B20" s="466"/>
      <c r="C20" s="469"/>
      <c r="D20" s="467"/>
      <c r="F20" s="240"/>
      <c r="G20" s="240"/>
      <c r="H20" s="240"/>
      <c r="I20" s="240"/>
      <c r="J20" s="240"/>
    </row>
    <row r="21" spans="1:10" ht="20.100000000000001" customHeight="1" x14ac:dyDescent="0.2">
      <c r="A21" s="440">
        <v>13</v>
      </c>
      <c r="B21" s="442" t="s">
        <v>555</v>
      </c>
      <c r="C21" s="443"/>
      <c r="D21" s="457">
        <v>83056882.200000003</v>
      </c>
      <c r="H21" s="214" t="s">
        <v>550</v>
      </c>
    </row>
    <row r="22" spans="1:10" ht="20.100000000000001" customHeight="1" x14ac:dyDescent="0.2">
      <c r="A22" s="438">
        <v>14</v>
      </c>
      <c r="B22" s="438" t="s">
        <v>556</v>
      </c>
      <c r="C22" s="443"/>
      <c r="D22" s="453">
        <v>1057275.6100000001</v>
      </c>
    </row>
    <row r="23" spans="1:10" ht="20.100000000000001" customHeight="1" x14ac:dyDescent="0.2">
      <c r="A23" s="438">
        <v>15</v>
      </c>
      <c r="B23" s="438" t="s">
        <v>317</v>
      </c>
      <c r="C23" s="443"/>
      <c r="D23" s="453">
        <v>618668.27</v>
      </c>
    </row>
    <row r="24" spans="1:10" ht="20.100000000000001" customHeight="1" thickBot="1" x14ac:dyDescent="0.25">
      <c r="A24" s="438">
        <v>16</v>
      </c>
      <c r="B24" s="438" t="s">
        <v>23</v>
      </c>
      <c r="C24" s="443"/>
      <c r="D24" s="456">
        <v>2828177.67</v>
      </c>
    </row>
    <row r="25" spans="1:10" ht="20.100000000000001" customHeight="1" x14ac:dyDescent="0.25">
      <c r="A25" s="440">
        <v>17</v>
      </c>
      <c r="B25" s="474" t="s">
        <v>560</v>
      </c>
      <c r="C25" s="459"/>
      <c r="D25" s="460">
        <f>SUM(D21:D24)</f>
        <v>87561003.75</v>
      </c>
      <c r="F25" s="214" t="s">
        <v>549</v>
      </c>
      <c r="J25" s="214"/>
    </row>
    <row r="26" spans="1:10" ht="30.75" customHeight="1" x14ac:dyDescent="0.2">
      <c r="A26" s="445"/>
      <c r="B26" s="445"/>
      <c r="C26" s="445"/>
      <c r="D26" s="445"/>
      <c r="F26" s="470" t="s">
        <v>551</v>
      </c>
    </row>
    <row r="27" spans="1:10" ht="14.25" x14ac:dyDescent="0.2">
      <c r="A27" s="445"/>
      <c r="B27" s="445"/>
      <c r="C27" s="445"/>
      <c r="D27" s="445"/>
    </row>
    <row r="28" spans="1:10" ht="14.25" x14ac:dyDescent="0.2">
      <c r="A28" s="445"/>
      <c r="B28" s="445"/>
      <c r="C28" s="445"/>
      <c r="D28" s="445"/>
    </row>
    <row r="29" spans="1:10" ht="15" thickBot="1" x14ac:dyDescent="0.25">
      <c r="A29" s="445"/>
      <c r="B29" s="445"/>
      <c r="C29" s="445"/>
      <c r="D29" s="445"/>
      <c r="G29" s="214" t="s">
        <v>552</v>
      </c>
    </row>
    <row r="30" spans="1:10" ht="15" thickTop="1" x14ac:dyDescent="0.2">
      <c r="A30" s="446" t="s">
        <v>341</v>
      </c>
      <c r="B30" s="447"/>
      <c r="C30" s="446" t="s">
        <v>342</v>
      </c>
      <c r="D30" s="448" t="s">
        <v>343</v>
      </c>
    </row>
    <row r="31" spans="1:10" ht="15" thickBot="1" x14ac:dyDescent="0.25">
      <c r="A31" s="449"/>
      <c r="B31" s="450"/>
      <c r="C31" s="451"/>
      <c r="D31" s="452"/>
      <c r="F31" s="214"/>
      <c r="G31" s="214" t="s">
        <v>552</v>
      </c>
      <c r="H31" s="99"/>
      <c r="I31" s="99"/>
      <c r="J31" s="99"/>
    </row>
    <row r="32" spans="1:10" ht="13.5" thickTop="1" x14ac:dyDescent="0.2">
      <c r="G32" s="97" t="s">
        <v>340</v>
      </c>
    </row>
    <row r="35" spans="6:6" x14ac:dyDescent="0.2">
      <c r="F35" s="214" t="s">
        <v>537</v>
      </c>
    </row>
    <row r="36" spans="6:6" x14ac:dyDescent="0.2">
      <c r="F36" s="214" t="s">
        <v>538</v>
      </c>
    </row>
  </sheetData>
  <mergeCells count="1">
    <mergeCell ref="F9:K9"/>
  </mergeCells>
  <phoneticPr fontId="30" type="noConversion"/>
  <pageMargins left="0.5" right="0.5" top="1" bottom="1" header="0.5" footer="0.5"/>
  <pageSetup scale="6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128"/>
  <sheetViews>
    <sheetView showGridLines="0" zoomScale="70" zoomScaleNormal="100" workbookViewId="0">
      <selection activeCell="E3" sqref="E3"/>
    </sheetView>
  </sheetViews>
  <sheetFormatPr defaultColWidth="13.77734375" defaultRowHeight="18" customHeight="1" x14ac:dyDescent="0.2"/>
  <cols>
    <col min="1" max="1" width="13.77734375" style="102" customWidth="1"/>
    <col min="2" max="2" width="13.77734375" style="103" customWidth="1"/>
    <col min="3" max="10" width="13.77734375" style="5" customWidth="1"/>
    <col min="11" max="11" width="16.33203125" style="5" customWidth="1"/>
    <col min="12" max="16384" width="13.77734375" style="5"/>
  </cols>
  <sheetData>
    <row r="1" spans="1:26" ht="18" customHeight="1" x14ac:dyDescent="0.3">
      <c r="A1" s="52" t="s">
        <v>29</v>
      </c>
      <c r="B1" s="5"/>
      <c r="F1" s="735"/>
      <c r="G1" s="77"/>
    </row>
    <row r="2" spans="1:26" ht="18" customHeight="1" x14ac:dyDescent="0.3">
      <c r="A2" s="52" t="s">
        <v>643</v>
      </c>
      <c r="B2" s="5"/>
      <c r="F2" s="77"/>
      <c r="G2" s="77"/>
    </row>
    <row r="3" spans="1:26" ht="18" customHeight="1" x14ac:dyDescent="0.25">
      <c r="A3" s="53"/>
      <c r="B3" s="5"/>
      <c r="D3" s="433"/>
      <c r="F3" s="483"/>
      <c r="G3" s="483"/>
    </row>
    <row r="4" spans="1:26" ht="18" customHeight="1" thickBot="1" x14ac:dyDescent="0.3">
      <c r="A4" s="82" t="s">
        <v>1</v>
      </c>
      <c r="B4" s="254" t="s">
        <v>409</v>
      </c>
      <c r="C4" s="255"/>
      <c r="D4" s="255"/>
    </row>
    <row r="5" spans="1:26" ht="18" customHeight="1" x14ac:dyDescent="0.25">
      <c r="A5" s="53"/>
      <c r="B5" s="5"/>
    </row>
    <row r="6" spans="1:26" ht="18" customHeight="1" x14ac:dyDescent="0.2">
      <c r="A6" s="9" t="s">
        <v>389</v>
      </c>
      <c r="B6" s="5"/>
    </row>
    <row r="7" spans="1:26" ht="15" customHeight="1" x14ac:dyDescent="0.2">
      <c r="A7" s="9" t="s">
        <v>30</v>
      </c>
      <c r="B7" s="5"/>
    </row>
    <row r="8" spans="1:26" ht="15" customHeight="1" x14ac:dyDescent="0.2">
      <c r="A8" s="9" t="s">
        <v>31</v>
      </c>
      <c r="B8" s="5"/>
    </row>
    <row r="9" spans="1:26" ht="18" customHeight="1" x14ac:dyDescent="0.2">
      <c r="A9" s="16"/>
      <c r="B9" s="16"/>
      <c r="C9" s="81" t="s">
        <v>4</v>
      </c>
      <c r="D9" s="81" t="s">
        <v>5</v>
      </c>
      <c r="E9" s="81" t="s">
        <v>6</v>
      </c>
      <c r="F9" s="81" t="s">
        <v>7</v>
      </c>
      <c r="G9" s="81" t="s">
        <v>8</v>
      </c>
      <c r="H9" s="81" t="s">
        <v>9</v>
      </c>
      <c r="I9" s="81" t="s">
        <v>10</v>
      </c>
      <c r="J9" s="81" t="s">
        <v>11</v>
      </c>
      <c r="K9" s="81" t="s">
        <v>12</v>
      </c>
      <c r="L9" s="81" t="s">
        <v>13</v>
      </c>
      <c r="M9" s="81" t="s">
        <v>14</v>
      </c>
      <c r="N9" s="81" t="s">
        <v>15</v>
      </c>
    </row>
    <row r="10" spans="1:26" s="77" customFormat="1" ht="48.75" customHeight="1" x14ac:dyDescent="0.2">
      <c r="A10" s="83" t="s">
        <v>16</v>
      </c>
      <c r="B10" s="83" t="s">
        <v>17</v>
      </c>
      <c r="C10" s="83" t="s">
        <v>32</v>
      </c>
      <c r="D10" s="83" t="s">
        <v>33</v>
      </c>
      <c r="E10" s="83" t="s">
        <v>34</v>
      </c>
      <c r="F10" s="83" t="s">
        <v>35</v>
      </c>
      <c r="G10" s="83" t="s">
        <v>36</v>
      </c>
      <c r="H10" s="83" t="s">
        <v>21</v>
      </c>
      <c r="I10" s="83" t="s">
        <v>37</v>
      </c>
      <c r="J10" s="83" t="s">
        <v>23</v>
      </c>
      <c r="K10" s="83" t="s">
        <v>581</v>
      </c>
      <c r="L10" s="83" t="s">
        <v>38</v>
      </c>
      <c r="M10" s="83" t="s">
        <v>39</v>
      </c>
      <c r="N10" s="83" t="s">
        <v>28</v>
      </c>
      <c r="O10" s="78"/>
      <c r="P10" s="78"/>
      <c r="Q10" s="78"/>
      <c r="R10" s="76"/>
      <c r="S10" s="76"/>
      <c r="T10" s="76"/>
      <c r="U10" s="76"/>
      <c r="V10" s="76"/>
      <c r="W10" s="76"/>
      <c r="X10" s="76"/>
      <c r="Y10" s="76"/>
      <c r="Z10" s="76"/>
    </row>
    <row r="11" spans="1:26" s="77" customFormat="1" ht="18" customHeight="1" x14ac:dyDescent="0.2">
      <c r="A11" s="15">
        <v>270010</v>
      </c>
      <c r="B11" s="15">
        <v>201</v>
      </c>
      <c r="C11" s="286">
        <v>305475944</v>
      </c>
      <c r="D11" s="286">
        <v>715836280</v>
      </c>
      <c r="E11" s="287">
        <f>+C11+D11</f>
        <v>1021312224</v>
      </c>
      <c r="F11" s="286">
        <v>76650</v>
      </c>
      <c r="G11" s="286">
        <v>12224770</v>
      </c>
      <c r="H11" s="286">
        <v>9942730</v>
      </c>
      <c r="I11" s="287">
        <f t="shared" ref="I11:I75" si="0">+E11+F11+G11+H11</f>
        <v>1043556374</v>
      </c>
      <c r="J11" s="286">
        <v>12223910</v>
      </c>
      <c r="K11" s="287">
        <f>+I11+J11</f>
        <v>1055780284</v>
      </c>
      <c r="L11" s="286">
        <v>0</v>
      </c>
      <c r="M11" s="286">
        <v>0</v>
      </c>
      <c r="N11" s="286">
        <v>0</v>
      </c>
    </row>
    <row r="12" spans="1:26" s="77" customFormat="1" ht="18" customHeight="1" x14ac:dyDescent="0.2">
      <c r="A12" s="15">
        <v>270020</v>
      </c>
      <c r="B12" s="15">
        <v>202</v>
      </c>
      <c r="C12" s="286">
        <v>23116671</v>
      </c>
      <c r="D12" s="286">
        <v>603830</v>
      </c>
      <c r="E12" s="287">
        <f t="shared" ref="E12:E75" si="1">+C12+D12</f>
        <v>23720501</v>
      </c>
      <c r="F12" s="286">
        <v>0</v>
      </c>
      <c r="G12" s="286">
        <v>0</v>
      </c>
      <c r="H12" s="286">
        <v>0</v>
      </c>
      <c r="I12" s="287">
        <f t="shared" si="0"/>
        <v>23720501</v>
      </c>
      <c r="J12" s="286">
        <v>226854</v>
      </c>
      <c r="K12" s="287">
        <f>+I12+J12</f>
        <v>23947355</v>
      </c>
      <c r="L12" s="286">
        <v>0</v>
      </c>
      <c r="M12" s="286">
        <v>0</v>
      </c>
      <c r="N12" s="286">
        <v>0</v>
      </c>
    </row>
    <row r="13" spans="1:26" s="77" customFormat="1" ht="18" customHeight="1" x14ac:dyDescent="0.2">
      <c r="A13" s="15">
        <v>270030</v>
      </c>
      <c r="B13" s="15">
        <v>203</v>
      </c>
      <c r="C13" s="286">
        <v>34612022</v>
      </c>
      <c r="D13" s="286">
        <v>92542270</v>
      </c>
      <c r="E13" s="287">
        <f t="shared" si="1"/>
        <v>127154292</v>
      </c>
      <c r="F13" s="286">
        <v>762350</v>
      </c>
      <c r="G13" s="286">
        <v>1123740</v>
      </c>
      <c r="H13" s="286">
        <v>3823160</v>
      </c>
      <c r="I13" s="287">
        <f t="shared" si="0"/>
        <v>132863542</v>
      </c>
      <c r="J13" s="286">
        <v>2853800</v>
      </c>
      <c r="K13" s="287">
        <f t="shared" ref="K13:K76" si="2">+I13+J13</f>
        <v>135717342</v>
      </c>
      <c r="L13" s="286">
        <v>0</v>
      </c>
      <c r="M13" s="286">
        <v>0</v>
      </c>
      <c r="N13" s="286">
        <v>6107480</v>
      </c>
    </row>
    <row r="14" spans="1:26" s="77" customFormat="1" ht="18" customHeight="1" x14ac:dyDescent="0.2">
      <c r="A14" s="15">
        <v>270040</v>
      </c>
      <c r="B14" s="15">
        <v>204</v>
      </c>
      <c r="C14" s="286">
        <v>132440489</v>
      </c>
      <c r="D14" s="286">
        <v>255760680</v>
      </c>
      <c r="E14" s="287">
        <f t="shared" si="1"/>
        <v>388201169</v>
      </c>
      <c r="F14" s="286">
        <v>1563150</v>
      </c>
      <c r="G14" s="286">
        <v>2966670</v>
      </c>
      <c r="H14" s="286">
        <v>8724190</v>
      </c>
      <c r="I14" s="287">
        <f t="shared" si="0"/>
        <v>401455179</v>
      </c>
      <c r="J14" s="286">
        <v>12966600</v>
      </c>
      <c r="K14" s="287">
        <f t="shared" si="2"/>
        <v>414421779</v>
      </c>
      <c r="L14" s="286">
        <v>0</v>
      </c>
      <c r="M14" s="286">
        <v>0</v>
      </c>
      <c r="N14" s="286">
        <v>18269466</v>
      </c>
    </row>
    <row r="15" spans="1:26" s="77" customFormat="1" ht="18" customHeight="1" x14ac:dyDescent="0.2">
      <c r="A15" s="15">
        <v>270050</v>
      </c>
      <c r="B15" s="15">
        <v>205</v>
      </c>
      <c r="C15" s="286">
        <v>2149138</v>
      </c>
      <c r="D15" s="286">
        <v>1875370</v>
      </c>
      <c r="E15" s="287">
        <f t="shared" si="1"/>
        <v>4024508</v>
      </c>
      <c r="F15" s="286">
        <v>23230</v>
      </c>
      <c r="G15" s="286">
        <v>0</v>
      </c>
      <c r="H15" s="286">
        <v>0</v>
      </c>
      <c r="I15" s="287">
        <f t="shared" si="0"/>
        <v>4047738</v>
      </c>
      <c r="J15" s="286">
        <v>171400</v>
      </c>
      <c r="K15" s="287">
        <f t="shared" si="2"/>
        <v>4219138</v>
      </c>
      <c r="L15" s="286">
        <v>0</v>
      </c>
      <c r="M15" s="286">
        <v>0</v>
      </c>
      <c r="N15" s="286">
        <v>66386</v>
      </c>
    </row>
    <row r="16" spans="1:26" s="77" customFormat="1" ht="18" customHeight="1" x14ac:dyDescent="0.2">
      <c r="A16" s="15">
        <v>270060</v>
      </c>
      <c r="B16" s="15">
        <v>206</v>
      </c>
      <c r="C16" s="286">
        <v>19960725</v>
      </c>
      <c r="D16" s="286">
        <v>33016440</v>
      </c>
      <c r="E16" s="287">
        <f t="shared" si="1"/>
        <v>52977165</v>
      </c>
      <c r="F16" s="286">
        <v>372870</v>
      </c>
      <c r="G16" s="286">
        <v>382870</v>
      </c>
      <c r="H16" s="286">
        <v>776220</v>
      </c>
      <c r="I16" s="287">
        <f t="shared" si="0"/>
        <v>54509125</v>
      </c>
      <c r="J16" s="286">
        <v>2117900</v>
      </c>
      <c r="K16" s="287">
        <f t="shared" si="2"/>
        <v>56627025</v>
      </c>
      <c r="L16" s="286">
        <v>0</v>
      </c>
      <c r="M16" s="286">
        <v>0</v>
      </c>
      <c r="N16" s="286">
        <v>3317189</v>
      </c>
    </row>
    <row r="17" spans="1:14" s="77" customFormat="1" ht="18" customHeight="1" x14ac:dyDescent="0.2">
      <c r="A17" s="15">
        <v>270070</v>
      </c>
      <c r="B17" s="15">
        <v>207</v>
      </c>
      <c r="C17" s="286">
        <v>430768</v>
      </c>
      <c r="D17" s="286">
        <v>203600</v>
      </c>
      <c r="E17" s="287">
        <f t="shared" si="1"/>
        <v>634368</v>
      </c>
      <c r="F17" s="286">
        <v>0</v>
      </c>
      <c r="G17" s="286">
        <v>7300</v>
      </c>
      <c r="H17" s="286">
        <v>0</v>
      </c>
      <c r="I17" s="287">
        <f t="shared" si="0"/>
        <v>641668</v>
      </c>
      <c r="J17" s="286">
        <v>281373</v>
      </c>
      <c r="K17" s="287">
        <f t="shared" si="2"/>
        <v>923041</v>
      </c>
      <c r="L17" s="286">
        <v>0</v>
      </c>
      <c r="M17" s="286">
        <v>0</v>
      </c>
      <c r="N17" s="286">
        <v>0</v>
      </c>
    </row>
    <row r="18" spans="1:14" s="77" customFormat="1" ht="18" customHeight="1" x14ac:dyDescent="0.2">
      <c r="A18" s="15">
        <v>270080</v>
      </c>
      <c r="B18" s="15">
        <v>208</v>
      </c>
      <c r="C18" s="286">
        <v>607887</v>
      </c>
      <c r="D18" s="286">
        <v>307680</v>
      </c>
      <c r="E18" s="287">
        <f t="shared" si="1"/>
        <v>915567</v>
      </c>
      <c r="F18" s="286">
        <v>0</v>
      </c>
      <c r="G18" s="286">
        <v>0</v>
      </c>
      <c r="H18" s="286">
        <v>360</v>
      </c>
      <c r="I18" s="287">
        <f t="shared" si="0"/>
        <v>915927</v>
      </c>
      <c r="J18" s="286">
        <v>3300</v>
      </c>
      <c r="K18" s="287">
        <f t="shared" si="2"/>
        <v>919227</v>
      </c>
      <c r="L18" s="286">
        <v>0</v>
      </c>
      <c r="M18" s="286">
        <v>0</v>
      </c>
      <c r="N18" s="286">
        <v>0</v>
      </c>
    </row>
    <row r="19" spans="1:14" s="77" customFormat="1" ht="18" customHeight="1" x14ac:dyDescent="0.2">
      <c r="A19" s="15">
        <v>270090</v>
      </c>
      <c r="B19" s="15">
        <v>209</v>
      </c>
      <c r="C19" s="286">
        <v>290377</v>
      </c>
      <c r="D19" s="286">
        <v>193430</v>
      </c>
      <c r="E19" s="287">
        <f t="shared" si="1"/>
        <v>483807</v>
      </c>
      <c r="F19" s="286">
        <v>0</v>
      </c>
      <c r="G19" s="286">
        <v>0</v>
      </c>
      <c r="H19" s="286">
        <v>110</v>
      </c>
      <c r="I19" s="287">
        <f t="shared" si="0"/>
        <v>483917</v>
      </c>
      <c r="J19" s="286">
        <v>6000</v>
      </c>
      <c r="K19" s="287">
        <f t="shared" si="2"/>
        <v>489917</v>
      </c>
      <c r="L19" s="286">
        <v>0</v>
      </c>
      <c r="M19" s="286">
        <v>0</v>
      </c>
      <c r="N19" s="286">
        <v>0</v>
      </c>
    </row>
    <row r="20" spans="1:14" s="77" customFormat="1" ht="18" customHeight="1" x14ac:dyDescent="0.2">
      <c r="A20" s="15">
        <v>270100</v>
      </c>
      <c r="B20" s="15">
        <v>210</v>
      </c>
      <c r="C20" s="286">
        <v>211388</v>
      </c>
      <c r="D20" s="286">
        <v>972760</v>
      </c>
      <c r="E20" s="287">
        <f t="shared" si="1"/>
        <v>1184148</v>
      </c>
      <c r="F20" s="286">
        <v>0</v>
      </c>
      <c r="G20" s="286">
        <v>11320</v>
      </c>
      <c r="H20" s="286">
        <v>0</v>
      </c>
      <c r="I20" s="287">
        <f t="shared" si="0"/>
        <v>1195468</v>
      </c>
      <c r="J20" s="286">
        <v>30000</v>
      </c>
      <c r="K20" s="287">
        <f t="shared" si="2"/>
        <v>1225468</v>
      </c>
      <c r="L20" s="286">
        <v>0</v>
      </c>
      <c r="M20" s="286">
        <v>0</v>
      </c>
      <c r="N20" s="286">
        <v>0</v>
      </c>
    </row>
    <row r="21" spans="1:14" s="77" customFormat="1" ht="18" customHeight="1" x14ac:dyDescent="0.2">
      <c r="A21" s="15">
        <v>270110</v>
      </c>
      <c r="B21" s="15">
        <v>215</v>
      </c>
      <c r="C21" s="286">
        <v>0</v>
      </c>
      <c r="D21" s="286">
        <v>0</v>
      </c>
      <c r="E21" s="287">
        <f t="shared" si="1"/>
        <v>0</v>
      </c>
      <c r="F21" s="286">
        <v>0</v>
      </c>
      <c r="G21" s="286">
        <v>0</v>
      </c>
      <c r="H21" s="286">
        <v>0</v>
      </c>
      <c r="I21" s="287">
        <f t="shared" si="0"/>
        <v>0</v>
      </c>
      <c r="J21" s="286">
        <v>0</v>
      </c>
      <c r="K21" s="287">
        <f t="shared" si="2"/>
        <v>0</v>
      </c>
      <c r="L21" s="286">
        <v>0</v>
      </c>
      <c r="M21" s="286">
        <v>0</v>
      </c>
      <c r="N21" s="286">
        <v>0</v>
      </c>
    </row>
    <row r="22" spans="1:14" s="77" customFormat="1" ht="18" customHeight="1" x14ac:dyDescent="0.2">
      <c r="A22" s="15">
        <v>270120</v>
      </c>
      <c r="B22" s="15">
        <v>216</v>
      </c>
      <c r="C22" s="286">
        <v>0</v>
      </c>
      <c r="D22" s="286">
        <v>0</v>
      </c>
      <c r="E22" s="287">
        <f t="shared" si="1"/>
        <v>0</v>
      </c>
      <c r="F22" s="286">
        <v>0</v>
      </c>
      <c r="G22" s="286">
        <v>0</v>
      </c>
      <c r="H22" s="286">
        <v>0</v>
      </c>
      <c r="I22" s="287">
        <f t="shared" si="0"/>
        <v>0</v>
      </c>
      <c r="J22" s="286">
        <v>0</v>
      </c>
      <c r="K22" s="287">
        <f t="shared" si="2"/>
        <v>0</v>
      </c>
      <c r="L22" s="286">
        <v>0</v>
      </c>
      <c r="M22" s="286">
        <v>0</v>
      </c>
      <c r="N22" s="286">
        <v>0</v>
      </c>
    </row>
    <row r="23" spans="1:14" s="77" customFormat="1" ht="18" customHeight="1" x14ac:dyDescent="0.2">
      <c r="A23" s="15">
        <v>270130</v>
      </c>
      <c r="B23" s="15">
        <v>218</v>
      </c>
      <c r="C23" s="286">
        <v>3470812</v>
      </c>
      <c r="D23" s="286">
        <v>1733480</v>
      </c>
      <c r="E23" s="287">
        <f t="shared" si="1"/>
        <v>5204292</v>
      </c>
      <c r="F23" s="286">
        <v>22820</v>
      </c>
      <c r="G23" s="286">
        <v>98790</v>
      </c>
      <c r="H23" s="286">
        <v>0</v>
      </c>
      <c r="I23" s="287">
        <f t="shared" si="0"/>
        <v>5325902</v>
      </c>
      <c r="J23" s="286">
        <v>37725</v>
      </c>
      <c r="K23" s="287">
        <f t="shared" si="2"/>
        <v>5363627</v>
      </c>
      <c r="L23" s="286">
        <v>0</v>
      </c>
      <c r="M23" s="286">
        <v>0</v>
      </c>
      <c r="N23" s="286">
        <v>108188</v>
      </c>
    </row>
    <row r="24" spans="1:14" s="77" customFormat="1" ht="18" customHeight="1" x14ac:dyDescent="0.2">
      <c r="A24" s="15">
        <v>270140</v>
      </c>
      <c r="B24" s="15">
        <v>223</v>
      </c>
      <c r="C24" s="286">
        <v>13930120</v>
      </c>
      <c r="D24" s="286">
        <v>17656170</v>
      </c>
      <c r="E24" s="287">
        <f t="shared" si="1"/>
        <v>31586290</v>
      </c>
      <c r="F24" s="286">
        <v>162550</v>
      </c>
      <c r="G24" s="286">
        <v>230760</v>
      </c>
      <c r="H24" s="286">
        <v>276220</v>
      </c>
      <c r="I24" s="287">
        <f t="shared" si="0"/>
        <v>32255820</v>
      </c>
      <c r="J24" s="286">
        <v>4348300</v>
      </c>
      <c r="K24" s="287">
        <f t="shared" si="2"/>
        <v>36604120</v>
      </c>
      <c r="L24" s="286">
        <v>0</v>
      </c>
      <c r="M24" s="286">
        <v>0</v>
      </c>
      <c r="N24" s="286">
        <v>0</v>
      </c>
    </row>
    <row r="25" spans="1:14" s="77" customFormat="1" ht="18" customHeight="1" x14ac:dyDescent="0.2">
      <c r="A25" s="15">
        <v>270150</v>
      </c>
      <c r="B25" s="15">
        <v>224</v>
      </c>
      <c r="C25" s="286">
        <v>550511</v>
      </c>
      <c r="D25" s="286">
        <v>106250</v>
      </c>
      <c r="E25" s="287">
        <f t="shared" si="1"/>
        <v>656761</v>
      </c>
      <c r="F25" s="286">
        <v>0</v>
      </c>
      <c r="G25" s="286">
        <v>55830</v>
      </c>
      <c r="H25" s="286">
        <v>0</v>
      </c>
      <c r="I25" s="287">
        <f t="shared" si="0"/>
        <v>712591</v>
      </c>
      <c r="J25" s="286">
        <v>237000</v>
      </c>
      <c r="K25" s="287">
        <f t="shared" si="2"/>
        <v>949591</v>
      </c>
      <c r="L25" s="286">
        <v>0</v>
      </c>
      <c r="M25" s="286">
        <v>0</v>
      </c>
      <c r="N25" s="286">
        <v>0</v>
      </c>
    </row>
    <row r="26" spans="1:14" s="77" customFormat="1" ht="18" customHeight="1" x14ac:dyDescent="0.2">
      <c r="A26" s="15">
        <v>270170</v>
      </c>
      <c r="B26" s="15">
        <v>226</v>
      </c>
      <c r="C26" s="286">
        <v>8224017</v>
      </c>
      <c r="D26" s="286">
        <v>15027160</v>
      </c>
      <c r="E26" s="287">
        <f t="shared" si="1"/>
        <v>23251177</v>
      </c>
      <c r="F26" s="286">
        <v>225350</v>
      </c>
      <c r="G26" s="286">
        <v>204960</v>
      </c>
      <c r="H26" s="286">
        <v>1980</v>
      </c>
      <c r="I26" s="287">
        <f t="shared" si="0"/>
        <v>23683467</v>
      </c>
      <c r="J26" s="286">
        <v>18600</v>
      </c>
      <c r="K26" s="287">
        <f t="shared" si="2"/>
        <v>23702067</v>
      </c>
      <c r="L26" s="286">
        <v>0</v>
      </c>
      <c r="M26" s="286">
        <v>0</v>
      </c>
      <c r="N26" s="286">
        <v>2928231</v>
      </c>
    </row>
    <row r="27" spans="1:14" s="77" customFormat="1" ht="18" customHeight="1" x14ac:dyDescent="0.2">
      <c r="A27" s="15">
        <v>270180</v>
      </c>
      <c r="B27" s="15">
        <v>227</v>
      </c>
      <c r="C27" s="286">
        <v>3340411</v>
      </c>
      <c r="D27" s="286">
        <v>3008060</v>
      </c>
      <c r="E27" s="287">
        <f t="shared" si="1"/>
        <v>6348471</v>
      </c>
      <c r="F27" s="286">
        <v>0</v>
      </c>
      <c r="G27" s="286">
        <v>18180</v>
      </c>
      <c r="H27" s="286">
        <v>0</v>
      </c>
      <c r="I27" s="287">
        <f t="shared" si="0"/>
        <v>6366651</v>
      </c>
      <c r="J27" s="286">
        <v>2000</v>
      </c>
      <c r="K27" s="287">
        <f t="shared" si="2"/>
        <v>6368651</v>
      </c>
      <c r="L27" s="286">
        <v>0</v>
      </c>
      <c r="M27" s="286">
        <v>0</v>
      </c>
      <c r="N27" s="286">
        <v>676998</v>
      </c>
    </row>
    <row r="28" spans="1:14" s="77" customFormat="1" ht="18" customHeight="1" x14ac:dyDescent="0.2">
      <c r="A28" s="15">
        <v>270190</v>
      </c>
      <c r="B28" s="15">
        <v>228</v>
      </c>
      <c r="C28" s="286">
        <v>21853184</v>
      </c>
      <c r="D28" s="286">
        <v>18583400</v>
      </c>
      <c r="E28" s="287">
        <f t="shared" si="1"/>
        <v>40436584</v>
      </c>
      <c r="F28" s="286">
        <v>261540</v>
      </c>
      <c r="G28" s="286">
        <v>188220</v>
      </c>
      <c r="H28" s="286">
        <v>146600</v>
      </c>
      <c r="I28" s="287">
        <f t="shared" si="0"/>
        <v>41032944</v>
      </c>
      <c r="J28" s="286">
        <v>178390</v>
      </c>
      <c r="K28" s="287">
        <f t="shared" si="2"/>
        <v>41211334</v>
      </c>
      <c r="L28" s="286">
        <v>0</v>
      </c>
      <c r="M28" s="286">
        <v>0</v>
      </c>
      <c r="N28" s="286">
        <v>13579402</v>
      </c>
    </row>
    <row r="29" spans="1:14" s="77" customFormat="1" ht="18" customHeight="1" x14ac:dyDescent="0.2">
      <c r="A29" s="15">
        <v>270200</v>
      </c>
      <c r="B29" s="15">
        <v>229</v>
      </c>
      <c r="C29" s="286">
        <v>196832</v>
      </c>
      <c r="D29" s="286">
        <v>149190</v>
      </c>
      <c r="E29" s="287">
        <f t="shared" si="1"/>
        <v>346022</v>
      </c>
      <c r="F29" s="286">
        <v>0</v>
      </c>
      <c r="G29" s="286">
        <v>14480</v>
      </c>
      <c r="H29" s="286">
        <v>0</v>
      </c>
      <c r="I29" s="287">
        <f t="shared" si="0"/>
        <v>360502</v>
      </c>
      <c r="J29" s="286">
        <v>0</v>
      </c>
      <c r="K29" s="287">
        <f t="shared" si="2"/>
        <v>360502</v>
      </c>
      <c r="L29" s="286">
        <v>0</v>
      </c>
      <c r="M29" s="286">
        <v>0</v>
      </c>
      <c r="N29" s="286">
        <v>108040</v>
      </c>
    </row>
    <row r="30" spans="1:14" s="77" customFormat="1" ht="18" customHeight="1" x14ac:dyDescent="0.2">
      <c r="A30" s="15">
        <v>270205</v>
      </c>
      <c r="B30" s="15">
        <v>237</v>
      </c>
      <c r="C30" s="286">
        <v>15665</v>
      </c>
      <c r="D30" s="286">
        <v>7010</v>
      </c>
      <c r="E30" s="287">
        <f t="shared" si="1"/>
        <v>22675</v>
      </c>
      <c r="F30" s="286">
        <v>21690</v>
      </c>
      <c r="G30" s="286">
        <v>0</v>
      </c>
      <c r="H30" s="286">
        <v>0</v>
      </c>
      <c r="I30" s="287">
        <f t="shared" si="0"/>
        <v>44365</v>
      </c>
      <c r="J30" s="286">
        <v>0</v>
      </c>
      <c r="K30" s="287">
        <f t="shared" si="2"/>
        <v>44365</v>
      </c>
      <c r="L30" s="286">
        <v>0</v>
      </c>
      <c r="M30" s="286">
        <v>0</v>
      </c>
      <c r="N30" s="286">
        <v>641</v>
      </c>
    </row>
    <row r="31" spans="1:14" s="77" customFormat="1" ht="18" customHeight="1" x14ac:dyDescent="0.2">
      <c r="A31" s="15">
        <v>270207</v>
      </c>
      <c r="B31" s="15">
        <v>238</v>
      </c>
      <c r="C31" s="286">
        <v>15050460</v>
      </c>
      <c r="D31" s="286">
        <v>32384980</v>
      </c>
      <c r="E31" s="287">
        <f t="shared" si="1"/>
        <v>47435440</v>
      </c>
      <c r="F31" s="286">
        <v>0</v>
      </c>
      <c r="G31" s="286">
        <v>0</v>
      </c>
      <c r="H31" s="286">
        <v>1539990</v>
      </c>
      <c r="I31" s="287">
        <f t="shared" si="0"/>
        <v>48975430</v>
      </c>
      <c r="J31" s="286">
        <v>2373580</v>
      </c>
      <c r="K31" s="287">
        <f t="shared" si="2"/>
        <v>51349010</v>
      </c>
      <c r="L31" s="286">
        <v>0</v>
      </c>
      <c r="M31" s="286">
        <v>0</v>
      </c>
      <c r="N31" s="286">
        <v>0</v>
      </c>
    </row>
    <row r="32" spans="1:14" s="77" customFormat="1" ht="18" customHeight="1" x14ac:dyDescent="0.2">
      <c r="A32" s="15">
        <v>270210</v>
      </c>
      <c r="B32" s="15">
        <v>1301</v>
      </c>
      <c r="C32" s="286">
        <v>122910462</v>
      </c>
      <c r="D32" s="286">
        <v>280805790</v>
      </c>
      <c r="E32" s="287">
        <f t="shared" si="1"/>
        <v>403716252</v>
      </c>
      <c r="F32" s="286">
        <v>0</v>
      </c>
      <c r="G32" s="286">
        <v>2724490</v>
      </c>
      <c r="H32" s="286">
        <v>173790</v>
      </c>
      <c r="I32" s="287">
        <f t="shared" si="0"/>
        <v>406614532</v>
      </c>
      <c r="J32" s="286">
        <v>3456710</v>
      </c>
      <c r="K32" s="287">
        <f t="shared" si="2"/>
        <v>410071242</v>
      </c>
      <c r="L32" s="286">
        <v>0</v>
      </c>
      <c r="M32" s="286">
        <v>0</v>
      </c>
      <c r="N32" s="286">
        <v>0</v>
      </c>
    </row>
    <row r="33" spans="1:14" customFormat="1" ht="18" customHeight="1" x14ac:dyDescent="0.2">
      <c r="A33" s="15">
        <v>270220</v>
      </c>
      <c r="B33" s="15">
        <v>1302</v>
      </c>
      <c r="C33" s="286">
        <v>24019697</v>
      </c>
      <c r="D33" s="286">
        <v>56999280</v>
      </c>
      <c r="E33" s="287">
        <f t="shared" si="1"/>
        <v>81018977</v>
      </c>
      <c r="F33" s="286">
        <v>0</v>
      </c>
      <c r="G33" s="286">
        <v>0</v>
      </c>
      <c r="H33" s="286">
        <v>53030</v>
      </c>
      <c r="I33" s="287">
        <f t="shared" si="0"/>
        <v>81072007</v>
      </c>
      <c r="J33" s="286">
        <v>769500</v>
      </c>
      <c r="K33" s="287">
        <f t="shared" si="2"/>
        <v>81841507</v>
      </c>
      <c r="L33" s="286">
        <v>0</v>
      </c>
      <c r="M33" s="286">
        <v>0</v>
      </c>
      <c r="N33" s="286">
        <v>0</v>
      </c>
    </row>
    <row r="34" spans="1:14" customFormat="1" ht="18" customHeight="1" x14ac:dyDescent="0.2">
      <c r="A34" s="15">
        <v>270230</v>
      </c>
      <c r="B34" s="15">
        <v>1303</v>
      </c>
      <c r="C34" s="286">
        <v>83180451</v>
      </c>
      <c r="D34" s="286">
        <v>238763410</v>
      </c>
      <c r="E34" s="287">
        <f t="shared" si="1"/>
        <v>321943861</v>
      </c>
      <c r="F34" s="286">
        <v>362160</v>
      </c>
      <c r="G34" s="286">
        <v>1368340</v>
      </c>
      <c r="H34" s="286">
        <v>2458570</v>
      </c>
      <c r="I34" s="287">
        <f t="shared" si="0"/>
        <v>326132931</v>
      </c>
      <c r="J34" s="286">
        <v>3658697</v>
      </c>
      <c r="K34" s="287">
        <f t="shared" si="2"/>
        <v>329791628</v>
      </c>
      <c r="L34" s="286">
        <v>0</v>
      </c>
      <c r="M34" s="286">
        <v>0</v>
      </c>
      <c r="N34" s="286">
        <v>0</v>
      </c>
    </row>
    <row r="35" spans="1:14" customFormat="1" ht="18" customHeight="1" x14ac:dyDescent="0.2">
      <c r="A35" s="15">
        <v>270240</v>
      </c>
      <c r="B35" s="15">
        <v>1304</v>
      </c>
      <c r="C35" s="286">
        <v>661083</v>
      </c>
      <c r="D35" s="286">
        <v>1265420</v>
      </c>
      <c r="E35" s="287">
        <f t="shared" si="1"/>
        <v>1926503</v>
      </c>
      <c r="F35" s="286">
        <v>830</v>
      </c>
      <c r="G35" s="286">
        <v>0</v>
      </c>
      <c r="H35" s="286">
        <v>1100</v>
      </c>
      <c r="I35" s="287">
        <f t="shared" si="0"/>
        <v>1928433</v>
      </c>
      <c r="J35" s="286">
        <v>12000</v>
      </c>
      <c r="K35" s="287">
        <f t="shared" si="2"/>
        <v>1940433</v>
      </c>
      <c r="L35" s="286">
        <v>0</v>
      </c>
      <c r="M35" s="286">
        <v>0</v>
      </c>
      <c r="N35" s="286">
        <v>0</v>
      </c>
    </row>
    <row r="36" spans="1:14" customFormat="1" ht="18" customHeight="1" x14ac:dyDescent="0.2">
      <c r="A36" s="15">
        <v>270250</v>
      </c>
      <c r="B36" s="15">
        <v>1305</v>
      </c>
      <c r="C36" s="286">
        <v>54304825</v>
      </c>
      <c r="D36" s="286">
        <v>56684420</v>
      </c>
      <c r="E36" s="287">
        <f t="shared" si="1"/>
        <v>110989245</v>
      </c>
      <c r="F36" s="286">
        <v>551400</v>
      </c>
      <c r="G36" s="286">
        <v>1092510</v>
      </c>
      <c r="H36" s="286">
        <v>3556650</v>
      </c>
      <c r="I36" s="287">
        <f t="shared" si="0"/>
        <v>116189805</v>
      </c>
      <c r="J36" s="286">
        <v>7596000</v>
      </c>
      <c r="K36" s="287">
        <f t="shared" si="2"/>
        <v>123785805</v>
      </c>
      <c r="L36" s="286">
        <v>0</v>
      </c>
      <c r="M36" s="286">
        <v>0</v>
      </c>
      <c r="N36" s="286">
        <v>0</v>
      </c>
    </row>
    <row r="37" spans="1:14" customFormat="1" ht="18" customHeight="1" x14ac:dyDescent="0.2">
      <c r="A37" s="15">
        <v>270260</v>
      </c>
      <c r="B37" s="15">
        <v>1306</v>
      </c>
      <c r="C37" s="286">
        <v>140262</v>
      </c>
      <c r="D37" s="286">
        <v>376860</v>
      </c>
      <c r="E37" s="287">
        <f t="shared" si="1"/>
        <v>517122</v>
      </c>
      <c r="F37" s="286">
        <v>67230</v>
      </c>
      <c r="G37" s="286">
        <v>40940</v>
      </c>
      <c r="H37" s="286">
        <v>0</v>
      </c>
      <c r="I37" s="287">
        <f t="shared" si="0"/>
        <v>625292</v>
      </c>
      <c r="J37" s="286">
        <v>19000</v>
      </c>
      <c r="K37" s="287">
        <f t="shared" si="2"/>
        <v>644292</v>
      </c>
      <c r="L37" s="286">
        <v>0</v>
      </c>
      <c r="M37" s="286">
        <v>0</v>
      </c>
      <c r="N37" s="286">
        <v>0</v>
      </c>
    </row>
    <row r="38" spans="1:14" customFormat="1" ht="18" customHeight="1" x14ac:dyDescent="0.2">
      <c r="A38" s="15">
        <v>270270</v>
      </c>
      <c r="B38" s="15">
        <v>1307</v>
      </c>
      <c r="C38" s="286">
        <v>5328479</v>
      </c>
      <c r="D38" s="286">
        <v>6292730</v>
      </c>
      <c r="E38" s="287">
        <f t="shared" si="1"/>
        <v>11621209</v>
      </c>
      <c r="F38" s="286">
        <v>0</v>
      </c>
      <c r="G38" s="286">
        <v>94360</v>
      </c>
      <c r="H38" s="286">
        <v>130</v>
      </c>
      <c r="I38" s="287">
        <f t="shared" si="0"/>
        <v>11715699</v>
      </c>
      <c r="J38" s="286">
        <v>1321900</v>
      </c>
      <c r="K38" s="287">
        <f t="shared" si="2"/>
        <v>13037599</v>
      </c>
      <c r="L38" s="286">
        <v>0</v>
      </c>
      <c r="M38" s="286">
        <v>0</v>
      </c>
      <c r="N38" s="286">
        <v>0</v>
      </c>
    </row>
    <row r="39" spans="1:14" customFormat="1" ht="18" customHeight="1" x14ac:dyDescent="0.2">
      <c r="A39" s="15">
        <v>270280</v>
      </c>
      <c r="B39" s="15">
        <v>1308</v>
      </c>
      <c r="C39" s="286">
        <v>53977416</v>
      </c>
      <c r="D39" s="286">
        <v>73669650</v>
      </c>
      <c r="E39" s="287">
        <f t="shared" si="1"/>
        <v>127647066</v>
      </c>
      <c r="F39" s="286">
        <v>310030</v>
      </c>
      <c r="G39" s="286">
        <v>840660</v>
      </c>
      <c r="H39" s="286">
        <v>1248110</v>
      </c>
      <c r="I39" s="287">
        <f t="shared" si="0"/>
        <v>130045866</v>
      </c>
      <c r="J39" s="286">
        <v>3744100</v>
      </c>
      <c r="K39" s="287">
        <f t="shared" si="2"/>
        <v>133789966</v>
      </c>
      <c r="L39" s="286">
        <v>0</v>
      </c>
      <c r="M39" s="286">
        <v>0</v>
      </c>
      <c r="N39" s="286">
        <v>2433376</v>
      </c>
    </row>
    <row r="40" spans="1:14" customFormat="1" ht="18" customHeight="1" x14ac:dyDescent="0.2">
      <c r="A40" s="15">
        <v>270290</v>
      </c>
      <c r="B40" s="15">
        <v>1309</v>
      </c>
      <c r="C40" s="286">
        <v>705813</v>
      </c>
      <c r="D40" s="286">
        <v>583360</v>
      </c>
      <c r="E40" s="287">
        <f t="shared" si="1"/>
        <v>1289173</v>
      </c>
      <c r="F40" s="286">
        <v>0</v>
      </c>
      <c r="G40" s="286">
        <v>0</v>
      </c>
      <c r="H40" s="286">
        <v>0</v>
      </c>
      <c r="I40" s="287">
        <f t="shared" si="0"/>
        <v>1289173</v>
      </c>
      <c r="J40" s="286">
        <v>2000</v>
      </c>
      <c r="K40" s="287">
        <f t="shared" si="2"/>
        <v>1291173</v>
      </c>
      <c r="L40" s="286">
        <v>0</v>
      </c>
      <c r="M40" s="286">
        <v>0</v>
      </c>
      <c r="N40" s="286">
        <v>470269</v>
      </c>
    </row>
    <row r="41" spans="1:14" customFormat="1" ht="18" customHeight="1" x14ac:dyDescent="0.2">
      <c r="A41" s="15">
        <v>270300</v>
      </c>
      <c r="B41" s="15">
        <v>1310</v>
      </c>
      <c r="C41" s="286">
        <v>5826004</v>
      </c>
      <c r="D41" s="286">
        <v>7657680</v>
      </c>
      <c r="E41" s="287">
        <f t="shared" si="1"/>
        <v>13483684</v>
      </c>
      <c r="F41" s="286">
        <v>109210</v>
      </c>
      <c r="G41" s="286">
        <v>229500</v>
      </c>
      <c r="H41" s="286">
        <v>449390</v>
      </c>
      <c r="I41" s="287">
        <f t="shared" si="0"/>
        <v>14271784</v>
      </c>
      <c r="J41" s="286">
        <v>286800</v>
      </c>
      <c r="K41" s="287">
        <f t="shared" si="2"/>
        <v>14558584</v>
      </c>
      <c r="L41" s="286">
        <v>0</v>
      </c>
      <c r="M41" s="286">
        <v>0</v>
      </c>
      <c r="N41" s="286">
        <v>2494083</v>
      </c>
    </row>
    <row r="42" spans="1:14" customFormat="1" ht="18" customHeight="1" x14ac:dyDescent="0.2">
      <c r="A42" s="15">
        <v>270310</v>
      </c>
      <c r="B42" s="15">
        <v>1311</v>
      </c>
      <c r="C42" s="286">
        <v>3099268</v>
      </c>
      <c r="D42" s="286">
        <v>3773300</v>
      </c>
      <c r="E42" s="287">
        <f t="shared" si="1"/>
        <v>6872568</v>
      </c>
      <c r="F42" s="286">
        <v>58350</v>
      </c>
      <c r="G42" s="286">
        <v>49630</v>
      </c>
      <c r="H42" s="286">
        <v>20280</v>
      </c>
      <c r="I42" s="287">
        <f t="shared" si="0"/>
        <v>7000828</v>
      </c>
      <c r="J42" s="286">
        <v>442600</v>
      </c>
      <c r="K42" s="287">
        <f t="shared" si="2"/>
        <v>7443428</v>
      </c>
      <c r="L42" s="286">
        <v>0</v>
      </c>
      <c r="M42" s="286">
        <v>0</v>
      </c>
      <c r="N42" s="286">
        <v>56284</v>
      </c>
    </row>
    <row r="43" spans="1:14" customFormat="1" ht="18" customHeight="1" x14ac:dyDescent="0.2">
      <c r="A43" s="15">
        <v>270320</v>
      </c>
      <c r="B43" s="15">
        <v>1312</v>
      </c>
      <c r="C43" s="286">
        <v>22835064</v>
      </c>
      <c r="D43" s="286">
        <v>21996450</v>
      </c>
      <c r="E43" s="287">
        <f t="shared" si="1"/>
        <v>44831514</v>
      </c>
      <c r="F43" s="286">
        <v>72500</v>
      </c>
      <c r="G43" s="286">
        <v>223490</v>
      </c>
      <c r="H43" s="286">
        <v>531380</v>
      </c>
      <c r="I43" s="287">
        <f t="shared" si="0"/>
        <v>45658884</v>
      </c>
      <c r="J43" s="286">
        <v>2257700</v>
      </c>
      <c r="K43" s="287">
        <f t="shared" si="2"/>
        <v>47916584</v>
      </c>
      <c r="L43" s="286">
        <v>0</v>
      </c>
      <c r="M43" s="286">
        <v>0</v>
      </c>
      <c r="N43" s="286">
        <v>992807</v>
      </c>
    </row>
    <row r="44" spans="1:14" customFormat="1" ht="18" customHeight="1" x14ac:dyDescent="0.2">
      <c r="A44" s="15">
        <v>270330</v>
      </c>
      <c r="B44" s="15">
        <v>1313</v>
      </c>
      <c r="C44" s="286">
        <v>1431948</v>
      </c>
      <c r="D44" s="286">
        <v>1889040</v>
      </c>
      <c r="E44" s="287">
        <f t="shared" si="1"/>
        <v>3320988</v>
      </c>
      <c r="F44" s="286">
        <v>0</v>
      </c>
      <c r="G44" s="286">
        <v>17040</v>
      </c>
      <c r="H44" s="286">
        <v>22180</v>
      </c>
      <c r="I44" s="287">
        <f t="shared" si="0"/>
        <v>3360208</v>
      </c>
      <c r="J44" s="286">
        <v>117600</v>
      </c>
      <c r="K44" s="287">
        <f t="shared" si="2"/>
        <v>3477808</v>
      </c>
      <c r="L44" s="286">
        <v>0</v>
      </c>
      <c r="M44" s="286">
        <v>0</v>
      </c>
      <c r="N44" s="286">
        <v>158605</v>
      </c>
    </row>
    <row r="45" spans="1:14" customFormat="1" ht="18" customHeight="1" x14ac:dyDescent="0.2">
      <c r="A45" s="15">
        <v>270340</v>
      </c>
      <c r="B45" s="15">
        <v>1314</v>
      </c>
      <c r="C45" s="286">
        <v>39555</v>
      </c>
      <c r="D45" s="286">
        <v>0</v>
      </c>
      <c r="E45" s="287">
        <f t="shared" si="1"/>
        <v>39555</v>
      </c>
      <c r="F45" s="286">
        <v>0</v>
      </c>
      <c r="G45" s="286">
        <v>0</v>
      </c>
      <c r="H45" s="286">
        <v>0</v>
      </c>
      <c r="I45" s="287">
        <f t="shared" si="0"/>
        <v>39555</v>
      </c>
      <c r="J45" s="286">
        <v>362329</v>
      </c>
      <c r="K45" s="287">
        <f t="shared" si="2"/>
        <v>401884</v>
      </c>
      <c r="L45" s="286">
        <v>0</v>
      </c>
      <c r="M45" s="286">
        <v>0</v>
      </c>
      <c r="N45" s="286">
        <v>0</v>
      </c>
    </row>
    <row r="46" spans="1:14" customFormat="1" ht="18" customHeight="1" x14ac:dyDescent="0.2">
      <c r="A46" s="15">
        <v>270350</v>
      </c>
      <c r="B46" s="15">
        <v>1315</v>
      </c>
      <c r="C46" s="286">
        <v>0</v>
      </c>
      <c r="D46" s="286">
        <v>0</v>
      </c>
      <c r="E46" s="287">
        <f t="shared" si="1"/>
        <v>0</v>
      </c>
      <c r="F46" s="286">
        <v>0</v>
      </c>
      <c r="G46" s="286">
        <v>0</v>
      </c>
      <c r="H46" s="286">
        <v>0</v>
      </c>
      <c r="I46" s="287">
        <f t="shared" si="0"/>
        <v>0</v>
      </c>
      <c r="J46" s="286">
        <v>49605</v>
      </c>
      <c r="K46" s="287">
        <f t="shared" si="2"/>
        <v>49605</v>
      </c>
      <c r="L46" s="286">
        <v>0</v>
      </c>
      <c r="M46" s="286">
        <v>0</v>
      </c>
      <c r="N46" s="286">
        <v>0</v>
      </c>
    </row>
    <row r="47" spans="1:14" customFormat="1" ht="18" customHeight="1" x14ac:dyDescent="0.2">
      <c r="A47" s="15">
        <v>270360</v>
      </c>
      <c r="B47" s="15">
        <v>1316</v>
      </c>
      <c r="C47" s="286">
        <v>0</v>
      </c>
      <c r="D47" s="286">
        <v>0</v>
      </c>
      <c r="E47" s="287">
        <f t="shared" si="1"/>
        <v>0</v>
      </c>
      <c r="F47" s="286">
        <v>0</v>
      </c>
      <c r="G47" s="286">
        <v>0</v>
      </c>
      <c r="H47" s="286">
        <v>0</v>
      </c>
      <c r="I47" s="287">
        <f t="shared" si="0"/>
        <v>0</v>
      </c>
      <c r="J47" s="286">
        <v>32351</v>
      </c>
      <c r="K47" s="287">
        <f t="shared" si="2"/>
        <v>32351</v>
      </c>
      <c r="L47" s="286">
        <v>0</v>
      </c>
      <c r="M47" s="286">
        <v>0</v>
      </c>
      <c r="N47" s="286">
        <v>0</v>
      </c>
    </row>
    <row r="48" spans="1:14" customFormat="1" ht="18" customHeight="1" x14ac:dyDescent="0.2">
      <c r="A48" s="15">
        <v>270370</v>
      </c>
      <c r="B48" s="15">
        <v>1317</v>
      </c>
      <c r="C48" s="286">
        <v>165344</v>
      </c>
      <c r="D48" s="286">
        <v>579600</v>
      </c>
      <c r="E48" s="287">
        <f t="shared" si="1"/>
        <v>744944</v>
      </c>
      <c r="F48" s="286">
        <v>0</v>
      </c>
      <c r="G48" s="286">
        <v>0</v>
      </c>
      <c r="H48" s="286">
        <v>0</v>
      </c>
      <c r="I48" s="287">
        <f t="shared" si="0"/>
        <v>744944</v>
      </c>
      <c r="J48" s="286">
        <v>87502</v>
      </c>
      <c r="K48" s="287">
        <f t="shared" si="2"/>
        <v>832446</v>
      </c>
      <c r="L48" s="286">
        <v>0</v>
      </c>
      <c r="M48" s="286">
        <v>0</v>
      </c>
      <c r="N48" s="286">
        <v>0</v>
      </c>
    </row>
    <row r="49" spans="1:14" customFormat="1" ht="18" customHeight="1" x14ac:dyDescent="0.2">
      <c r="A49" s="15">
        <v>270380</v>
      </c>
      <c r="B49" s="15">
        <v>1319</v>
      </c>
      <c r="C49" s="286">
        <v>0</v>
      </c>
      <c r="D49" s="286">
        <v>0</v>
      </c>
      <c r="E49" s="287">
        <f t="shared" si="1"/>
        <v>0</v>
      </c>
      <c r="F49" s="286">
        <v>0</v>
      </c>
      <c r="G49" s="286">
        <v>0</v>
      </c>
      <c r="H49" s="286">
        <v>0</v>
      </c>
      <c r="I49" s="287">
        <f t="shared" si="0"/>
        <v>0</v>
      </c>
      <c r="J49" s="286">
        <v>10400</v>
      </c>
      <c r="K49" s="287">
        <f t="shared" si="2"/>
        <v>10400</v>
      </c>
      <c r="L49" s="286">
        <v>0</v>
      </c>
      <c r="M49" s="286">
        <v>0</v>
      </c>
      <c r="N49" s="286">
        <v>0</v>
      </c>
    </row>
    <row r="50" spans="1:14" customFormat="1" ht="18" customHeight="1" x14ac:dyDescent="0.2">
      <c r="A50" s="15">
        <v>270390</v>
      </c>
      <c r="B50" s="15">
        <v>1320</v>
      </c>
      <c r="C50" s="286">
        <v>12729539</v>
      </c>
      <c r="D50" s="286">
        <v>8701980</v>
      </c>
      <c r="E50" s="287">
        <f t="shared" si="1"/>
        <v>21431519</v>
      </c>
      <c r="F50" s="286">
        <v>176800</v>
      </c>
      <c r="G50" s="286">
        <v>237150</v>
      </c>
      <c r="H50" s="286">
        <v>79700</v>
      </c>
      <c r="I50" s="287">
        <f t="shared" si="0"/>
        <v>21925169</v>
      </c>
      <c r="J50" s="286">
        <v>585200</v>
      </c>
      <c r="K50" s="287">
        <f t="shared" si="2"/>
        <v>22510369</v>
      </c>
      <c r="L50" s="286">
        <v>0</v>
      </c>
      <c r="M50" s="286">
        <v>0</v>
      </c>
      <c r="N50" s="286">
        <v>0</v>
      </c>
    </row>
    <row r="51" spans="1:14" customFormat="1" ht="18" customHeight="1" x14ac:dyDescent="0.2">
      <c r="A51" s="15">
        <v>270400</v>
      </c>
      <c r="B51" s="15">
        <v>1321</v>
      </c>
      <c r="C51" s="286">
        <v>6679920</v>
      </c>
      <c r="D51" s="286">
        <v>27097840</v>
      </c>
      <c r="E51" s="287">
        <f t="shared" si="1"/>
        <v>33777760</v>
      </c>
      <c r="F51" s="286">
        <v>26500</v>
      </c>
      <c r="G51" s="286">
        <v>1416650</v>
      </c>
      <c r="H51" s="286">
        <v>499190</v>
      </c>
      <c r="I51" s="287">
        <f t="shared" si="0"/>
        <v>35720100</v>
      </c>
      <c r="J51" s="286">
        <v>278000</v>
      </c>
      <c r="K51" s="287">
        <f t="shared" si="2"/>
        <v>35998100</v>
      </c>
      <c r="L51" s="286">
        <v>0</v>
      </c>
      <c r="M51" s="286">
        <v>0</v>
      </c>
      <c r="N51" s="286">
        <v>0</v>
      </c>
    </row>
    <row r="52" spans="1:14" customFormat="1" ht="18" customHeight="1" x14ac:dyDescent="0.2">
      <c r="A52" s="15">
        <v>270410</v>
      </c>
      <c r="B52" s="15">
        <v>1322</v>
      </c>
      <c r="C52" s="286">
        <v>0</v>
      </c>
      <c r="D52" s="286">
        <v>0</v>
      </c>
      <c r="E52" s="287">
        <f t="shared" si="1"/>
        <v>0</v>
      </c>
      <c r="F52" s="286">
        <v>0</v>
      </c>
      <c r="G52" s="286">
        <v>0</v>
      </c>
      <c r="H52" s="286">
        <v>0</v>
      </c>
      <c r="I52" s="287">
        <f t="shared" si="0"/>
        <v>0</v>
      </c>
      <c r="J52" s="286">
        <v>0</v>
      </c>
      <c r="K52" s="287">
        <f t="shared" si="2"/>
        <v>0</v>
      </c>
      <c r="L52" s="286">
        <v>0</v>
      </c>
      <c r="M52" s="286">
        <v>0</v>
      </c>
      <c r="N52" s="286">
        <v>0</v>
      </c>
    </row>
    <row r="53" spans="1:14" customFormat="1" ht="18" customHeight="1" x14ac:dyDescent="0.2">
      <c r="A53" s="15">
        <v>270420</v>
      </c>
      <c r="B53" s="15">
        <v>1324</v>
      </c>
      <c r="C53" s="286">
        <v>25485337</v>
      </c>
      <c r="D53" s="286">
        <v>44175240</v>
      </c>
      <c r="E53" s="287">
        <f t="shared" si="1"/>
        <v>69660577</v>
      </c>
      <c r="F53" s="286">
        <v>49510</v>
      </c>
      <c r="G53" s="286">
        <v>65560</v>
      </c>
      <c r="H53" s="286">
        <v>2023660</v>
      </c>
      <c r="I53" s="287">
        <f t="shared" si="0"/>
        <v>71799307</v>
      </c>
      <c r="J53" s="286">
        <v>2400500</v>
      </c>
      <c r="K53" s="287">
        <f t="shared" si="2"/>
        <v>74199807</v>
      </c>
      <c r="L53" s="286">
        <v>0</v>
      </c>
      <c r="M53" s="286">
        <v>0</v>
      </c>
      <c r="N53" s="286">
        <v>0</v>
      </c>
    </row>
    <row r="54" spans="1:14" customFormat="1" ht="18" customHeight="1" x14ac:dyDescent="0.2">
      <c r="A54" s="15">
        <v>270430</v>
      </c>
      <c r="B54" s="15">
        <v>1325</v>
      </c>
      <c r="C54" s="286">
        <v>24868762</v>
      </c>
      <c r="D54" s="286">
        <v>38325400</v>
      </c>
      <c r="E54" s="287">
        <f t="shared" si="1"/>
        <v>63194162</v>
      </c>
      <c r="F54" s="286">
        <v>326490</v>
      </c>
      <c r="G54" s="286">
        <v>337180</v>
      </c>
      <c r="H54" s="286">
        <v>739110</v>
      </c>
      <c r="I54" s="287">
        <f t="shared" si="0"/>
        <v>64596942</v>
      </c>
      <c r="J54" s="286">
        <v>2656400</v>
      </c>
      <c r="K54" s="287">
        <f t="shared" si="2"/>
        <v>67253342</v>
      </c>
      <c r="L54" s="286">
        <v>0</v>
      </c>
      <c r="M54" s="286">
        <v>0</v>
      </c>
      <c r="N54" s="286">
        <v>0</v>
      </c>
    </row>
    <row r="55" spans="1:14" customFormat="1" ht="18" customHeight="1" x14ac:dyDescent="0.2">
      <c r="A55" s="15">
        <v>270440</v>
      </c>
      <c r="B55" s="15">
        <v>1326</v>
      </c>
      <c r="C55" s="286">
        <v>0</v>
      </c>
      <c r="D55" s="286">
        <v>0</v>
      </c>
      <c r="E55" s="287">
        <f t="shared" si="1"/>
        <v>0</v>
      </c>
      <c r="F55" s="286">
        <v>0</v>
      </c>
      <c r="G55" s="286">
        <v>0</v>
      </c>
      <c r="H55" s="286">
        <v>0</v>
      </c>
      <c r="I55" s="287">
        <f t="shared" si="0"/>
        <v>0</v>
      </c>
      <c r="J55" s="286">
        <v>0</v>
      </c>
      <c r="K55" s="287">
        <f t="shared" si="2"/>
        <v>0</v>
      </c>
      <c r="L55" s="286">
        <v>0</v>
      </c>
      <c r="M55" s="286">
        <v>0</v>
      </c>
      <c r="N55" s="286">
        <v>0</v>
      </c>
    </row>
    <row r="56" spans="1:14" customFormat="1" ht="18" customHeight="1" x14ac:dyDescent="0.2">
      <c r="A56" s="15">
        <v>270450</v>
      </c>
      <c r="B56" s="15">
        <v>1327</v>
      </c>
      <c r="C56" s="286">
        <v>416424</v>
      </c>
      <c r="D56" s="286">
        <v>514410</v>
      </c>
      <c r="E56" s="287">
        <f t="shared" si="1"/>
        <v>930834</v>
      </c>
      <c r="F56" s="286">
        <v>0</v>
      </c>
      <c r="G56" s="286">
        <v>10690</v>
      </c>
      <c r="H56" s="286">
        <v>290</v>
      </c>
      <c r="I56" s="287">
        <f t="shared" si="0"/>
        <v>941814</v>
      </c>
      <c r="J56" s="286">
        <v>133800</v>
      </c>
      <c r="K56" s="287">
        <f t="shared" si="2"/>
        <v>1075614</v>
      </c>
      <c r="L56" s="286">
        <v>0</v>
      </c>
      <c r="M56" s="286">
        <v>0</v>
      </c>
      <c r="N56" s="286">
        <v>0</v>
      </c>
    </row>
    <row r="57" spans="1:14" customFormat="1" ht="18" customHeight="1" x14ac:dyDescent="0.2">
      <c r="A57" s="15">
        <v>270460</v>
      </c>
      <c r="B57" s="15">
        <v>1328</v>
      </c>
      <c r="C57" s="286">
        <v>24229</v>
      </c>
      <c r="D57" s="286">
        <v>144130</v>
      </c>
      <c r="E57" s="287">
        <f t="shared" si="1"/>
        <v>168359</v>
      </c>
      <c r="F57" s="286">
        <v>0</v>
      </c>
      <c r="G57" s="286">
        <v>0</v>
      </c>
      <c r="H57" s="286">
        <v>0</v>
      </c>
      <c r="I57" s="287">
        <f t="shared" si="0"/>
        <v>168359</v>
      </c>
      <c r="J57" s="286">
        <v>4000</v>
      </c>
      <c r="K57" s="287">
        <f t="shared" si="2"/>
        <v>172359</v>
      </c>
      <c r="L57" s="286">
        <v>0</v>
      </c>
      <c r="M57" s="286">
        <v>0</v>
      </c>
      <c r="N57" s="286">
        <v>0</v>
      </c>
    </row>
    <row r="58" spans="1:14" customFormat="1" ht="18" customHeight="1" x14ac:dyDescent="0.2">
      <c r="A58" s="15">
        <v>270470</v>
      </c>
      <c r="B58" s="15">
        <v>1329</v>
      </c>
      <c r="C58" s="286">
        <v>988302</v>
      </c>
      <c r="D58" s="286">
        <v>3519780</v>
      </c>
      <c r="E58" s="287">
        <f t="shared" si="1"/>
        <v>4508082</v>
      </c>
      <c r="F58" s="286">
        <v>0</v>
      </c>
      <c r="G58" s="286">
        <v>28590</v>
      </c>
      <c r="H58" s="286">
        <v>835240</v>
      </c>
      <c r="I58" s="287">
        <f t="shared" si="0"/>
        <v>5371912</v>
      </c>
      <c r="J58" s="286">
        <v>1797500</v>
      </c>
      <c r="K58" s="287">
        <f t="shared" si="2"/>
        <v>7169412</v>
      </c>
      <c r="L58" s="286">
        <v>0</v>
      </c>
      <c r="M58" s="286">
        <v>0</v>
      </c>
      <c r="N58" s="286">
        <v>0</v>
      </c>
    </row>
    <row r="59" spans="1:14" customFormat="1" ht="18" customHeight="1" x14ac:dyDescent="0.2">
      <c r="A59" s="15">
        <v>270480</v>
      </c>
      <c r="B59" s="15">
        <v>1330</v>
      </c>
      <c r="C59" s="286">
        <v>23694470</v>
      </c>
      <c r="D59" s="286">
        <v>64115340</v>
      </c>
      <c r="E59" s="287">
        <f t="shared" si="1"/>
        <v>87809810</v>
      </c>
      <c r="F59" s="286">
        <v>0</v>
      </c>
      <c r="G59" s="286">
        <v>0</v>
      </c>
      <c r="H59" s="286">
        <v>2390</v>
      </c>
      <c r="I59" s="287">
        <f t="shared" si="0"/>
        <v>87812200</v>
      </c>
      <c r="J59" s="286">
        <v>798918</v>
      </c>
      <c r="K59" s="287">
        <f t="shared" si="2"/>
        <v>88611118</v>
      </c>
      <c r="L59" s="286">
        <v>0</v>
      </c>
      <c r="M59" s="286">
        <v>0</v>
      </c>
      <c r="N59" s="286">
        <v>0</v>
      </c>
    </row>
    <row r="60" spans="1:14" customFormat="1" ht="18" customHeight="1" x14ac:dyDescent="0.2">
      <c r="A60" s="15">
        <v>270490</v>
      </c>
      <c r="B60" s="15">
        <v>1331</v>
      </c>
      <c r="C60" s="286">
        <v>265617</v>
      </c>
      <c r="D60" s="286">
        <v>279660</v>
      </c>
      <c r="E60" s="287">
        <f t="shared" si="1"/>
        <v>545277</v>
      </c>
      <c r="F60" s="286">
        <v>0</v>
      </c>
      <c r="G60" s="286">
        <v>0</v>
      </c>
      <c r="H60" s="286">
        <v>0</v>
      </c>
      <c r="I60" s="287">
        <f t="shared" si="0"/>
        <v>545277</v>
      </c>
      <c r="J60" s="286">
        <v>0</v>
      </c>
      <c r="K60" s="287">
        <f t="shared" si="2"/>
        <v>545277</v>
      </c>
      <c r="L60" s="286">
        <v>0</v>
      </c>
      <c r="M60" s="286">
        <v>0</v>
      </c>
      <c r="N60" s="286">
        <v>219906</v>
      </c>
    </row>
    <row r="61" spans="1:14" customFormat="1" ht="18" customHeight="1" x14ac:dyDescent="0.2">
      <c r="A61" s="15">
        <v>270491</v>
      </c>
      <c r="B61" s="15">
        <v>1332</v>
      </c>
      <c r="C61" s="286">
        <v>2985735</v>
      </c>
      <c r="D61" s="286">
        <v>1271190</v>
      </c>
      <c r="E61" s="287">
        <f t="shared" si="1"/>
        <v>4256925</v>
      </c>
      <c r="F61" s="286">
        <v>0</v>
      </c>
      <c r="G61" s="286">
        <v>0</v>
      </c>
      <c r="H61" s="286">
        <v>0</v>
      </c>
      <c r="I61" s="287">
        <f t="shared" si="0"/>
        <v>4256925</v>
      </c>
      <c r="J61" s="286">
        <v>0</v>
      </c>
      <c r="K61" s="287">
        <f t="shared" si="2"/>
        <v>4256925</v>
      </c>
      <c r="L61" s="286">
        <v>0</v>
      </c>
      <c r="M61" s="286">
        <v>0</v>
      </c>
      <c r="N61" s="286">
        <v>1722113</v>
      </c>
    </row>
    <row r="62" spans="1:14" customFormat="1" ht="18" customHeight="1" x14ac:dyDescent="0.2">
      <c r="A62" s="15">
        <v>270424</v>
      </c>
      <c r="B62" s="15">
        <v>1344</v>
      </c>
      <c r="C62" s="286">
        <v>23789019</v>
      </c>
      <c r="D62" s="286">
        <v>50959920</v>
      </c>
      <c r="E62" s="287">
        <f t="shared" si="1"/>
        <v>74748939</v>
      </c>
      <c r="F62" s="286">
        <v>0</v>
      </c>
      <c r="G62" s="286">
        <v>55280</v>
      </c>
      <c r="H62" s="286">
        <v>2236740</v>
      </c>
      <c r="I62" s="287">
        <f t="shared" si="0"/>
        <v>77040959</v>
      </c>
      <c r="J62" s="286">
        <v>1693674</v>
      </c>
      <c r="K62" s="287">
        <f t="shared" si="2"/>
        <v>78734633</v>
      </c>
      <c r="L62" s="286">
        <v>0</v>
      </c>
      <c r="M62" s="286">
        <v>0</v>
      </c>
      <c r="N62" s="286">
        <v>0</v>
      </c>
    </row>
    <row r="63" spans="1:14" customFormat="1" ht="18" customHeight="1" x14ac:dyDescent="0.2">
      <c r="A63" s="15">
        <v>270425</v>
      </c>
      <c r="B63" s="15">
        <v>1345</v>
      </c>
      <c r="C63" s="286">
        <v>1714160</v>
      </c>
      <c r="D63" s="286">
        <v>6980990</v>
      </c>
      <c r="E63" s="287">
        <f t="shared" si="1"/>
        <v>8695150</v>
      </c>
      <c r="F63" s="286">
        <v>0</v>
      </c>
      <c r="G63" s="286">
        <v>0</v>
      </c>
      <c r="H63" s="286">
        <v>208270</v>
      </c>
      <c r="I63" s="287">
        <f t="shared" si="0"/>
        <v>8903420</v>
      </c>
      <c r="J63" s="286">
        <v>55000</v>
      </c>
      <c r="K63" s="287">
        <f t="shared" si="2"/>
        <v>8958420</v>
      </c>
      <c r="L63" s="286">
        <v>0</v>
      </c>
      <c r="M63" s="286">
        <v>0</v>
      </c>
      <c r="N63" s="286">
        <v>0</v>
      </c>
    </row>
    <row r="64" spans="1:14" customFormat="1" ht="18" customHeight="1" x14ac:dyDescent="0.2">
      <c r="A64" s="15">
        <v>270426</v>
      </c>
      <c r="B64" s="15">
        <v>1346</v>
      </c>
      <c r="C64" s="286">
        <v>0</v>
      </c>
      <c r="D64" s="286">
        <v>0</v>
      </c>
      <c r="E64" s="287">
        <f t="shared" si="1"/>
        <v>0</v>
      </c>
      <c r="F64" s="286">
        <v>0</v>
      </c>
      <c r="G64" s="286">
        <v>0</v>
      </c>
      <c r="H64" s="286">
        <v>0</v>
      </c>
      <c r="I64" s="287">
        <f t="shared" si="0"/>
        <v>0</v>
      </c>
      <c r="J64" s="286">
        <v>0</v>
      </c>
      <c r="K64" s="287">
        <f t="shared" si="2"/>
        <v>0</v>
      </c>
      <c r="L64" s="286">
        <v>0</v>
      </c>
      <c r="M64" s="286">
        <v>0</v>
      </c>
      <c r="N64" s="286">
        <v>0</v>
      </c>
    </row>
    <row r="65" spans="1:14" customFormat="1" ht="18" customHeight="1" x14ac:dyDescent="0.2">
      <c r="A65" s="15">
        <v>270496</v>
      </c>
      <c r="B65" s="15">
        <v>1347</v>
      </c>
      <c r="C65" s="286">
        <v>22399712</v>
      </c>
      <c r="D65" s="286">
        <v>38046390</v>
      </c>
      <c r="E65" s="287">
        <f t="shared" si="1"/>
        <v>60446102</v>
      </c>
      <c r="F65" s="286">
        <v>0</v>
      </c>
      <c r="G65" s="286">
        <v>0</v>
      </c>
      <c r="H65" s="286">
        <v>2461970</v>
      </c>
      <c r="I65" s="287">
        <f t="shared" si="0"/>
        <v>62908072</v>
      </c>
      <c r="J65" s="286">
        <v>600090</v>
      </c>
      <c r="K65" s="287">
        <f t="shared" si="2"/>
        <v>63508162</v>
      </c>
      <c r="L65" s="286">
        <v>0</v>
      </c>
      <c r="M65" s="286">
        <v>0</v>
      </c>
      <c r="N65" s="286">
        <v>0</v>
      </c>
    </row>
    <row r="66" spans="1:14" customFormat="1" ht="18" customHeight="1" x14ac:dyDescent="0.2">
      <c r="A66" s="15">
        <v>270497</v>
      </c>
      <c r="B66" s="15">
        <v>1348</v>
      </c>
      <c r="C66" s="286">
        <v>945773</v>
      </c>
      <c r="D66" s="286">
        <v>6375320</v>
      </c>
      <c r="E66" s="287">
        <f t="shared" si="1"/>
        <v>7321093</v>
      </c>
      <c r="F66" s="286">
        <v>0</v>
      </c>
      <c r="G66" s="286">
        <v>0</v>
      </c>
      <c r="H66" s="286">
        <v>68390</v>
      </c>
      <c r="I66" s="287">
        <f t="shared" si="0"/>
        <v>7389483</v>
      </c>
      <c r="J66" s="286">
        <v>111300</v>
      </c>
      <c r="K66" s="287">
        <f t="shared" si="2"/>
        <v>7500783</v>
      </c>
      <c r="L66" s="286">
        <v>0</v>
      </c>
      <c r="M66" s="286">
        <v>0</v>
      </c>
      <c r="N66" s="286">
        <v>0</v>
      </c>
    </row>
    <row r="67" spans="1:14" customFormat="1" ht="18" customHeight="1" x14ac:dyDescent="0.2">
      <c r="A67" s="15">
        <v>270498</v>
      </c>
      <c r="B67" s="15">
        <v>1349</v>
      </c>
      <c r="C67" s="286">
        <v>0</v>
      </c>
      <c r="D67" s="286">
        <v>0</v>
      </c>
      <c r="E67" s="287">
        <f t="shared" si="1"/>
        <v>0</v>
      </c>
      <c r="F67" s="286">
        <v>0</v>
      </c>
      <c r="G67" s="286">
        <v>0</v>
      </c>
      <c r="H67" s="286">
        <v>0</v>
      </c>
      <c r="I67" s="287">
        <f t="shared" si="0"/>
        <v>0</v>
      </c>
      <c r="J67" s="286">
        <v>0</v>
      </c>
      <c r="K67" s="287">
        <f t="shared" si="2"/>
        <v>0</v>
      </c>
      <c r="L67" s="286">
        <v>0</v>
      </c>
      <c r="M67" s="286">
        <v>0</v>
      </c>
      <c r="N67" s="286">
        <v>0</v>
      </c>
    </row>
    <row r="68" spans="1:14" customFormat="1" ht="18" customHeight="1" x14ac:dyDescent="0.2">
      <c r="A68" s="15">
        <v>270505</v>
      </c>
      <c r="B68" s="15">
        <v>1401</v>
      </c>
      <c r="C68" s="286">
        <v>916664</v>
      </c>
      <c r="D68" s="286">
        <v>854550</v>
      </c>
      <c r="E68" s="287">
        <f t="shared" si="1"/>
        <v>1771214</v>
      </c>
      <c r="F68" s="286">
        <v>0</v>
      </c>
      <c r="G68" s="286">
        <v>650</v>
      </c>
      <c r="H68" s="286">
        <v>0</v>
      </c>
      <c r="I68" s="287">
        <f t="shared" si="0"/>
        <v>1771864</v>
      </c>
      <c r="J68" s="286">
        <v>190000</v>
      </c>
      <c r="K68" s="287">
        <f t="shared" si="2"/>
        <v>1961864</v>
      </c>
      <c r="L68" s="286">
        <v>0</v>
      </c>
      <c r="M68" s="286">
        <v>0</v>
      </c>
      <c r="N68" s="286">
        <v>0</v>
      </c>
    </row>
    <row r="69" spans="1:14" customFormat="1" ht="18" customHeight="1" x14ac:dyDescent="0.2">
      <c r="A69" s="15">
        <v>270510</v>
      </c>
      <c r="B69" s="15">
        <v>1402</v>
      </c>
      <c r="C69" s="286">
        <v>2704510</v>
      </c>
      <c r="D69" s="286">
        <v>3522490</v>
      </c>
      <c r="E69" s="287">
        <f t="shared" si="1"/>
        <v>6227000</v>
      </c>
      <c r="F69" s="286">
        <v>0</v>
      </c>
      <c r="G69" s="286">
        <v>210900</v>
      </c>
      <c r="H69" s="286">
        <v>0</v>
      </c>
      <c r="I69" s="287">
        <f t="shared" si="0"/>
        <v>6437900</v>
      </c>
      <c r="J69" s="286">
        <v>796600</v>
      </c>
      <c r="K69" s="287">
        <f t="shared" si="2"/>
        <v>7234500</v>
      </c>
      <c r="L69" s="286">
        <v>0</v>
      </c>
      <c r="M69" s="286">
        <v>0</v>
      </c>
      <c r="N69" s="286">
        <v>0</v>
      </c>
    </row>
    <row r="70" spans="1:14" customFormat="1" ht="18" customHeight="1" x14ac:dyDescent="0.2">
      <c r="A70" s="15">
        <v>270520</v>
      </c>
      <c r="B70" s="15">
        <v>1403</v>
      </c>
      <c r="C70" s="286">
        <v>0</v>
      </c>
      <c r="D70" s="286">
        <v>0</v>
      </c>
      <c r="E70" s="287">
        <f t="shared" si="1"/>
        <v>0</v>
      </c>
      <c r="F70" s="286">
        <v>0</v>
      </c>
      <c r="G70" s="286">
        <v>0</v>
      </c>
      <c r="H70" s="286">
        <v>0</v>
      </c>
      <c r="I70" s="287">
        <f t="shared" si="0"/>
        <v>0</v>
      </c>
      <c r="J70" s="286">
        <v>0</v>
      </c>
      <c r="K70" s="287">
        <f t="shared" si="2"/>
        <v>0</v>
      </c>
      <c r="L70" s="286">
        <v>0</v>
      </c>
      <c r="M70" s="286">
        <v>0</v>
      </c>
      <c r="N70" s="286">
        <v>0</v>
      </c>
    </row>
    <row r="71" spans="1:14" customFormat="1" ht="18" customHeight="1" x14ac:dyDescent="0.2">
      <c r="A71" s="15">
        <v>270530</v>
      </c>
      <c r="B71" s="15">
        <v>1404</v>
      </c>
      <c r="C71" s="286">
        <v>0</v>
      </c>
      <c r="D71" s="286">
        <v>0</v>
      </c>
      <c r="E71" s="287">
        <f t="shared" si="1"/>
        <v>0</v>
      </c>
      <c r="F71" s="286">
        <v>0</v>
      </c>
      <c r="G71" s="286">
        <v>0</v>
      </c>
      <c r="H71" s="286">
        <v>0</v>
      </c>
      <c r="I71" s="287">
        <f t="shared" si="0"/>
        <v>0</v>
      </c>
      <c r="J71" s="286">
        <v>15097</v>
      </c>
      <c r="K71" s="287">
        <f t="shared" si="2"/>
        <v>15097</v>
      </c>
      <c r="L71" s="286">
        <v>0</v>
      </c>
      <c r="M71" s="286">
        <v>0</v>
      </c>
      <c r="N71" s="286">
        <v>0</v>
      </c>
    </row>
    <row r="72" spans="1:14" customFormat="1" ht="18" customHeight="1" x14ac:dyDescent="0.2">
      <c r="A72" s="15">
        <v>270540</v>
      </c>
      <c r="B72" s="15">
        <v>1405</v>
      </c>
      <c r="C72" s="286">
        <v>131110</v>
      </c>
      <c r="D72" s="286">
        <v>499240</v>
      </c>
      <c r="E72" s="287">
        <f t="shared" si="1"/>
        <v>630350</v>
      </c>
      <c r="F72" s="286">
        <v>0</v>
      </c>
      <c r="G72" s="286">
        <v>0</v>
      </c>
      <c r="H72" s="286">
        <v>0</v>
      </c>
      <c r="I72" s="287">
        <f t="shared" si="0"/>
        <v>630350</v>
      </c>
      <c r="J72" s="286">
        <v>2000</v>
      </c>
      <c r="K72" s="287">
        <f t="shared" si="2"/>
        <v>632350</v>
      </c>
      <c r="L72" s="286">
        <v>0</v>
      </c>
      <c r="M72" s="286">
        <v>0</v>
      </c>
      <c r="N72" s="286">
        <v>1526</v>
      </c>
    </row>
    <row r="73" spans="1:14" customFormat="1" ht="18" customHeight="1" x14ac:dyDescent="0.2">
      <c r="A73" s="15">
        <v>270541</v>
      </c>
      <c r="B73" s="15">
        <v>1406</v>
      </c>
      <c r="C73" s="286">
        <v>10161372</v>
      </c>
      <c r="D73" s="286">
        <v>15248350</v>
      </c>
      <c r="E73" s="287">
        <f t="shared" si="1"/>
        <v>25409722</v>
      </c>
      <c r="F73" s="286">
        <v>306020</v>
      </c>
      <c r="G73" s="286">
        <v>208550</v>
      </c>
      <c r="H73" s="286">
        <v>40</v>
      </c>
      <c r="I73" s="287">
        <f t="shared" si="0"/>
        <v>25924332</v>
      </c>
      <c r="J73" s="286">
        <v>2889841</v>
      </c>
      <c r="K73" s="287">
        <f t="shared" si="2"/>
        <v>28814173</v>
      </c>
      <c r="L73" s="286">
        <v>0</v>
      </c>
      <c r="M73" s="286">
        <v>0</v>
      </c>
      <c r="N73" s="286">
        <v>221537</v>
      </c>
    </row>
    <row r="74" spans="1:14" customFormat="1" ht="18" customHeight="1" x14ac:dyDescent="0.2">
      <c r="A74" s="15">
        <v>270542</v>
      </c>
      <c r="B74" s="15">
        <v>1407</v>
      </c>
      <c r="C74" s="286">
        <v>1240527</v>
      </c>
      <c r="D74" s="286">
        <v>1345850</v>
      </c>
      <c r="E74" s="287">
        <f t="shared" si="1"/>
        <v>2586377</v>
      </c>
      <c r="F74" s="286">
        <v>0</v>
      </c>
      <c r="G74" s="286">
        <v>19820</v>
      </c>
      <c r="H74" s="286">
        <v>0</v>
      </c>
      <c r="I74" s="287">
        <f t="shared" si="0"/>
        <v>2606197</v>
      </c>
      <c r="J74" s="286">
        <v>54600</v>
      </c>
      <c r="K74" s="287">
        <f t="shared" si="2"/>
        <v>2660797</v>
      </c>
      <c r="L74" s="286">
        <v>0</v>
      </c>
      <c r="M74" s="286">
        <v>0</v>
      </c>
      <c r="N74" s="286">
        <v>0</v>
      </c>
    </row>
    <row r="75" spans="1:14" customFormat="1" ht="18" customHeight="1" x14ac:dyDescent="0.2">
      <c r="A75" s="15">
        <v>270550</v>
      </c>
      <c r="B75" s="15">
        <v>2101</v>
      </c>
      <c r="C75" s="286">
        <v>950411</v>
      </c>
      <c r="D75" s="286">
        <v>0</v>
      </c>
      <c r="E75" s="287">
        <f t="shared" si="1"/>
        <v>950411</v>
      </c>
      <c r="F75" s="286">
        <v>0</v>
      </c>
      <c r="G75" s="286">
        <v>0</v>
      </c>
      <c r="H75" s="286">
        <v>117800</v>
      </c>
      <c r="I75" s="287">
        <f t="shared" si="0"/>
        <v>1068211</v>
      </c>
      <c r="J75" s="286">
        <v>153127</v>
      </c>
      <c r="K75" s="287">
        <f t="shared" si="2"/>
        <v>1221338</v>
      </c>
      <c r="L75" s="286">
        <v>0</v>
      </c>
      <c r="M75" s="286">
        <v>0</v>
      </c>
      <c r="N75" s="286">
        <v>0</v>
      </c>
    </row>
    <row r="76" spans="1:14" customFormat="1" ht="18" customHeight="1" x14ac:dyDescent="0.2">
      <c r="A76" s="15">
        <v>270560</v>
      </c>
      <c r="B76" s="15">
        <v>2102</v>
      </c>
      <c r="C76" s="286">
        <v>20415857</v>
      </c>
      <c r="D76" s="286">
        <v>15642670</v>
      </c>
      <c r="E76" s="287">
        <f t="shared" ref="E76:E126" si="3">+C76+D76</f>
        <v>36058527</v>
      </c>
      <c r="F76" s="286">
        <v>110470</v>
      </c>
      <c r="G76" s="286">
        <v>464830</v>
      </c>
      <c r="H76" s="286">
        <v>66130</v>
      </c>
      <c r="I76" s="287">
        <f t="shared" ref="I76:I125" si="4">+E76+F76+G76+H76</f>
        <v>36699957</v>
      </c>
      <c r="J76" s="286">
        <v>4060900</v>
      </c>
      <c r="K76" s="287">
        <f t="shared" si="2"/>
        <v>40760857</v>
      </c>
      <c r="L76" s="286">
        <v>0</v>
      </c>
      <c r="M76" s="286">
        <v>0</v>
      </c>
      <c r="N76" s="286">
        <v>0</v>
      </c>
    </row>
    <row r="77" spans="1:14" customFormat="1" ht="18" customHeight="1" x14ac:dyDescent="0.2">
      <c r="A77" s="15">
        <v>270570</v>
      </c>
      <c r="B77" s="15">
        <v>2103</v>
      </c>
      <c r="C77" s="286">
        <v>535093</v>
      </c>
      <c r="D77" s="286">
        <v>139440</v>
      </c>
      <c r="E77" s="287">
        <f t="shared" si="3"/>
        <v>674533</v>
      </c>
      <c r="F77" s="286">
        <v>0</v>
      </c>
      <c r="G77" s="286">
        <v>0</v>
      </c>
      <c r="H77" s="286">
        <v>0</v>
      </c>
      <c r="I77" s="287">
        <f t="shared" si="4"/>
        <v>674533</v>
      </c>
      <c r="J77" s="286">
        <v>43000</v>
      </c>
      <c r="K77" s="287">
        <f t="shared" ref="K77:K125" si="5">+I77+J77</f>
        <v>717533</v>
      </c>
      <c r="L77" s="286">
        <v>0</v>
      </c>
      <c r="M77" s="286">
        <v>0</v>
      </c>
      <c r="N77" s="286">
        <v>0</v>
      </c>
    </row>
    <row r="78" spans="1:14" customFormat="1" ht="18" customHeight="1" x14ac:dyDescent="0.2">
      <c r="A78" s="15">
        <v>270580</v>
      </c>
      <c r="B78" s="15">
        <v>2104</v>
      </c>
      <c r="C78" s="286">
        <v>4052941</v>
      </c>
      <c r="D78" s="286">
        <v>2841520</v>
      </c>
      <c r="E78" s="287">
        <f t="shared" si="3"/>
        <v>6894461</v>
      </c>
      <c r="F78" s="286">
        <v>32940</v>
      </c>
      <c r="G78" s="286">
        <v>131540</v>
      </c>
      <c r="H78" s="286">
        <v>452190</v>
      </c>
      <c r="I78" s="287">
        <f t="shared" si="4"/>
        <v>7511131</v>
      </c>
      <c r="J78" s="286">
        <v>734500</v>
      </c>
      <c r="K78" s="287">
        <f t="shared" si="5"/>
        <v>8245631</v>
      </c>
      <c r="L78" s="286">
        <v>0</v>
      </c>
      <c r="M78" s="286">
        <v>0</v>
      </c>
      <c r="N78" s="286">
        <v>335541</v>
      </c>
    </row>
    <row r="79" spans="1:14" customFormat="1" ht="18" customHeight="1" x14ac:dyDescent="0.2">
      <c r="A79" s="15">
        <v>270590</v>
      </c>
      <c r="B79" s="15">
        <v>2105</v>
      </c>
      <c r="C79" s="286">
        <v>6915579</v>
      </c>
      <c r="D79" s="286">
        <v>7594900</v>
      </c>
      <c r="E79" s="287">
        <f t="shared" si="3"/>
        <v>14510479</v>
      </c>
      <c r="F79" s="286">
        <v>16900</v>
      </c>
      <c r="G79" s="286">
        <v>365570</v>
      </c>
      <c r="H79" s="286">
        <v>2455100</v>
      </c>
      <c r="I79" s="287">
        <f t="shared" si="4"/>
        <v>17348049</v>
      </c>
      <c r="J79" s="286">
        <v>666000</v>
      </c>
      <c r="K79" s="287">
        <f t="shared" si="5"/>
        <v>18014049</v>
      </c>
      <c r="L79" s="286">
        <v>0</v>
      </c>
      <c r="M79" s="286">
        <v>0</v>
      </c>
      <c r="N79" s="286">
        <v>0</v>
      </c>
    </row>
    <row r="80" spans="1:14" customFormat="1" ht="18" customHeight="1" x14ac:dyDescent="0.2">
      <c r="A80" s="15">
        <v>270600</v>
      </c>
      <c r="B80" s="15">
        <v>2106</v>
      </c>
      <c r="C80" s="286">
        <v>5568478</v>
      </c>
      <c r="D80" s="286">
        <v>7988750</v>
      </c>
      <c r="E80" s="287">
        <f t="shared" si="3"/>
        <v>13557228</v>
      </c>
      <c r="F80" s="286">
        <v>62140</v>
      </c>
      <c r="G80" s="286">
        <v>167970</v>
      </c>
      <c r="H80" s="286">
        <v>763070</v>
      </c>
      <c r="I80" s="287">
        <f t="shared" si="4"/>
        <v>14550408</v>
      </c>
      <c r="J80" s="286">
        <v>644700</v>
      </c>
      <c r="K80" s="287">
        <f t="shared" si="5"/>
        <v>15195108</v>
      </c>
      <c r="L80" s="286">
        <v>0</v>
      </c>
      <c r="M80" s="286">
        <v>0</v>
      </c>
      <c r="N80" s="286">
        <v>0</v>
      </c>
    </row>
    <row r="81" spans="1:14" customFormat="1" ht="18" customHeight="1" x14ac:dyDescent="0.2">
      <c r="A81" s="15">
        <v>270610</v>
      </c>
      <c r="B81" s="15">
        <v>2107</v>
      </c>
      <c r="C81" s="286">
        <v>10732755</v>
      </c>
      <c r="D81" s="286">
        <v>24464790</v>
      </c>
      <c r="E81" s="287">
        <f t="shared" si="3"/>
        <v>35197545</v>
      </c>
      <c r="F81" s="286">
        <v>150050</v>
      </c>
      <c r="G81" s="286">
        <v>670560</v>
      </c>
      <c r="H81" s="286">
        <v>34990</v>
      </c>
      <c r="I81" s="287">
        <f t="shared" si="4"/>
        <v>36053145</v>
      </c>
      <c r="J81" s="286">
        <v>1867100</v>
      </c>
      <c r="K81" s="287">
        <f t="shared" si="5"/>
        <v>37920245</v>
      </c>
      <c r="L81" s="286">
        <v>0</v>
      </c>
      <c r="M81" s="286">
        <v>0</v>
      </c>
      <c r="N81" s="286">
        <v>1244801</v>
      </c>
    </row>
    <row r="82" spans="1:14" customFormat="1" ht="18" customHeight="1" x14ac:dyDescent="0.2">
      <c r="A82" s="15">
        <v>270620</v>
      </c>
      <c r="B82" s="15">
        <v>2108</v>
      </c>
      <c r="C82" s="286">
        <v>94017</v>
      </c>
      <c r="D82" s="286">
        <v>0</v>
      </c>
      <c r="E82" s="287">
        <f t="shared" si="3"/>
        <v>94017</v>
      </c>
      <c r="F82" s="286">
        <v>0</v>
      </c>
      <c r="G82" s="286">
        <v>0</v>
      </c>
      <c r="H82" s="286">
        <v>0</v>
      </c>
      <c r="I82" s="287">
        <f t="shared" si="4"/>
        <v>94017</v>
      </c>
      <c r="J82" s="286">
        <v>0</v>
      </c>
      <c r="K82" s="287">
        <f t="shared" si="5"/>
        <v>94017</v>
      </c>
      <c r="L82" s="286">
        <v>0</v>
      </c>
      <c r="M82" s="286">
        <v>0</v>
      </c>
      <c r="N82" s="286">
        <v>0</v>
      </c>
    </row>
    <row r="83" spans="1:14" customFormat="1" ht="18" customHeight="1" x14ac:dyDescent="0.2">
      <c r="A83" s="15">
        <v>270621</v>
      </c>
      <c r="B83" s="15">
        <v>2109</v>
      </c>
      <c r="C83" s="286">
        <v>0</v>
      </c>
      <c r="D83" s="286">
        <v>0</v>
      </c>
      <c r="E83" s="287">
        <f t="shared" si="3"/>
        <v>0</v>
      </c>
      <c r="F83" s="286">
        <v>0</v>
      </c>
      <c r="G83" s="286">
        <v>0</v>
      </c>
      <c r="H83" s="286">
        <v>0</v>
      </c>
      <c r="I83" s="287">
        <f t="shared" si="4"/>
        <v>0</v>
      </c>
      <c r="J83" s="286">
        <v>0</v>
      </c>
      <c r="K83" s="287">
        <f t="shared" si="5"/>
        <v>0</v>
      </c>
      <c r="L83" s="286">
        <v>0</v>
      </c>
      <c r="M83" s="286">
        <v>0</v>
      </c>
      <c r="N83" s="286">
        <v>0</v>
      </c>
    </row>
    <row r="84" spans="1:14" customFormat="1" ht="18" customHeight="1" x14ac:dyDescent="0.2">
      <c r="A84" s="15">
        <v>270622</v>
      </c>
      <c r="B84" s="15">
        <v>2110</v>
      </c>
      <c r="C84" s="286">
        <v>5478840</v>
      </c>
      <c r="D84" s="286">
        <v>8689250</v>
      </c>
      <c r="E84" s="287">
        <f t="shared" si="3"/>
        <v>14168090</v>
      </c>
      <c r="F84" s="286">
        <v>169180</v>
      </c>
      <c r="G84" s="286">
        <v>217940</v>
      </c>
      <c r="H84" s="286">
        <v>37410</v>
      </c>
      <c r="I84" s="287">
        <f t="shared" si="4"/>
        <v>14592620</v>
      </c>
      <c r="J84" s="286">
        <v>723700</v>
      </c>
      <c r="K84" s="287">
        <f t="shared" si="5"/>
        <v>15316320</v>
      </c>
      <c r="L84" s="286">
        <v>0</v>
      </c>
      <c r="M84" s="286">
        <v>0</v>
      </c>
      <c r="N84" s="286">
        <v>1369270</v>
      </c>
    </row>
    <row r="85" spans="1:14" customFormat="1" ht="18" customHeight="1" x14ac:dyDescent="0.2">
      <c r="A85" s="15">
        <v>270623</v>
      </c>
      <c r="B85" s="15">
        <v>2111</v>
      </c>
      <c r="C85" s="286">
        <v>607804</v>
      </c>
      <c r="D85" s="286">
        <v>1731750</v>
      </c>
      <c r="E85" s="287">
        <f t="shared" si="3"/>
        <v>2339554</v>
      </c>
      <c r="F85" s="286">
        <v>0</v>
      </c>
      <c r="G85" s="286">
        <v>0</v>
      </c>
      <c r="H85" s="286">
        <v>322910</v>
      </c>
      <c r="I85" s="287">
        <f t="shared" si="4"/>
        <v>2662464</v>
      </c>
      <c r="J85" s="286">
        <v>151300</v>
      </c>
      <c r="K85" s="287">
        <f t="shared" si="5"/>
        <v>2813764</v>
      </c>
      <c r="L85" s="286">
        <v>0</v>
      </c>
      <c r="M85" s="286">
        <v>0</v>
      </c>
      <c r="N85" s="286">
        <v>0</v>
      </c>
    </row>
    <row r="86" spans="1:14" customFormat="1" ht="18" customHeight="1" x14ac:dyDescent="0.2">
      <c r="A86" s="15">
        <v>270624</v>
      </c>
      <c r="B86" s="15">
        <v>2112</v>
      </c>
      <c r="C86" s="286">
        <v>261902</v>
      </c>
      <c r="D86" s="286">
        <v>348440</v>
      </c>
      <c r="E86" s="287">
        <f t="shared" si="3"/>
        <v>610342</v>
      </c>
      <c r="F86" s="286">
        <v>1760</v>
      </c>
      <c r="G86" s="286">
        <v>0</v>
      </c>
      <c r="H86" s="286">
        <v>0</v>
      </c>
      <c r="I86" s="287">
        <f t="shared" si="4"/>
        <v>612102</v>
      </c>
      <c r="J86" s="286">
        <v>1000</v>
      </c>
      <c r="K86" s="287">
        <f t="shared" si="5"/>
        <v>613102</v>
      </c>
      <c r="L86" s="286">
        <v>0</v>
      </c>
      <c r="M86" s="286">
        <v>0</v>
      </c>
      <c r="N86" s="286">
        <v>118061</v>
      </c>
    </row>
    <row r="87" spans="1:14" customFormat="1" ht="18" customHeight="1" x14ac:dyDescent="0.2">
      <c r="A87" s="15">
        <v>270625</v>
      </c>
      <c r="B87" s="15">
        <v>2113</v>
      </c>
      <c r="C87" s="286">
        <v>1025835</v>
      </c>
      <c r="D87" s="286">
        <v>1851900</v>
      </c>
      <c r="E87" s="287">
        <f t="shared" si="3"/>
        <v>2877735</v>
      </c>
      <c r="F87" s="286">
        <v>21230</v>
      </c>
      <c r="G87" s="286">
        <v>29420</v>
      </c>
      <c r="H87" s="286">
        <v>0</v>
      </c>
      <c r="I87" s="287">
        <f t="shared" si="4"/>
        <v>2928385</v>
      </c>
      <c r="J87" s="286">
        <v>40000</v>
      </c>
      <c r="K87" s="287">
        <f t="shared" si="5"/>
        <v>2968385</v>
      </c>
      <c r="L87" s="286">
        <v>0</v>
      </c>
      <c r="M87" s="286">
        <v>0</v>
      </c>
      <c r="N87" s="286">
        <v>358542</v>
      </c>
    </row>
    <row r="88" spans="1:14" customFormat="1" ht="18" customHeight="1" x14ac:dyDescent="0.2">
      <c r="A88" s="15">
        <v>270630</v>
      </c>
      <c r="B88" s="15">
        <v>2801</v>
      </c>
      <c r="C88" s="286">
        <v>913648</v>
      </c>
      <c r="D88" s="286">
        <v>0</v>
      </c>
      <c r="E88" s="287">
        <f t="shared" si="3"/>
        <v>913648</v>
      </c>
      <c r="F88" s="286">
        <v>0</v>
      </c>
      <c r="G88" s="286">
        <v>0</v>
      </c>
      <c r="H88" s="286">
        <v>0</v>
      </c>
      <c r="I88" s="287">
        <f t="shared" si="4"/>
        <v>913648</v>
      </c>
      <c r="J88" s="286">
        <v>0</v>
      </c>
      <c r="K88" s="287">
        <f t="shared" si="5"/>
        <v>913648</v>
      </c>
      <c r="L88" s="286">
        <v>0</v>
      </c>
      <c r="M88" s="286">
        <v>0</v>
      </c>
      <c r="N88" s="286">
        <v>0</v>
      </c>
    </row>
    <row r="89" spans="1:14" customFormat="1" ht="18" customHeight="1" x14ac:dyDescent="0.2">
      <c r="A89" s="15">
        <v>270640</v>
      </c>
      <c r="B89" s="15">
        <v>2802</v>
      </c>
      <c r="C89" s="286">
        <v>0</v>
      </c>
      <c r="D89" s="286">
        <v>0</v>
      </c>
      <c r="E89" s="287">
        <f t="shared" si="3"/>
        <v>0</v>
      </c>
      <c r="F89" s="286">
        <v>0</v>
      </c>
      <c r="G89" s="286">
        <v>0</v>
      </c>
      <c r="H89" s="286">
        <v>0</v>
      </c>
      <c r="I89" s="287">
        <f t="shared" si="4"/>
        <v>0</v>
      </c>
      <c r="J89" s="286">
        <v>0</v>
      </c>
      <c r="K89" s="287">
        <f t="shared" si="5"/>
        <v>0</v>
      </c>
      <c r="L89" s="286">
        <v>0</v>
      </c>
      <c r="M89" s="286">
        <v>0</v>
      </c>
      <c r="N89" s="286">
        <v>0</v>
      </c>
    </row>
    <row r="90" spans="1:14" customFormat="1" ht="18" customHeight="1" x14ac:dyDescent="0.2">
      <c r="A90" s="15">
        <v>270650</v>
      </c>
      <c r="B90" s="15">
        <v>2803</v>
      </c>
      <c r="C90" s="286">
        <v>860277</v>
      </c>
      <c r="D90" s="286">
        <v>748250</v>
      </c>
      <c r="E90" s="287">
        <f t="shared" si="3"/>
        <v>1608527</v>
      </c>
      <c r="F90" s="286">
        <v>0</v>
      </c>
      <c r="G90" s="286">
        <v>0</v>
      </c>
      <c r="H90" s="286">
        <v>0</v>
      </c>
      <c r="I90" s="287">
        <f t="shared" si="4"/>
        <v>1608527</v>
      </c>
      <c r="J90" s="286">
        <v>1000</v>
      </c>
      <c r="K90" s="287">
        <f t="shared" si="5"/>
        <v>1609527</v>
      </c>
      <c r="L90" s="286">
        <v>0</v>
      </c>
      <c r="M90" s="286">
        <v>0</v>
      </c>
      <c r="N90" s="286">
        <v>560316</v>
      </c>
    </row>
    <row r="91" spans="1:14" customFormat="1" ht="18" customHeight="1" x14ac:dyDescent="0.2">
      <c r="A91" s="15">
        <v>270660</v>
      </c>
      <c r="B91" s="15">
        <v>2804</v>
      </c>
      <c r="C91" s="286">
        <v>1631765</v>
      </c>
      <c r="D91" s="286">
        <v>1908190</v>
      </c>
      <c r="E91" s="287">
        <f t="shared" si="3"/>
        <v>3539955</v>
      </c>
      <c r="F91" s="286">
        <v>8770</v>
      </c>
      <c r="G91" s="286">
        <v>57700</v>
      </c>
      <c r="H91" s="286">
        <v>256950</v>
      </c>
      <c r="I91" s="287">
        <f t="shared" si="4"/>
        <v>3863375</v>
      </c>
      <c r="J91" s="286">
        <v>5500</v>
      </c>
      <c r="K91" s="287">
        <f t="shared" si="5"/>
        <v>3868875</v>
      </c>
      <c r="L91" s="286">
        <v>0</v>
      </c>
      <c r="M91" s="286">
        <v>0</v>
      </c>
      <c r="N91" s="286">
        <v>1074838</v>
      </c>
    </row>
    <row r="92" spans="1:14" customFormat="1" ht="18" customHeight="1" x14ac:dyDescent="0.2">
      <c r="A92" s="15">
        <v>270666</v>
      </c>
      <c r="B92" s="15">
        <v>2806</v>
      </c>
      <c r="C92" s="286">
        <v>544982</v>
      </c>
      <c r="D92" s="286">
        <v>0</v>
      </c>
      <c r="E92" s="287">
        <f t="shared" si="3"/>
        <v>544982</v>
      </c>
      <c r="F92" s="286">
        <v>0</v>
      </c>
      <c r="G92" s="286">
        <v>0</v>
      </c>
      <c r="H92" s="286">
        <v>0</v>
      </c>
      <c r="I92" s="287">
        <f t="shared" si="4"/>
        <v>544982</v>
      </c>
      <c r="J92" s="286">
        <v>0</v>
      </c>
      <c r="K92" s="287">
        <f t="shared" si="5"/>
        <v>544982</v>
      </c>
      <c r="L92" s="286">
        <v>0</v>
      </c>
      <c r="M92" s="286">
        <v>0</v>
      </c>
      <c r="N92" s="286">
        <v>544982</v>
      </c>
    </row>
    <row r="93" spans="1:14" customFormat="1" ht="18" customHeight="1" x14ac:dyDescent="0.2">
      <c r="A93" s="15">
        <v>270670</v>
      </c>
      <c r="B93" s="15">
        <v>3201</v>
      </c>
      <c r="C93" s="286">
        <v>511919752</v>
      </c>
      <c r="D93" s="286">
        <v>1513659400</v>
      </c>
      <c r="E93" s="287">
        <f t="shared" si="3"/>
        <v>2025579152</v>
      </c>
      <c r="F93" s="286">
        <v>407850</v>
      </c>
      <c r="G93" s="286">
        <v>3204680</v>
      </c>
      <c r="H93" s="286">
        <v>3284460</v>
      </c>
      <c r="I93" s="287">
        <f t="shared" si="4"/>
        <v>2032476142</v>
      </c>
      <c r="J93" s="286">
        <v>52788490</v>
      </c>
      <c r="K93" s="287">
        <f t="shared" si="5"/>
        <v>2085264632</v>
      </c>
      <c r="L93" s="286">
        <v>0</v>
      </c>
      <c r="M93" s="286">
        <v>0</v>
      </c>
      <c r="N93" s="286">
        <v>0</v>
      </c>
    </row>
    <row r="94" spans="1:14" customFormat="1" ht="18" customHeight="1" x14ac:dyDescent="0.2">
      <c r="A94" s="15">
        <v>270680</v>
      </c>
      <c r="B94" s="15">
        <v>3202</v>
      </c>
      <c r="C94" s="286">
        <v>0</v>
      </c>
      <c r="D94" s="286">
        <v>0</v>
      </c>
      <c r="E94" s="287">
        <f t="shared" si="3"/>
        <v>0</v>
      </c>
      <c r="F94" s="286">
        <v>0</v>
      </c>
      <c r="G94" s="286">
        <v>0</v>
      </c>
      <c r="H94" s="286">
        <v>0</v>
      </c>
      <c r="I94" s="287">
        <f t="shared" si="4"/>
        <v>0</v>
      </c>
      <c r="J94" s="286">
        <v>109600</v>
      </c>
      <c r="K94" s="287">
        <f t="shared" si="5"/>
        <v>109600</v>
      </c>
      <c r="L94" s="286">
        <v>0</v>
      </c>
      <c r="M94" s="286">
        <v>0</v>
      </c>
      <c r="N94" s="286">
        <v>0</v>
      </c>
    </row>
    <row r="95" spans="1:14" customFormat="1" ht="18" customHeight="1" x14ac:dyDescent="0.2">
      <c r="A95" s="15">
        <v>270690</v>
      </c>
      <c r="B95" s="15">
        <v>3206</v>
      </c>
      <c r="C95" s="286">
        <v>970939</v>
      </c>
      <c r="D95" s="286">
        <v>1081180</v>
      </c>
      <c r="E95" s="287">
        <f t="shared" si="3"/>
        <v>2052119</v>
      </c>
      <c r="F95" s="286">
        <v>0</v>
      </c>
      <c r="G95" s="286">
        <v>15640</v>
      </c>
      <c r="H95" s="286">
        <v>0</v>
      </c>
      <c r="I95" s="287">
        <f t="shared" si="4"/>
        <v>2067759</v>
      </c>
      <c r="J95" s="286">
        <v>19900</v>
      </c>
      <c r="K95" s="287">
        <f t="shared" si="5"/>
        <v>2087659</v>
      </c>
      <c r="L95" s="286">
        <v>0</v>
      </c>
      <c r="M95" s="286">
        <v>0</v>
      </c>
      <c r="N95" s="286">
        <v>0</v>
      </c>
    </row>
    <row r="96" spans="1:14" customFormat="1" ht="18" customHeight="1" x14ac:dyDescent="0.2">
      <c r="A96" s="15">
        <v>270700</v>
      </c>
      <c r="B96" s="15">
        <v>3207</v>
      </c>
      <c r="C96" s="286">
        <v>23273914</v>
      </c>
      <c r="D96" s="286">
        <v>41200840</v>
      </c>
      <c r="E96" s="287">
        <f t="shared" si="3"/>
        <v>64474754</v>
      </c>
      <c r="F96" s="286">
        <v>184360</v>
      </c>
      <c r="G96" s="286">
        <v>151470</v>
      </c>
      <c r="H96" s="286">
        <v>408180</v>
      </c>
      <c r="I96" s="287">
        <f t="shared" si="4"/>
        <v>65218764</v>
      </c>
      <c r="J96" s="286">
        <v>3025200</v>
      </c>
      <c r="K96" s="287">
        <f t="shared" si="5"/>
        <v>68243964</v>
      </c>
      <c r="L96" s="286">
        <v>0</v>
      </c>
      <c r="M96" s="286">
        <v>0</v>
      </c>
      <c r="N96" s="286">
        <v>0</v>
      </c>
    </row>
    <row r="97" spans="1:14" customFormat="1" ht="18" customHeight="1" x14ac:dyDescent="0.2">
      <c r="A97" s="15">
        <v>270710</v>
      </c>
      <c r="B97" s="15">
        <v>3211</v>
      </c>
      <c r="C97" s="286">
        <v>11229014</v>
      </c>
      <c r="D97" s="286">
        <v>19024350</v>
      </c>
      <c r="E97" s="287">
        <f t="shared" si="3"/>
        <v>30253364</v>
      </c>
      <c r="F97" s="286">
        <v>59170</v>
      </c>
      <c r="G97" s="286">
        <v>407930</v>
      </c>
      <c r="H97" s="286">
        <v>564340</v>
      </c>
      <c r="I97" s="287">
        <f t="shared" si="4"/>
        <v>31284804</v>
      </c>
      <c r="J97" s="286">
        <v>2223400</v>
      </c>
      <c r="K97" s="287">
        <f t="shared" si="5"/>
        <v>33508204</v>
      </c>
      <c r="L97" s="286">
        <v>0</v>
      </c>
      <c r="M97" s="286">
        <v>0</v>
      </c>
      <c r="N97" s="286">
        <v>0</v>
      </c>
    </row>
    <row r="98" spans="1:14" customFormat="1" ht="18" customHeight="1" x14ac:dyDescent="0.2">
      <c r="A98" s="15">
        <v>270720</v>
      </c>
      <c r="B98" s="15">
        <v>3217</v>
      </c>
      <c r="C98" s="286">
        <v>41663412</v>
      </c>
      <c r="D98" s="286">
        <v>65734740</v>
      </c>
      <c r="E98" s="287">
        <f t="shared" si="3"/>
        <v>107398152</v>
      </c>
      <c r="F98" s="286">
        <v>197150</v>
      </c>
      <c r="G98" s="286">
        <v>1016600</v>
      </c>
      <c r="H98" s="286">
        <v>4323900</v>
      </c>
      <c r="I98" s="287">
        <f t="shared" si="4"/>
        <v>112935802</v>
      </c>
      <c r="J98" s="286">
        <v>9951352</v>
      </c>
      <c r="K98" s="287">
        <f t="shared" si="5"/>
        <v>122887154</v>
      </c>
      <c r="L98" s="286">
        <v>0</v>
      </c>
      <c r="M98" s="286">
        <v>0</v>
      </c>
      <c r="N98" s="286">
        <v>0</v>
      </c>
    </row>
    <row r="99" spans="1:14" customFormat="1" ht="18" customHeight="1" x14ac:dyDescent="0.2">
      <c r="A99" s="15">
        <v>270721</v>
      </c>
      <c r="B99" s="15">
        <v>3218</v>
      </c>
      <c r="C99" s="286">
        <v>5974430</v>
      </c>
      <c r="D99" s="286">
        <v>8770030</v>
      </c>
      <c r="E99" s="287">
        <f t="shared" si="3"/>
        <v>14744460</v>
      </c>
      <c r="F99" s="286">
        <v>0</v>
      </c>
      <c r="G99" s="286">
        <v>0</v>
      </c>
      <c r="H99" s="286">
        <v>0</v>
      </c>
      <c r="I99" s="287">
        <f t="shared" si="4"/>
        <v>14744460</v>
      </c>
      <c r="J99" s="286">
        <v>431000</v>
      </c>
      <c r="K99" s="287">
        <f t="shared" si="5"/>
        <v>15175460</v>
      </c>
      <c r="L99" s="286">
        <v>0</v>
      </c>
      <c r="M99" s="286">
        <v>0</v>
      </c>
      <c r="N99" s="286">
        <v>0</v>
      </c>
    </row>
    <row r="100" spans="1:14" customFormat="1" ht="18" customHeight="1" x14ac:dyDescent="0.2">
      <c r="A100" s="15">
        <v>270722</v>
      </c>
      <c r="B100" s="15">
        <v>3219</v>
      </c>
      <c r="C100" s="286">
        <v>62301786</v>
      </c>
      <c r="D100" s="286">
        <v>133829440</v>
      </c>
      <c r="E100" s="287">
        <f t="shared" si="3"/>
        <v>196131226</v>
      </c>
      <c r="F100" s="286">
        <v>56010</v>
      </c>
      <c r="G100" s="286">
        <v>0</v>
      </c>
      <c r="H100" s="286">
        <v>331680</v>
      </c>
      <c r="I100" s="287">
        <f t="shared" si="4"/>
        <v>196518916</v>
      </c>
      <c r="J100" s="286">
        <v>3226100</v>
      </c>
      <c r="K100" s="287">
        <f t="shared" si="5"/>
        <v>199745016</v>
      </c>
      <c r="L100" s="286">
        <v>0</v>
      </c>
      <c r="M100" s="286">
        <v>0</v>
      </c>
      <c r="N100" s="286">
        <v>0</v>
      </c>
    </row>
    <row r="101" spans="1:14" customFormat="1" ht="18" customHeight="1" x14ac:dyDescent="0.2">
      <c r="A101" s="15">
        <v>270723</v>
      </c>
      <c r="B101" s="15">
        <v>3220</v>
      </c>
      <c r="C101" s="286">
        <v>3804099</v>
      </c>
      <c r="D101" s="286">
        <v>6702070</v>
      </c>
      <c r="E101" s="287">
        <f t="shared" si="3"/>
        <v>10506169</v>
      </c>
      <c r="F101" s="286">
        <v>0</v>
      </c>
      <c r="G101" s="286">
        <v>0</v>
      </c>
      <c r="H101" s="286">
        <v>10</v>
      </c>
      <c r="I101" s="287">
        <f t="shared" si="4"/>
        <v>10506179</v>
      </c>
      <c r="J101" s="286">
        <v>323200</v>
      </c>
      <c r="K101" s="287">
        <f t="shared" si="5"/>
        <v>10829379</v>
      </c>
      <c r="L101" s="286">
        <v>0</v>
      </c>
      <c r="M101" s="286">
        <v>0</v>
      </c>
      <c r="N101" s="286">
        <v>0</v>
      </c>
    </row>
    <row r="102" spans="1:14" customFormat="1" ht="18" customHeight="1" x14ac:dyDescent="0.2">
      <c r="A102" s="15">
        <v>270725</v>
      </c>
      <c r="B102" s="15">
        <v>3222</v>
      </c>
      <c r="C102" s="286">
        <v>664129</v>
      </c>
      <c r="D102" s="286">
        <v>0</v>
      </c>
      <c r="E102" s="287">
        <f t="shared" si="3"/>
        <v>664129</v>
      </c>
      <c r="F102" s="286">
        <v>0</v>
      </c>
      <c r="G102" s="286">
        <v>0</v>
      </c>
      <c r="H102" s="286">
        <v>0</v>
      </c>
      <c r="I102" s="287">
        <f t="shared" si="4"/>
        <v>664129</v>
      </c>
      <c r="J102" s="286">
        <v>4000</v>
      </c>
      <c r="K102" s="287">
        <f t="shared" si="5"/>
        <v>668129</v>
      </c>
      <c r="L102" s="286">
        <v>0</v>
      </c>
      <c r="M102" s="286">
        <v>0</v>
      </c>
      <c r="N102" s="286">
        <v>0</v>
      </c>
    </row>
    <row r="103" spans="1:14" customFormat="1" ht="18" customHeight="1" x14ac:dyDescent="0.2">
      <c r="A103" s="15">
        <v>270724</v>
      </c>
      <c r="B103" s="15">
        <v>3223</v>
      </c>
      <c r="C103" s="286">
        <v>8308273</v>
      </c>
      <c r="D103" s="286">
        <v>15993280</v>
      </c>
      <c r="E103" s="287">
        <f t="shared" si="3"/>
        <v>24301553</v>
      </c>
      <c r="F103" s="286">
        <v>0</v>
      </c>
      <c r="G103" s="286">
        <v>0</v>
      </c>
      <c r="H103" s="286">
        <v>620</v>
      </c>
      <c r="I103" s="287">
        <f t="shared" si="4"/>
        <v>24302173</v>
      </c>
      <c r="J103" s="286">
        <v>744900</v>
      </c>
      <c r="K103" s="287">
        <f t="shared" si="5"/>
        <v>25047073</v>
      </c>
      <c r="L103" s="286">
        <v>0</v>
      </c>
      <c r="M103" s="286">
        <v>0</v>
      </c>
      <c r="N103" s="286">
        <v>0</v>
      </c>
    </row>
    <row r="104" spans="1:14" customFormat="1" ht="18" customHeight="1" x14ac:dyDescent="0.2">
      <c r="A104" s="15">
        <v>270726</v>
      </c>
      <c r="B104" s="15">
        <v>3224</v>
      </c>
      <c r="C104" s="286">
        <v>2240280</v>
      </c>
      <c r="D104" s="286">
        <v>2789590</v>
      </c>
      <c r="E104" s="287">
        <f t="shared" si="3"/>
        <v>5029870</v>
      </c>
      <c r="F104" s="286">
        <v>0</v>
      </c>
      <c r="G104" s="286">
        <v>0</v>
      </c>
      <c r="H104" s="286">
        <v>0</v>
      </c>
      <c r="I104" s="287">
        <f t="shared" si="4"/>
        <v>5029870</v>
      </c>
      <c r="J104" s="286">
        <v>228000</v>
      </c>
      <c r="K104" s="287">
        <f t="shared" si="5"/>
        <v>5257870</v>
      </c>
      <c r="L104" s="286">
        <v>0</v>
      </c>
      <c r="M104" s="286">
        <v>0</v>
      </c>
      <c r="N104" s="286">
        <v>0</v>
      </c>
    </row>
    <row r="105" spans="1:14" customFormat="1" ht="18" customHeight="1" x14ac:dyDescent="0.2">
      <c r="A105" s="15">
        <v>270727</v>
      </c>
      <c r="B105" s="15">
        <v>3225</v>
      </c>
      <c r="C105" s="286">
        <v>84413210</v>
      </c>
      <c r="D105" s="286">
        <v>158597440</v>
      </c>
      <c r="E105" s="287">
        <f t="shared" si="3"/>
        <v>243010650</v>
      </c>
      <c r="F105" s="286">
        <v>0</v>
      </c>
      <c r="G105" s="286">
        <v>36610</v>
      </c>
      <c r="H105" s="286">
        <v>12582970</v>
      </c>
      <c r="I105" s="287">
        <f t="shared" si="4"/>
        <v>255630230</v>
      </c>
      <c r="J105" s="286">
        <v>11075101</v>
      </c>
      <c r="K105" s="287">
        <f t="shared" si="5"/>
        <v>266705331</v>
      </c>
      <c r="L105" s="286">
        <v>0</v>
      </c>
      <c r="M105" s="286">
        <v>0</v>
      </c>
      <c r="N105" s="286">
        <v>0</v>
      </c>
    </row>
    <row r="106" spans="1:14" customFormat="1" ht="18" customHeight="1" x14ac:dyDescent="0.2">
      <c r="A106" s="15">
        <v>270730</v>
      </c>
      <c r="B106" s="15">
        <v>4406</v>
      </c>
      <c r="C106" s="286">
        <v>9911829</v>
      </c>
      <c r="D106" s="286">
        <v>27725360</v>
      </c>
      <c r="E106" s="287">
        <f t="shared" si="3"/>
        <v>37637189</v>
      </c>
      <c r="F106" s="286">
        <v>95220</v>
      </c>
      <c r="G106" s="286">
        <v>101690</v>
      </c>
      <c r="H106" s="286">
        <v>6270</v>
      </c>
      <c r="I106" s="287">
        <f t="shared" si="4"/>
        <v>37840369</v>
      </c>
      <c r="J106" s="286">
        <v>919072</v>
      </c>
      <c r="K106" s="287">
        <f t="shared" si="5"/>
        <v>38759441</v>
      </c>
      <c r="L106" s="286">
        <v>0</v>
      </c>
      <c r="M106" s="286">
        <v>0</v>
      </c>
      <c r="N106" s="286">
        <v>3610</v>
      </c>
    </row>
    <row r="107" spans="1:14" customFormat="1" ht="18" customHeight="1" x14ac:dyDescent="0.2">
      <c r="A107" s="15">
        <v>270740</v>
      </c>
      <c r="B107" s="15">
        <v>4407</v>
      </c>
      <c r="C107" s="286">
        <v>16736908</v>
      </c>
      <c r="D107" s="286">
        <v>1004150</v>
      </c>
      <c r="E107" s="287">
        <f t="shared" si="3"/>
        <v>17741058</v>
      </c>
      <c r="F107" s="286">
        <v>49790</v>
      </c>
      <c r="G107" s="286">
        <v>179950</v>
      </c>
      <c r="H107" s="286">
        <v>57530</v>
      </c>
      <c r="I107" s="287">
        <f t="shared" si="4"/>
        <v>18028328</v>
      </c>
      <c r="J107" s="286">
        <v>6409700</v>
      </c>
      <c r="K107" s="287">
        <f t="shared" si="5"/>
        <v>24438028</v>
      </c>
      <c r="L107" s="286">
        <v>0</v>
      </c>
      <c r="M107" s="286">
        <v>0</v>
      </c>
      <c r="N107" s="286">
        <v>0</v>
      </c>
    </row>
    <row r="108" spans="1:14" customFormat="1" ht="18" customHeight="1" x14ac:dyDescent="0.2">
      <c r="A108" s="15">
        <v>270750</v>
      </c>
      <c r="B108" s="15">
        <v>4408</v>
      </c>
      <c r="C108" s="286">
        <v>36133177</v>
      </c>
      <c r="D108" s="286">
        <v>41289290</v>
      </c>
      <c r="E108" s="287">
        <f t="shared" si="3"/>
        <v>77422467</v>
      </c>
      <c r="F108" s="286">
        <v>720250</v>
      </c>
      <c r="G108" s="286">
        <v>457360</v>
      </c>
      <c r="H108" s="286">
        <v>1995030</v>
      </c>
      <c r="I108" s="287">
        <f t="shared" si="4"/>
        <v>80595107</v>
      </c>
      <c r="J108" s="286">
        <v>11548827</v>
      </c>
      <c r="K108" s="287">
        <f t="shared" si="5"/>
        <v>92143934</v>
      </c>
      <c r="L108" s="286">
        <v>0</v>
      </c>
      <c r="M108" s="286">
        <v>0</v>
      </c>
      <c r="N108" s="286">
        <v>12427590</v>
      </c>
    </row>
    <row r="109" spans="1:14" customFormat="1" ht="18" customHeight="1" x14ac:dyDescent="0.2">
      <c r="A109" s="15">
        <v>270760</v>
      </c>
      <c r="B109" s="15">
        <v>4409</v>
      </c>
      <c r="C109" s="286">
        <v>111032</v>
      </c>
      <c r="D109" s="286">
        <v>0</v>
      </c>
      <c r="E109" s="287">
        <f t="shared" si="3"/>
        <v>111032</v>
      </c>
      <c r="F109" s="286">
        <v>0</v>
      </c>
      <c r="G109" s="286">
        <v>0</v>
      </c>
      <c r="H109" s="286">
        <v>0</v>
      </c>
      <c r="I109" s="287">
        <f t="shared" si="4"/>
        <v>111032</v>
      </c>
      <c r="J109" s="286">
        <v>0</v>
      </c>
      <c r="K109" s="287">
        <f t="shared" si="5"/>
        <v>111032</v>
      </c>
      <c r="L109" s="286">
        <v>0</v>
      </c>
      <c r="M109" s="286">
        <v>0</v>
      </c>
      <c r="N109" s="286">
        <v>111032</v>
      </c>
    </row>
    <row r="110" spans="1:14" customFormat="1" ht="18" customHeight="1" x14ac:dyDescent="0.2">
      <c r="A110" s="15">
        <v>270761</v>
      </c>
      <c r="B110" s="15">
        <v>4410</v>
      </c>
      <c r="C110" s="286">
        <v>0</v>
      </c>
      <c r="D110" s="286">
        <v>0</v>
      </c>
      <c r="E110" s="287">
        <f t="shared" si="3"/>
        <v>0</v>
      </c>
      <c r="F110" s="286">
        <v>0</v>
      </c>
      <c r="G110" s="286">
        <v>0</v>
      </c>
      <c r="H110" s="286">
        <v>0</v>
      </c>
      <c r="I110" s="287">
        <f t="shared" si="4"/>
        <v>0</v>
      </c>
      <c r="J110" s="286">
        <v>0</v>
      </c>
      <c r="K110" s="287">
        <f t="shared" si="5"/>
        <v>0</v>
      </c>
      <c r="L110" s="286">
        <v>0</v>
      </c>
      <c r="M110" s="286">
        <v>0</v>
      </c>
      <c r="N110" s="286">
        <v>0</v>
      </c>
    </row>
    <row r="111" spans="1:14" customFormat="1" ht="18" customHeight="1" x14ac:dyDescent="0.2">
      <c r="A111" s="15">
        <v>270762</v>
      </c>
      <c r="B111" s="15">
        <v>4411</v>
      </c>
      <c r="C111" s="286">
        <v>4593019</v>
      </c>
      <c r="D111" s="286">
        <v>7106500</v>
      </c>
      <c r="E111" s="287">
        <f t="shared" si="3"/>
        <v>11699519</v>
      </c>
      <c r="F111" s="286">
        <v>112370</v>
      </c>
      <c r="G111" s="286">
        <v>494530</v>
      </c>
      <c r="H111" s="286">
        <v>132360</v>
      </c>
      <c r="I111" s="287">
        <f t="shared" si="4"/>
        <v>12438779</v>
      </c>
      <c r="J111" s="286">
        <v>3340900</v>
      </c>
      <c r="K111" s="287">
        <f t="shared" si="5"/>
        <v>15779679</v>
      </c>
      <c r="L111" s="286">
        <v>0</v>
      </c>
      <c r="M111" s="286">
        <v>0</v>
      </c>
      <c r="N111" s="286">
        <v>499951</v>
      </c>
    </row>
    <row r="112" spans="1:14" customFormat="1" ht="18" customHeight="1" x14ac:dyDescent="0.2">
      <c r="A112" s="15">
        <v>270764</v>
      </c>
      <c r="B112" s="15">
        <v>4413</v>
      </c>
      <c r="C112" s="286">
        <v>1065590</v>
      </c>
      <c r="D112" s="286">
        <v>1428950</v>
      </c>
      <c r="E112" s="287">
        <f t="shared" si="3"/>
        <v>2494540</v>
      </c>
      <c r="F112" s="286">
        <v>0</v>
      </c>
      <c r="G112" s="286">
        <v>0</v>
      </c>
      <c r="H112" s="286">
        <v>0</v>
      </c>
      <c r="I112" s="287">
        <f t="shared" si="4"/>
        <v>2494540</v>
      </c>
      <c r="J112" s="286">
        <v>78000</v>
      </c>
      <c r="K112" s="287">
        <f t="shared" si="5"/>
        <v>2572540</v>
      </c>
      <c r="L112" s="286">
        <v>0</v>
      </c>
      <c r="M112" s="286">
        <v>0</v>
      </c>
      <c r="N112" s="286">
        <v>0</v>
      </c>
    </row>
    <row r="113" spans="1:14" customFormat="1" ht="18" customHeight="1" x14ac:dyDescent="0.2">
      <c r="A113" s="15">
        <v>270765</v>
      </c>
      <c r="B113" s="15">
        <v>4414</v>
      </c>
      <c r="C113" s="286">
        <v>5542717</v>
      </c>
      <c r="D113" s="286">
        <v>6019510</v>
      </c>
      <c r="E113" s="287">
        <f t="shared" si="3"/>
        <v>11562227</v>
      </c>
      <c r="F113" s="286">
        <v>171810</v>
      </c>
      <c r="G113" s="286">
        <v>135720</v>
      </c>
      <c r="H113" s="286">
        <v>831490</v>
      </c>
      <c r="I113" s="287">
        <f t="shared" si="4"/>
        <v>12701247</v>
      </c>
      <c r="J113" s="286">
        <v>10198157</v>
      </c>
      <c r="K113" s="287">
        <f t="shared" si="5"/>
        <v>22899404</v>
      </c>
      <c r="L113" s="286">
        <v>0</v>
      </c>
      <c r="M113" s="286">
        <v>0</v>
      </c>
      <c r="N113" s="286">
        <v>1025870</v>
      </c>
    </row>
    <row r="114" spans="1:14" customFormat="1" ht="18" customHeight="1" x14ac:dyDescent="0.2">
      <c r="A114" s="15">
        <v>270766</v>
      </c>
      <c r="B114" s="15">
        <v>4415</v>
      </c>
      <c r="C114" s="286">
        <v>7183440</v>
      </c>
      <c r="D114" s="286">
        <v>16417020</v>
      </c>
      <c r="E114" s="287">
        <f t="shared" si="3"/>
        <v>23600460</v>
      </c>
      <c r="F114" s="286">
        <v>124300</v>
      </c>
      <c r="G114" s="286">
        <v>981330</v>
      </c>
      <c r="H114" s="286">
        <v>270</v>
      </c>
      <c r="I114" s="287">
        <f t="shared" si="4"/>
        <v>24706360</v>
      </c>
      <c r="J114" s="286">
        <v>1113000</v>
      </c>
      <c r="K114" s="287">
        <f t="shared" si="5"/>
        <v>25819360</v>
      </c>
      <c r="L114" s="286">
        <v>0</v>
      </c>
      <c r="M114" s="286">
        <v>0</v>
      </c>
      <c r="N114" s="286">
        <v>2335052</v>
      </c>
    </row>
    <row r="115" spans="1:14" customFormat="1" ht="18" customHeight="1" x14ac:dyDescent="0.2">
      <c r="A115" s="15">
        <v>270770</v>
      </c>
      <c r="B115" s="15">
        <v>4501</v>
      </c>
      <c r="C115" s="286">
        <v>17186222</v>
      </c>
      <c r="D115" s="286">
        <v>21356100</v>
      </c>
      <c r="E115" s="287">
        <f t="shared" si="3"/>
        <v>38542322</v>
      </c>
      <c r="F115" s="286">
        <v>157390</v>
      </c>
      <c r="G115" s="286">
        <v>311830</v>
      </c>
      <c r="H115" s="286">
        <v>652690</v>
      </c>
      <c r="I115" s="287">
        <f t="shared" si="4"/>
        <v>39664232</v>
      </c>
      <c r="J115" s="286">
        <v>3190001</v>
      </c>
      <c r="K115" s="287">
        <f t="shared" si="5"/>
        <v>42854233</v>
      </c>
      <c r="L115" s="286">
        <v>0</v>
      </c>
      <c r="M115" s="286">
        <v>0</v>
      </c>
      <c r="N115" s="286">
        <v>0</v>
      </c>
    </row>
    <row r="116" spans="1:14" customFormat="1" ht="18" customHeight="1" x14ac:dyDescent="0.2">
      <c r="A116" s="15">
        <v>270780</v>
      </c>
      <c r="B116" s="15">
        <v>4502</v>
      </c>
      <c r="C116" s="286">
        <v>11568269</v>
      </c>
      <c r="D116" s="286">
        <v>9346410</v>
      </c>
      <c r="E116" s="287">
        <f t="shared" si="3"/>
        <v>20914679</v>
      </c>
      <c r="F116" s="286">
        <v>54070</v>
      </c>
      <c r="G116" s="286">
        <v>625900</v>
      </c>
      <c r="H116" s="286">
        <v>118530</v>
      </c>
      <c r="I116" s="287">
        <f t="shared" si="4"/>
        <v>21713179</v>
      </c>
      <c r="J116" s="286">
        <v>1870500</v>
      </c>
      <c r="K116" s="287">
        <f t="shared" si="5"/>
        <v>23583679</v>
      </c>
      <c r="L116" s="286">
        <v>0</v>
      </c>
      <c r="M116" s="286">
        <v>0</v>
      </c>
      <c r="N116" s="286">
        <v>0</v>
      </c>
    </row>
    <row r="117" spans="1:14" customFormat="1" ht="18" customHeight="1" x14ac:dyDescent="0.2">
      <c r="A117" s="15">
        <v>270790</v>
      </c>
      <c r="B117" s="15">
        <v>4503</v>
      </c>
      <c r="C117" s="286">
        <v>191675</v>
      </c>
      <c r="D117" s="286">
        <v>0</v>
      </c>
      <c r="E117" s="287">
        <f t="shared" si="3"/>
        <v>191675</v>
      </c>
      <c r="F117" s="286">
        <v>0</v>
      </c>
      <c r="G117" s="286">
        <v>0</v>
      </c>
      <c r="H117" s="286">
        <v>0</v>
      </c>
      <c r="I117" s="287">
        <f t="shared" si="4"/>
        <v>191675</v>
      </c>
      <c r="J117" s="286">
        <v>131560</v>
      </c>
      <c r="K117" s="287">
        <f t="shared" si="5"/>
        <v>323235</v>
      </c>
      <c r="L117" s="286">
        <v>0</v>
      </c>
      <c r="M117" s="286">
        <v>0</v>
      </c>
      <c r="N117" s="286">
        <v>0</v>
      </c>
    </row>
    <row r="118" spans="1:14" customFormat="1" ht="18" customHeight="1" x14ac:dyDescent="0.2">
      <c r="A118" s="15">
        <v>270800</v>
      </c>
      <c r="B118" s="15">
        <v>4504</v>
      </c>
      <c r="C118" s="286">
        <v>1031207</v>
      </c>
      <c r="D118" s="286">
        <v>822400</v>
      </c>
      <c r="E118" s="287">
        <f t="shared" si="3"/>
        <v>1853607</v>
      </c>
      <c r="F118" s="286">
        <v>0</v>
      </c>
      <c r="G118" s="286">
        <v>38800</v>
      </c>
      <c r="H118" s="286">
        <v>0</v>
      </c>
      <c r="I118" s="287">
        <f t="shared" si="4"/>
        <v>1892407</v>
      </c>
      <c r="J118" s="286">
        <v>101000</v>
      </c>
      <c r="K118" s="287">
        <f t="shared" si="5"/>
        <v>1993407</v>
      </c>
      <c r="L118" s="286">
        <v>0</v>
      </c>
      <c r="M118" s="286">
        <v>0</v>
      </c>
      <c r="N118" s="286">
        <v>0</v>
      </c>
    </row>
    <row r="119" spans="1:14" customFormat="1" ht="18" customHeight="1" x14ac:dyDescent="0.2">
      <c r="A119" s="15">
        <v>270810</v>
      </c>
      <c r="B119" s="15">
        <v>4505</v>
      </c>
      <c r="C119" s="286">
        <v>2350491</v>
      </c>
      <c r="D119" s="286">
        <v>3140460</v>
      </c>
      <c r="E119" s="287">
        <f t="shared" si="3"/>
        <v>5490951</v>
      </c>
      <c r="F119" s="286">
        <v>0</v>
      </c>
      <c r="G119" s="286">
        <v>80830</v>
      </c>
      <c r="H119" s="286">
        <v>687030</v>
      </c>
      <c r="I119" s="287">
        <f t="shared" si="4"/>
        <v>6258811</v>
      </c>
      <c r="J119" s="286">
        <v>1967200</v>
      </c>
      <c r="K119" s="287">
        <f t="shared" si="5"/>
        <v>8226011</v>
      </c>
      <c r="L119" s="286">
        <v>0</v>
      </c>
      <c r="M119" s="286">
        <v>0</v>
      </c>
      <c r="N119" s="286">
        <v>0</v>
      </c>
    </row>
    <row r="120" spans="1:14" customFormat="1" ht="18" customHeight="1" x14ac:dyDescent="0.2">
      <c r="A120" s="15">
        <v>270811</v>
      </c>
      <c r="B120" s="15">
        <v>4506</v>
      </c>
      <c r="C120" s="286">
        <v>51108</v>
      </c>
      <c r="D120" s="286">
        <v>84500</v>
      </c>
      <c r="E120" s="287">
        <f t="shared" si="3"/>
        <v>135608</v>
      </c>
      <c r="F120" s="286">
        <v>0</v>
      </c>
      <c r="G120" s="286">
        <v>0</v>
      </c>
      <c r="H120" s="286">
        <v>0</v>
      </c>
      <c r="I120" s="287">
        <f t="shared" si="4"/>
        <v>135608</v>
      </c>
      <c r="J120" s="286">
        <v>106000</v>
      </c>
      <c r="K120" s="287">
        <f t="shared" si="5"/>
        <v>241608</v>
      </c>
      <c r="L120" s="286">
        <v>0</v>
      </c>
      <c r="M120" s="286">
        <v>0</v>
      </c>
      <c r="N120" s="286">
        <v>0</v>
      </c>
    </row>
    <row r="121" spans="1:14" customFormat="1" ht="18" customHeight="1" x14ac:dyDescent="0.2">
      <c r="A121" s="15">
        <v>270820</v>
      </c>
      <c r="B121" s="15">
        <v>5701</v>
      </c>
      <c r="C121" s="286">
        <v>18191034</v>
      </c>
      <c r="D121" s="286">
        <v>30263890</v>
      </c>
      <c r="E121" s="287">
        <f t="shared" si="3"/>
        <v>48454924</v>
      </c>
      <c r="F121" s="286">
        <v>181070</v>
      </c>
      <c r="G121" s="286">
        <v>575000</v>
      </c>
      <c r="H121" s="286">
        <v>141570</v>
      </c>
      <c r="I121" s="287">
        <f t="shared" si="4"/>
        <v>49352564</v>
      </c>
      <c r="J121" s="286">
        <v>926200</v>
      </c>
      <c r="K121" s="287">
        <f t="shared" si="5"/>
        <v>50278764</v>
      </c>
      <c r="L121" s="286">
        <v>0</v>
      </c>
      <c r="M121" s="286">
        <v>0</v>
      </c>
      <c r="N121" s="286">
        <v>0</v>
      </c>
    </row>
    <row r="122" spans="1:14" customFormat="1" ht="18" customHeight="1" x14ac:dyDescent="0.2">
      <c r="A122" s="15">
        <v>270830</v>
      </c>
      <c r="B122" s="15">
        <v>5702</v>
      </c>
      <c r="C122" s="286">
        <v>51070616</v>
      </c>
      <c r="D122" s="286">
        <v>1763230</v>
      </c>
      <c r="E122" s="287">
        <f t="shared" si="3"/>
        <v>52833846</v>
      </c>
      <c r="F122" s="286">
        <v>22480</v>
      </c>
      <c r="G122" s="286">
        <v>0</v>
      </c>
      <c r="H122" s="286">
        <v>70730</v>
      </c>
      <c r="I122" s="287">
        <f t="shared" si="4"/>
        <v>52927056</v>
      </c>
      <c r="J122" s="286">
        <v>439800</v>
      </c>
      <c r="K122" s="287">
        <f t="shared" si="5"/>
        <v>53366856</v>
      </c>
      <c r="L122" s="286">
        <v>0</v>
      </c>
      <c r="M122" s="286">
        <v>0</v>
      </c>
      <c r="N122" s="286">
        <v>0</v>
      </c>
    </row>
    <row r="123" spans="1:14" customFormat="1" ht="18" customHeight="1" x14ac:dyDescent="0.2">
      <c r="A123" s="15">
        <v>270840</v>
      </c>
      <c r="B123" s="15">
        <v>5703</v>
      </c>
      <c r="C123" s="286">
        <v>5198960</v>
      </c>
      <c r="D123" s="286">
        <v>8519900</v>
      </c>
      <c r="E123" s="287">
        <f t="shared" si="3"/>
        <v>13718860</v>
      </c>
      <c r="F123" s="286">
        <v>148190</v>
      </c>
      <c r="G123" s="286">
        <v>383480</v>
      </c>
      <c r="H123" s="286">
        <v>450</v>
      </c>
      <c r="I123" s="287">
        <f t="shared" si="4"/>
        <v>14250980</v>
      </c>
      <c r="J123" s="286">
        <v>267300</v>
      </c>
      <c r="K123" s="287">
        <f t="shared" si="5"/>
        <v>14518280</v>
      </c>
      <c r="L123" s="286">
        <v>0</v>
      </c>
      <c r="M123" s="286">
        <v>0</v>
      </c>
      <c r="N123" s="286">
        <v>1268282</v>
      </c>
    </row>
    <row r="124" spans="1:14" customFormat="1" ht="18" customHeight="1" x14ac:dyDescent="0.2">
      <c r="A124" s="15">
        <v>270850</v>
      </c>
      <c r="B124" s="15">
        <v>5704</v>
      </c>
      <c r="C124" s="286">
        <v>620075</v>
      </c>
      <c r="D124" s="286">
        <v>367340</v>
      </c>
      <c r="E124" s="287">
        <f t="shared" si="3"/>
        <v>987415</v>
      </c>
      <c r="F124" s="286">
        <v>9850</v>
      </c>
      <c r="G124" s="286">
        <v>0</v>
      </c>
      <c r="H124" s="286">
        <v>0</v>
      </c>
      <c r="I124" s="287">
        <f t="shared" si="4"/>
        <v>997265</v>
      </c>
      <c r="J124" s="286">
        <v>5000</v>
      </c>
      <c r="K124" s="287">
        <f t="shared" si="5"/>
        <v>1002265</v>
      </c>
      <c r="L124" s="286">
        <v>0</v>
      </c>
      <c r="M124" s="286">
        <v>0</v>
      </c>
      <c r="N124" s="286">
        <v>7210</v>
      </c>
    </row>
    <row r="125" spans="1:14" customFormat="1" ht="18" customHeight="1" x14ac:dyDescent="0.2">
      <c r="A125" s="15">
        <v>270860</v>
      </c>
      <c r="B125" s="15">
        <v>5705</v>
      </c>
      <c r="C125" s="286">
        <v>0</v>
      </c>
      <c r="D125" s="286">
        <v>0</v>
      </c>
      <c r="E125" s="287">
        <f t="shared" si="3"/>
        <v>0</v>
      </c>
      <c r="F125" s="286">
        <v>0</v>
      </c>
      <c r="G125" s="286">
        <v>0</v>
      </c>
      <c r="H125" s="286">
        <v>0</v>
      </c>
      <c r="I125" s="287">
        <f t="shared" si="4"/>
        <v>0</v>
      </c>
      <c r="J125" s="286">
        <v>0</v>
      </c>
      <c r="K125" s="287">
        <f t="shared" si="5"/>
        <v>0</v>
      </c>
      <c r="L125" s="286">
        <v>0</v>
      </c>
      <c r="M125" s="286">
        <v>0</v>
      </c>
      <c r="N125" s="286">
        <v>0</v>
      </c>
    </row>
    <row r="126" spans="1:14" customFormat="1" ht="18" customHeight="1" x14ac:dyDescent="0.25">
      <c r="A126" s="407" t="s">
        <v>185</v>
      </c>
      <c r="B126" s="20"/>
      <c r="C126" s="406">
        <f>SUM(C11:C125)</f>
        <v>2132785065</v>
      </c>
      <c r="D126" s="406">
        <f>SUM(D11:D125)</f>
        <v>4471270320</v>
      </c>
      <c r="E126" s="408">
        <f t="shared" si="3"/>
        <v>6604055385</v>
      </c>
      <c r="F126" s="406">
        <f t="shared" ref="F126:N126" si="6">SUM(F11:F125)</f>
        <v>9234000</v>
      </c>
      <c r="G126" s="406">
        <f t="shared" si="6"/>
        <v>38104750</v>
      </c>
      <c r="H126" s="406">
        <f t="shared" si="6"/>
        <v>73597820</v>
      </c>
      <c r="I126" s="408">
        <f t="shared" si="6"/>
        <v>6724991955</v>
      </c>
      <c r="J126" s="406">
        <f t="shared" si="6"/>
        <v>213220333</v>
      </c>
      <c r="K126" s="408">
        <f t="shared" si="6"/>
        <v>6938212288</v>
      </c>
      <c r="L126" s="409">
        <f t="shared" si="6"/>
        <v>0</v>
      </c>
      <c r="M126" s="408">
        <f t="shared" si="6"/>
        <v>0</v>
      </c>
      <c r="N126" s="406">
        <f t="shared" si="6"/>
        <v>77217475</v>
      </c>
    </row>
    <row r="128" spans="1:14" ht="18" customHeight="1" x14ac:dyDescent="0.2">
      <c r="F128" s="285"/>
      <c r="G128" s="285"/>
      <c r="H128" s="285"/>
      <c r="I128" s="285"/>
      <c r="J128" s="285"/>
    </row>
  </sheetData>
  <phoneticPr fontId="30" type="noConversion"/>
  <pageMargins left="0.45" right="0.21" top="0.53" bottom="0.59" header="0.5" footer="0.5"/>
  <pageSetup scale="56" fitToHeight="3" orientation="landscape"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80"/>
  <sheetViews>
    <sheetView showGridLines="0" zoomScaleNormal="100" workbookViewId="0">
      <selection activeCell="A3" sqref="A3"/>
    </sheetView>
  </sheetViews>
  <sheetFormatPr defaultColWidth="13.77734375" defaultRowHeight="15" x14ac:dyDescent="0.2"/>
  <cols>
    <col min="1" max="1" width="13.77734375" style="11" customWidth="1"/>
  </cols>
  <sheetData>
    <row r="1" spans="1:13" ht="20.25" x14ac:dyDescent="0.3">
      <c r="A1" s="14" t="s">
        <v>40</v>
      </c>
      <c r="B1" s="14"/>
      <c r="G1" s="736"/>
      <c r="H1" s="482"/>
    </row>
    <row r="2" spans="1:13" ht="15.75" x14ac:dyDescent="0.25">
      <c r="A2" s="13"/>
      <c r="B2" s="13"/>
      <c r="G2" s="481"/>
      <c r="H2" s="481"/>
    </row>
    <row r="3" spans="1:13" ht="18" x14ac:dyDescent="0.25">
      <c r="A3" s="22" t="s">
        <v>644</v>
      </c>
      <c r="B3" s="13"/>
      <c r="D3" s="90"/>
      <c r="G3" s="482"/>
      <c r="H3" s="482"/>
    </row>
    <row r="4" spans="1:13" ht="15.75" x14ac:dyDescent="0.25">
      <c r="B4" s="13"/>
    </row>
    <row r="5" spans="1:13" ht="16.5" thickBot="1" x14ac:dyDescent="0.3">
      <c r="A5" s="82" t="s">
        <v>1</v>
      </c>
      <c r="B5" s="254" t="s">
        <v>409</v>
      </c>
      <c r="C5" s="255"/>
      <c r="D5" s="255"/>
    </row>
    <row r="7" spans="1:13" x14ac:dyDescent="0.2">
      <c r="A7" s="9" t="s">
        <v>390</v>
      </c>
      <c r="B7" s="89"/>
      <c r="C7" s="89"/>
      <c r="D7" s="89"/>
    </row>
    <row r="8" spans="1:13" ht="19.5" customHeight="1" x14ac:dyDescent="0.2">
      <c r="A8" s="248" t="s">
        <v>41</v>
      </c>
      <c r="B8" s="50"/>
      <c r="C8" s="248" t="s">
        <v>42</v>
      </c>
      <c r="D8" s="37"/>
      <c r="E8" s="37"/>
      <c r="F8" s="37"/>
      <c r="G8" s="38"/>
      <c r="H8" s="247" t="s">
        <v>43</v>
      </c>
      <c r="I8" s="37"/>
      <c r="J8" s="37"/>
      <c r="K8" s="37"/>
      <c r="L8" s="37"/>
    </row>
    <row r="9" spans="1:13" ht="19.5" customHeight="1" x14ac:dyDescent="0.2">
      <c r="A9" s="72"/>
      <c r="C9" s="60" t="s">
        <v>4</v>
      </c>
      <c r="D9" s="60" t="s">
        <v>5</v>
      </c>
      <c r="E9" s="60" t="s">
        <v>6</v>
      </c>
      <c r="F9" s="60" t="s">
        <v>7</v>
      </c>
      <c r="G9" s="61" t="s">
        <v>8</v>
      </c>
      <c r="H9" s="62" t="s">
        <v>9</v>
      </c>
      <c r="I9" s="60" t="s">
        <v>10</v>
      </c>
      <c r="J9" s="60" t="s">
        <v>11</v>
      </c>
      <c r="K9" s="60" t="s">
        <v>12</v>
      </c>
      <c r="L9" s="60" t="s">
        <v>13</v>
      </c>
      <c r="M9" s="63"/>
    </row>
    <row r="10" spans="1:13" ht="50.1" customHeight="1" x14ac:dyDescent="0.2">
      <c r="A10" s="74" t="s">
        <v>44</v>
      </c>
      <c r="B10" s="44" t="s">
        <v>17</v>
      </c>
      <c r="C10" s="288" t="s">
        <v>45</v>
      </c>
      <c r="D10" s="288" t="s">
        <v>46</v>
      </c>
      <c r="E10" s="288" t="s">
        <v>47</v>
      </c>
      <c r="F10" s="288" t="s">
        <v>48</v>
      </c>
      <c r="G10" s="289" t="s">
        <v>49</v>
      </c>
      <c r="H10" s="290" t="s">
        <v>45</v>
      </c>
      <c r="I10" s="288" t="s">
        <v>46</v>
      </c>
      <c r="J10" s="288" t="s">
        <v>47</v>
      </c>
      <c r="K10" s="288" t="s">
        <v>48</v>
      </c>
      <c r="L10" s="288" t="s">
        <v>49</v>
      </c>
      <c r="M10" s="59"/>
    </row>
    <row r="11" spans="1:13" ht="20.100000000000001" customHeight="1" x14ac:dyDescent="0.2">
      <c r="A11" s="15">
        <v>270010</v>
      </c>
      <c r="B11" s="15">
        <v>201</v>
      </c>
      <c r="C11" s="291">
        <v>62.54</v>
      </c>
      <c r="D11" s="286">
        <v>18831</v>
      </c>
      <c r="E11" s="286">
        <v>29765</v>
      </c>
      <c r="F11" s="286">
        <v>18831</v>
      </c>
      <c r="G11" s="286">
        <v>2076360</v>
      </c>
      <c r="H11" s="291">
        <v>0</v>
      </c>
      <c r="I11" s="286">
        <v>0</v>
      </c>
      <c r="J11" s="286">
        <v>0</v>
      </c>
      <c r="K11" s="286">
        <v>0</v>
      </c>
      <c r="L11" s="286">
        <v>0</v>
      </c>
    </row>
    <row r="12" spans="1:13" ht="20.100000000000001" customHeight="1" x14ac:dyDescent="0.2">
      <c r="A12" s="15">
        <v>270020</v>
      </c>
      <c r="B12" s="15">
        <v>202</v>
      </c>
      <c r="C12" s="291">
        <v>497.77</v>
      </c>
      <c r="D12" s="286">
        <v>205120</v>
      </c>
      <c r="E12" s="286">
        <v>324276</v>
      </c>
      <c r="F12" s="286">
        <v>205120</v>
      </c>
      <c r="G12" s="286">
        <v>559240</v>
      </c>
      <c r="H12" s="291">
        <v>42671.03</v>
      </c>
      <c r="I12" s="286">
        <v>14278682</v>
      </c>
      <c r="J12" s="286">
        <v>22558987</v>
      </c>
      <c r="K12" s="286">
        <v>14278682</v>
      </c>
      <c r="L12" s="286">
        <v>25608270</v>
      </c>
    </row>
    <row r="13" spans="1:13" ht="20.100000000000001" customHeight="1" x14ac:dyDescent="0.2">
      <c r="A13" s="15">
        <v>270030</v>
      </c>
      <c r="B13" s="15">
        <v>203</v>
      </c>
      <c r="C13" s="291">
        <v>2749.37</v>
      </c>
      <c r="D13" s="286">
        <v>1099778</v>
      </c>
      <c r="E13" s="286">
        <v>1737955</v>
      </c>
      <c r="F13" s="286">
        <v>1099778</v>
      </c>
      <c r="G13" s="286">
        <v>26452960</v>
      </c>
      <c r="H13" s="291">
        <v>324.61</v>
      </c>
      <c r="I13" s="286">
        <v>131930</v>
      </c>
      <c r="J13" s="286">
        <v>208632</v>
      </c>
      <c r="K13" s="286">
        <v>131930</v>
      </c>
      <c r="L13" s="286">
        <v>239840</v>
      </c>
    </row>
    <row r="14" spans="1:13" ht="20.100000000000001" customHeight="1" x14ac:dyDescent="0.2">
      <c r="A14" s="15">
        <v>270040</v>
      </c>
      <c r="B14" s="15">
        <v>204</v>
      </c>
      <c r="C14" s="291">
        <v>7212.86</v>
      </c>
      <c r="D14" s="286">
        <v>2498296</v>
      </c>
      <c r="E14" s="286">
        <v>3950021</v>
      </c>
      <c r="F14" s="286">
        <v>2498296</v>
      </c>
      <c r="G14" s="286">
        <v>64230900</v>
      </c>
      <c r="H14" s="291">
        <v>829.89</v>
      </c>
      <c r="I14" s="286">
        <v>337900</v>
      </c>
      <c r="J14" s="286">
        <v>533883</v>
      </c>
      <c r="K14" s="286">
        <v>337900</v>
      </c>
      <c r="L14" s="286">
        <v>544760</v>
      </c>
    </row>
    <row r="15" spans="1:13" ht="20.100000000000001" customHeight="1" x14ac:dyDescent="0.2">
      <c r="A15" s="15">
        <v>270050</v>
      </c>
      <c r="B15" s="15">
        <v>205</v>
      </c>
      <c r="C15" s="291">
        <v>14.56</v>
      </c>
      <c r="D15" s="286">
        <v>6391</v>
      </c>
      <c r="E15" s="286">
        <v>10088</v>
      </c>
      <c r="F15" s="286">
        <v>6391</v>
      </c>
      <c r="G15" s="286">
        <v>92780</v>
      </c>
      <c r="H15" s="291">
        <v>0</v>
      </c>
      <c r="I15" s="286">
        <v>0</v>
      </c>
      <c r="J15" s="286">
        <v>0</v>
      </c>
      <c r="K15" s="286">
        <v>0</v>
      </c>
      <c r="L15" s="286">
        <v>0</v>
      </c>
    </row>
    <row r="16" spans="1:13" ht="20.100000000000001" customHeight="1" x14ac:dyDescent="0.2">
      <c r="A16" s="15">
        <v>270060</v>
      </c>
      <c r="B16" s="15">
        <v>206</v>
      </c>
      <c r="C16" s="291">
        <v>2038.62</v>
      </c>
      <c r="D16" s="286">
        <v>729904</v>
      </c>
      <c r="E16" s="286">
        <v>1154727</v>
      </c>
      <c r="F16" s="286">
        <v>729904</v>
      </c>
      <c r="G16" s="286">
        <v>10000730</v>
      </c>
      <c r="H16" s="291">
        <v>1903.81</v>
      </c>
      <c r="I16" s="286">
        <v>649226</v>
      </c>
      <c r="J16" s="286">
        <v>1026241</v>
      </c>
      <c r="K16" s="286">
        <v>649226</v>
      </c>
      <c r="L16" s="286">
        <v>1122170</v>
      </c>
    </row>
    <row r="17" spans="1:12" ht="20.100000000000001" customHeight="1" x14ac:dyDescent="0.2">
      <c r="A17" s="15">
        <v>270070</v>
      </c>
      <c r="B17" s="15">
        <v>207</v>
      </c>
      <c r="C17" s="291">
        <v>280.3</v>
      </c>
      <c r="D17" s="286">
        <v>129473</v>
      </c>
      <c r="E17" s="286">
        <v>204308</v>
      </c>
      <c r="F17" s="286">
        <v>129473</v>
      </c>
      <c r="G17" s="286">
        <v>415710</v>
      </c>
      <c r="H17" s="291">
        <v>77.67</v>
      </c>
      <c r="I17" s="286">
        <v>31344</v>
      </c>
      <c r="J17" s="286">
        <v>49575</v>
      </c>
      <c r="K17" s="286">
        <v>31344</v>
      </c>
      <c r="L17" s="286">
        <v>49580</v>
      </c>
    </row>
    <row r="18" spans="1:12" ht="20.100000000000001" customHeight="1" x14ac:dyDescent="0.2">
      <c r="A18" s="15">
        <v>270080</v>
      </c>
      <c r="B18" s="15">
        <v>208</v>
      </c>
      <c r="C18" s="291">
        <v>64.38</v>
      </c>
      <c r="D18" s="286">
        <v>27446</v>
      </c>
      <c r="E18" s="286">
        <v>43335</v>
      </c>
      <c r="F18" s="286">
        <v>27446</v>
      </c>
      <c r="G18" s="286">
        <v>226820</v>
      </c>
      <c r="H18" s="291">
        <v>759.1</v>
      </c>
      <c r="I18" s="286">
        <v>309512</v>
      </c>
      <c r="J18" s="286">
        <v>489402</v>
      </c>
      <c r="K18" s="286">
        <v>309512</v>
      </c>
      <c r="L18" s="286">
        <v>489400</v>
      </c>
    </row>
    <row r="19" spans="1:12" ht="20.100000000000001" customHeight="1" x14ac:dyDescent="0.2">
      <c r="A19" s="15">
        <v>270090</v>
      </c>
      <c r="B19" s="15">
        <v>209</v>
      </c>
      <c r="C19" s="291">
        <v>0.16</v>
      </c>
      <c r="D19" s="286">
        <v>70</v>
      </c>
      <c r="E19" s="286">
        <v>110</v>
      </c>
      <c r="F19" s="286">
        <v>70</v>
      </c>
      <c r="G19" s="286">
        <v>3900</v>
      </c>
      <c r="H19" s="291">
        <v>53.85</v>
      </c>
      <c r="I19" s="286">
        <v>23999</v>
      </c>
      <c r="J19" s="286">
        <v>37877</v>
      </c>
      <c r="K19" s="286">
        <v>23999</v>
      </c>
      <c r="L19" s="286">
        <v>284770</v>
      </c>
    </row>
    <row r="20" spans="1:12" ht="20.100000000000001" customHeight="1" x14ac:dyDescent="0.2">
      <c r="A20" s="15">
        <v>270170</v>
      </c>
      <c r="B20" s="15">
        <v>226</v>
      </c>
      <c r="C20" s="291">
        <v>1182.43</v>
      </c>
      <c r="D20" s="286">
        <v>487023</v>
      </c>
      <c r="E20" s="286">
        <v>769653</v>
      </c>
      <c r="F20" s="286">
        <v>487023</v>
      </c>
      <c r="G20" s="286">
        <v>6685120</v>
      </c>
      <c r="H20" s="291">
        <v>735.27</v>
      </c>
      <c r="I20" s="286">
        <v>317641</v>
      </c>
      <c r="J20" s="286">
        <v>501822</v>
      </c>
      <c r="K20" s="286">
        <v>317641</v>
      </c>
      <c r="L20" s="286">
        <v>501840</v>
      </c>
    </row>
    <row r="21" spans="1:12" ht="20.100000000000001" customHeight="1" x14ac:dyDescent="0.2">
      <c r="A21" s="15">
        <v>270180</v>
      </c>
      <c r="B21" s="15">
        <v>227</v>
      </c>
      <c r="C21" s="291">
        <v>240.91</v>
      </c>
      <c r="D21" s="286">
        <v>90213</v>
      </c>
      <c r="E21" s="286">
        <v>142877</v>
      </c>
      <c r="F21" s="286">
        <v>90213</v>
      </c>
      <c r="G21" s="286">
        <v>1138650</v>
      </c>
      <c r="H21" s="291">
        <v>639.5</v>
      </c>
      <c r="I21" s="286">
        <v>270211</v>
      </c>
      <c r="J21" s="286">
        <v>426904</v>
      </c>
      <c r="K21" s="286">
        <v>270211</v>
      </c>
      <c r="L21" s="286">
        <v>426900</v>
      </c>
    </row>
    <row r="22" spans="1:12" ht="20.100000000000001" customHeight="1" x14ac:dyDescent="0.2">
      <c r="A22" s="15">
        <v>270190</v>
      </c>
      <c r="B22" s="15">
        <v>228</v>
      </c>
      <c r="C22" s="291">
        <v>4384.4799999999996</v>
      </c>
      <c r="D22" s="286">
        <v>1859704</v>
      </c>
      <c r="E22" s="286">
        <v>2937631</v>
      </c>
      <c r="F22" s="286">
        <v>1859704</v>
      </c>
      <c r="G22" s="286">
        <v>7534610</v>
      </c>
      <c r="H22" s="291">
        <v>8416.92</v>
      </c>
      <c r="I22" s="286">
        <v>3550687</v>
      </c>
      <c r="J22" s="286">
        <v>5609950</v>
      </c>
      <c r="K22" s="286">
        <v>3550687</v>
      </c>
      <c r="L22" s="286">
        <v>5637960</v>
      </c>
    </row>
    <row r="23" spans="1:12" ht="20.100000000000001" customHeight="1" x14ac:dyDescent="0.2">
      <c r="A23" s="15">
        <v>270200</v>
      </c>
      <c r="B23" s="15">
        <v>229</v>
      </c>
      <c r="C23" s="291">
        <v>38.409999999999997</v>
      </c>
      <c r="D23" s="286">
        <v>16805</v>
      </c>
      <c r="E23" s="286">
        <v>26531</v>
      </c>
      <c r="F23" s="286">
        <v>16805</v>
      </c>
      <c r="G23" s="286">
        <v>26530</v>
      </c>
      <c r="H23" s="291">
        <v>0.55000000000000004</v>
      </c>
      <c r="I23" s="286">
        <v>205</v>
      </c>
      <c r="J23" s="286">
        <v>325</v>
      </c>
      <c r="K23" s="286">
        <v>205</v>
      </c>
      <c r="L23" s="286">
        <v>330</v>
      </c>
    </row>
    <row r="24" spans="1:12" ht="20.100000000000001" customHeight="1" x14ac:dyDescent="0.2">
      <c r="A24" s="15">
        <v>270250</v>
      </c>
      <c r="B24" s="15">
        <v>1305</v>
      </c>
      <c r="C24" s="291">
        <v>182.28</v>
      </c>
      <c r="D24" s="286">
        <v>66870</v>
      </c>
      <c r="E24" s="286">
        <v>105775</v>
      </c>
      <c r="F24" s="286">
        <v>66870</v>
      </c>
      <c r="G24" s="286">
        <v>2248440</v>
      </c>
      <c r="H24" s="291">
        <v>0</v>
      </c>
      <c r="I24" s="286">
        <v>0</v>
      </c>
      <c r="J24" s="286">
        <v>0</v>
      </c>
      <c r="K24" s="286">
        <v>0</v>
      </c>
      <c r="L24" s="286">
        <v>0</v>
      </c>
    </row>
    <row r="25" spans="1:12" ht="20.100000000000001" customHeight="1" x14ac:dyDescent="0.2">
      <c r="A25" s="15">
        <v>270270</v>
      </c>
      <c r="B25" s="15">
        <v>1307</v>
      </c>
      <c r="C25" s="291">
        <v>2</v>
      </c>
      <c r="D25" s="286">
        <v>878</v>
      </c>
      <c r="E25" s="286">
        <v>1386</v>
      </c>
      <c r="F25" s="286">
        <v>878</v>
      </c>
      <c r="G25" s="286">
        <v>52480</v>
      </c>
      <c r="H25" s="291">
        <v>0</v>
      </c>
      <c r="I25" s="286">
        <v>0</v>
      </c>
      <c r="J25" s="286">
        <v>0</v>
      </c>
      <c r="K25" s="286">
        <v>0</v>
      </c>
      <c r="L25" s="286">
        <v>0</v>
      </c>
    </row>
    <row r="26" spans="1:12" ht="20.100000000000001" customHeight="1" x14ac:dyDescent="0.2">
      <c r="A26" s="15">
        <v>270280</v>
      </c>
      <c r="B26" s="15">
        <v>1308</v>
      </c>
      <c r="C26" s="291">
        <v>1462.17</v>
      </c>
      <c r="D26" s="286">
        <v>509944</v>
      </c>
      <c r="E26" s="286">
        <v>806666</v>
      </c>
      <c r="F26" s="286">
        <v>509944</v>
      </c>
      <c r="G26" s="286">
        <v>6595470</v>
      </c>
      <c r="H26" s="291">
        <v>931.48</v>
      </c>
      <c r="I26" s="286">
        <v>387432</v>
      </c>
      <c r="J26" s="286">
        <v>612142</v>
      </c>
      <c r="K26" s="286">
        <v>387432</v>
      </c>
      <c r="L26" s="286">
        <v>617310</v>
      </c>
    </row>
    <row r="27" spans="1:12" ht="20.100000000000001" customHeight="1" x14ac:dyDescent="0.2">
      <c r="A27" s="15">
        <v>270300</v>
      </c>
      <c r="B27" s="15">
        <v>1310</v>
      </c>
      <c r="C27" s="291">
        <v>425.36</v>
      </c>
      <c r="D27" s="286">
        <v>149621</v>
      </c>
      <c r="E27" s="286">
        <v>236873</v>
      </c>
      <c r="F27" s="286">
        <v>149621</v>
      </c>
      <c r="G27" s="286">
        <v>1552290</v>
      </c>
      <c r="H27" s="291">
        <v>0</v>
      </c>
      <c r="I27" s="286">
        <v>0</v>
      </c>
      <c r="J27" s="286">
        <v>0</v>
      </c>
      <c r="K27" s="286">
        <v>0</v>
      </c>
      <c r="L27" s="286">
        <v>0</v>
      </c>
    </row>
    <row r="28" spans="1:12" ht="20.100000000000001" customHeight="1" x14ac:dyDescent="0.2">
      <c r="A28" s="15">
        <v>270310</v>
      </c>
      <c r="B28" s="15">
        <v>1311</v>
      </c>
      <c r="C28" s="291">
        <v>115.37</v>
      </c>
      <c r="D28" s="286">
        <v>44941</v>
      </c>
      <c r="E28" s="286">
        <v>71141</v>
      </c>
      <c r="F28" s="286">
        <v>44941</v>
      </c>
      <c r="G28" s="286">
        <v>529750</v>
      </c>
      <c r="H28" s="291">
        <v>0</v>
      </c>
      <c r="I28" s="286">
        <v>0</v>
      </c>
      <c r="J28" s="286">
        <v>0</v>
      </c>
      <c r="K28" s="286">
        <v>0</v>
      </c>
      <c r="L28" s="286">
        <v>0</v>
      </c>
    </row>
    <row r="29" spans="1:12" ht="20.100000000000001" customHeight="1" x14ac:dyDescent="0.2">
      <c r="A29" s="15">
        <v>270320</v>
      </c>
      <c r="B29" s="15">
        <v>1312</v>
      </c>
      <c r="C29" s="291">
        <v>98.68</v>
      </c>
      <c r="D29" s="286">
        <v>40190</v>
      </c>
      <c r="E29" s="286">
        <v>63585</v>
      </c>
      <c r="F29" s="286">
        <v>40190</v>
      </c>
      <c r="G29" s="286">
        <v>591080</v>
      </c>
      <c r="H29" s="291">
        <v>579.45000000000005</v>
      </c>
      <c r="I29" s="286">
        <v>209190</v>
      </c>
      <c r="J29" s="286">
        <v>330646</v>
      </c>
      <c r="K29" s="286">
        <v>209190</v>
      </c>
      <c r="L29" s="286">
        <v>350890</v>
      </c>
    </row>
    <row r="30" spans="1:12" ht="20.100000000000001" customHeight="1" x14ac:dyDescent="0.2">
      <c r="A30" s="15">
        <v>270330</v>
      </c>
      <c r="B30" s="15">
        <v>1313</v>
      </c>
      <c r="C30" s="291">
        <v>3.28</v>
      </c>
      <c r="D30" s="286">
        <v>1439</v>
      </c>
      <c r="E30" s="286">
        <v>2272</v>
      </c>
      <c r="F30" s="286">
        <v>1439</v>
      </c>
      <c r="G30" s="286">
        <v>73870</v>
      </c>
      <c r="H30" s="291">
        <v>0</v>
      </c>
      <c r="I30" s="286">
        <v>0</v>
      </c>
      <c r="J30" s="286">
        <v>0</v>
      </c>
      <c r="K30" s="286">
        <v>0</v>
      </c>
      <c r="L30" s="286">
        <v>0</v>
      </c>
    </row>
    <row r="31" spans="1:12" ht="20.100000000000001" customHeight="1" x14ac:dyDescent="0.2">
      <c r="A31" s="15">
        <v>270370</v>
      </c>
      <c r="B31" s="15">
        <v>1317</v>
      </c>
      <c r="C31" s="291">
        <v>5.09</v>
      </c>
      <c r="D31" s="286">
        <v>2234</v>
      </c>
      <c r="E31" s="286">
        <v>3527</v>
      </c>
      <c r="F31" s="286">
        <v>2234</v>
      </c>
      <c r="G31" s="286">
        <v>3530</v>
      </c>
      <c r="H31" s="291">
        <v>0</v>
      </c>
      <c r="I31" s="286">
        <v>0</v>
      </c>
      <c r="J31" s="286">
        <v>0</v>
      </c>
      <c r="K31" s="286">
        <v>0</v>
      </c>
      <c r="L31" s="286">
        <v>0</v>
      </c>
    </row>
    <row r="32" spans="1:12" ht="20.100000000000001" customHeight="1" x14ac:dyDescent="0.2">
      <c r="A32" s="15">
        <v>270420</v>
      </c>
      <c r="B32" s="15">
        <v>1324</v>
      </c>
      <c r="C32" s="291">
        <v>221.43</v>
      </c>
      <c r="D32" s="286">
        <v>86088</v>
      </c>
      <c r="E32" s="286">
        <v>136157</v>
      </c>
      <c r="F32" s="286">
        <v>86088</v>
      </c>
      <c r="G32" s="286">
        <v>8465570</v>
      </c>
      <c r="H32" s="291">
        <v>0</v>
      </c>
      <c r="I32" s="286">
        <v>0</v>
      </c>
      <c r="J32" s="286">
        <v>0</v>
      </c>
      <c r="K32" s="286">
        <v>0</v>
      </c>
      <c r="L32" s="286">
        <v>0</v>
      </c>
    </row>
    <row r="33" spans="1:12" ht="20.100000000000001" customHeight="1" x14ac:dyDescent="0.2">
      <c r="A33" s="15">
        <v>270430</v>
      </c>
      <c r="B33" s="15">
        <v>1325</v>
      </c>
      <c r="C33" s="291">
        <v>314.08</v>
      </c>
      <c r="D33" s="286">
        <v>126281</v>
      </c>
      <c r="E33" s="286">
        <v>199478</v>
      </c>
      <c r="F33" s="286">
        <v>126281</v>
      </c>
      <c r="G33" s="286">
        <v>3086160</v>
      </c>
      <c r="H33" s="291">
        <v>0</v>
      </c>
      <c r="I33" s="286">
        <v>0</v>
      </c>
      <c r="J33" s="286">
        <v>0</v>
      </c>
      <c r="K33" s="286">
        <v>0</v>
      </c>
      <c r="L33" s="286">
        <v>0</v>
      </c>
    </row>
    <row r="34" spans="1:12" ht="20.100000000000001" customHeight="1" x14ac:dyDescent="0.2">
      <c r="A34" s="15">
        <v>270450</v>
      </c>
      <c r="B34" s="15">
        <v>1327</v>
      </c>
      <c r="C34" s="291">
        <v>135.05000000000001</v>
      </c>
      <c r="D34" s="286">
        <v>58207</v>
      </c>
      <c r="E34" s="286">
        <v>91921</v>
      </c>
      <c r="F34" s="286">
        <v>58207</v>
      </c>
      <c r="G34" s="286">
        <v>698390</v>
      </c>
      <c r="H34" s="291">
        <v>0</v>
      </c>
      <c r="I34" s="286">
        <v>0</v>
      </c>
      <c r="J34" s="286">
        <v>0</v>
      </c>
      <c r="K34" s="286">
        <v>0</v>
      </c>
      <c r="L34" s="286">
        <v>0</v>
      </c>
    </row>
    <row r="35" spans="1:12" ht="20.100000000000001" customHeight="1" x14ac:dyDescent="0.2">
      <c r="A35" s="15">
        <v>270490</v>
      </c>
      <c r="B35" s="15">
        <v>1331</v>
      </c>
      <c r="C35" s="291">
        <v>187.82</v>
      </c>
      <c r="D35" s="286">
        <v>67481</v>
      </c>
      <c r="E35" s="286">
        <v>106682</v>
      </c>
      <c r="F35" s="286">
        <v>67481</v>
      </c>
      <c r="G35" s="286">
        <v>203420</v>
      </c>
      <c r="H35" s="291">
        <v>0</v>
      </c>
      <c r="I35" s="286">
        <v>0</v>
      </c>
      <c r="J35" s="286">
        <v>0</v>
      </c>
      <c r="K35" s="286">
        <v>0</v>
      </c>
      <c r="L35" s="286">
        <v>0</v>
      </c>
    </row>
    <row r="36" spans="1:12" ht="20.100000000000001" customHeight="1" x14ac:dyDescent="0.2">
      <c r="A36" s="15">
        <v>270491</v>
      </c>
      <c r="B36" s="15">
        <v>1332</v>
      </c>
      <c r="C36" s="291">
        <v>562.70000000000005</v>
      </c>
      <c r="D36" s="286">
        <v>225626</v>
      </c>
      <c r="E36" s="286">
        <v>356682</v>
      </c>
      <c r="F36" s="286">
        <v>225626</v>
      </c>
      <c r="G36" s="286">
        <v>546000</v>
      </c>
      <c r="H36" s="291">
        <v>1934.35</v>
      </c>
      <c r="I36" s="286">
        <v>738386</v>
      </c>
      <c r="J36" s="286">
        <v>1167208</v>
      </c>
      <c r="K36" s="286">
        <v>738386</v>
      </c>
      <c r="L36" s="286">
        <v>1208600</v>
      </c>
    </row>
    <row r="37" spans="1:12" ht="20.100000000000001" customHeight="1" x14ac:dyDescent="0.2">
      <c r="A37" s="15">
        <v>270505</v>
      </c>
      <c r="B37" s="15">
        <v>1401</v>
      </c>
      <c r="C37" s="291">
        <v>58.43</v>
      </c>
      <c r="D37" s="286">
        <v>21790</v>
      </c>
      <c r="E37" s="286">
        <v>34531</v>
      </c>
      <c r="F37" s="286">
        <v>21790</v>
      </c>
      <c r="G37" s="286">
        <v>34530</v>
      </c>
      <c r="H37" s="291">
        <v>0</v>
      </c>
      <c r="I37" s="286">
        <v>0</v>
      </c>
      <c r="J37" s="286">
        <v>0</v>
      </c>
      <c r="K37" s="286">
        <v>0</v>
      </c>
      <c r="L37" s="286">
        <v>0</v>
      </c>
    </row>
    <row r="38" spans="1:12" ht="20.100000000000001" customHeight="1" x14ac:dyDescent="0.2">
      <c r="A38" s="15">
        <v>270510</v>
      </c>
      <c r="B38" s="15">
        <v>1402</v>
      </c>
      <c r="C38" s="291">
        <v>12.95</v>
      </c>
      <c r="D38" s="286">
        <v>4828</v>
      </c>
      <c r="E38" s="286">
        <v>7652</v>
      </c>
      <c r="F38" s="286">
        <v>4828</v>
      </c>
      <c r="G38" s="286">
        <v>173580</v>
      </c>
      <c r="H38" s="291">
        <v>0</v>
      </c>
      <c r="I38" s="286">
        <v>0</v>
      </c>
      <c r="J38" s="286">
        <v>0</v>
      </c>
      <c r="K38" s="286">
        <v>0</v>
      </c>
      <c r="L38" s="286">
        <v>0</v>
      </c>
    </row>
    <row r="39" spans="1:12" ht="20.100000000000001" customHeight="1" x14ac:dyDescent="0.2">
      <c r="A39" s="15">
        <v>270540</v>
      </c>
      <c r="B39" s="15">
        <v>1405</v>
      </c>
      <c r="C39" s="291">
        <v>3.69</v>
      </c>
      <c r="D39" s="286">
        <v>914</v>
      </c>
      <c r="E39" s="286">
        <v>1446</v>
      </c>
      <c r="F39" s="286">
        <v>914</v>
      </c>
      <c r="G39" s="286">
        <v>27470</v>
      </c>
      <c r="H39" s="291">
        <v>0</v>
      </c>
      <c r="I39" s="286">
        <v>0</v>
      </c>
      <c r="J39" s="286">
        <v>0</v>
      </c>
      <c r="K39" s="286">
        <v>0</v>
      </c>
      <c r="L39" s="286">
        <v>0</v>
      </c>
    </row>
    <row r="40" spans="1:12" ht="20.100000000000001" customHeight="1" x14ac:dyDescent="0.2">
      <c r="A40" s="15">
        <v>270541</v>
      </c>
      <c r="B40" s="15">
        <v>1406</v>
      </c>
      <c r="C40" s="291">
        <v>639.05999999999995</v>
      </c>
      <c r="D40" s="286">
        <v>215081</v>
      </c>
      <c r="E40" s="286">
        <v>340403</v>
      </c>
      <c r="F40" s="286">
        <v>215081</v>
      </c>
      <c r="G40" s="286">
        <v>2538840</v>
      </c>
      <c r="H40" s="291">
        <v>0</v>
      </c>
      <c r="I40" s="286">
        <v>0</v>
      </c>
      <c r="J40" s="286">
        <v>0</v>
      </c>
      <c r="K40" s="286">
        <v>0</v>
      </c>
      <c r="L40" s="286">
        <v>0</v>
      </c>
    </row>
    <row r="41" spans="1:12" ht="20.100000000000001" customHeight="1" x14ac:dyDescent="0.2">
      <c r="A41" s="15">
        <v>270542</v>
      </c>
      <c r="B41" s="15">
        <v>1407</v>
      </c>
      <c r="C41" s="291">
        <v>127.15</v>
      </c>
      <c r="D41" s="286">
        <v>42549</v>
      </c>
      <c r="E41" s="286">
        <v>67383</v>
      </c>
      <c r="F41" s="286">
        <v>42549</v>
      </c>
      <c r="G41" s="286">
        <v>170090</v>
      </c>
      <c r="H41" s="291">
        <v>0</v>
      </c>
      <c r="I41" s="286">
        <v>0</v>
      </c>
      <c r="J41" s="286">
        <v>0</v>
      </c>
      <c r="K41" s="286">
        <v>0</v>
      </c>
      <c r="L41" s="286">
        <v>0</v>
      </c>
    </row>
    <row r="42" spans="1:12" ht="20.100000000000001" customHeight="1" x14ac:dyDescent="0.2">
      <c r="A42" s="15">
        <v>270550</v>
      </c>
      <c r="B42" s="15">
        <v>2101</v>
      </c>
      <c r="C42" s="291">
        <v>0</v>
      </c>
      <c r="D42" s="286">
        <v>0</v>
      </c>
      <c r="E42" s="286">
        <v>0</v>
      </c>
      <c r="F42" s="286">
        <v>0</v>
      </c>
      <c r="G42" s="286">
        <v>0</v>
      </c>
      <c r="H42" s="291">
        <v>1506.52</v>
      </c>
      <c r="I42" s="286">
        <v>600631</v>
      </c>
      <c r="J42" s="286">
        <v>950411</v>
      </c>
      <c r="K42" s="286">
        <v>600631</v>
      </c>
      <c r="L42" s="286">
        <v>950420</v>
      </c>
    </row>
    <row r="43" spans="1:12" ht="20.100000000000001" customHeight="1" x14ac:dyDescent="0.2">
      <c r="A43" s="15">
        <v>270580</v>
      </c>
      <c r="B43" s="15">
        <v>2104</v>
      </c>
      <c r="C43" s="291">
        <v>280.57</v>
      </c>
      <c r="D43" s="286">
        <v>105227</v>
      </c>
      <c r="E43" s="286">
        <v>166732</v>
      </c>
      <c r="F43" s="286">
        <v>105227</v>
      </c>
      <c r="G43" s="286">
        <v>564220</v>
      </c>
      <c r="H43" s="291">
        <v>147.34</v>
      </c>
      <c r="I43" s="286">
        <v>58453</v>
      </c>
      <c r="J43" s="286">
        <v>92514</v>
      </c>
      <c r="K43" s="286">
        <v>58453</v>
      </c>
      <c r="L43" s="286">
        <v>92520</v>
      </c>
    </row>
    <row r="44" spans="1:12" ht="20.100000000000001" customHeight="1" x14ac:dyDescent="0.2">
      <c r="A44" s="15">
        <v>270590</v>
      </c>
      <c r="B44" s="15">
        <v>2105</v>
      </c>
      <c r="C44" s="291">
        <v>18.86</v>
      </c>
      <c r="D44" s="286">
        <v>8279</v>
      </c>
      <c r="E44" s="286">
        <v>13069</v>
      </c>
      <c r="F44" s="286">
        <v>8279</v>
      </c>
      <c r="G44" s="286">
        <v>168940</v>
      </c>
      <c r="H44" s="291">
        <v>0</v>
      </c>
      <c r="I44" s="286">
        <v>0</v>
      </c>
      <c r="J44" s="286">
        <v>0</v>
      </c>
      <c r="K44" s="286">
        <v>0</v>
      </c>
      <c r="L44" s="286">
        <v>0</v>
      </c>
    </row>
    <row r="45" spans="1:12" ht="20.100000000000001" customHeight="1" x14ac:dyDescent="0.2">
      <c r="A45" s="15">
        <v>270600</v>
      </c>
      <c r="B45" s="15">
        <v>2106</v>
      </c>
      <c r="C45" s="291">
        <v>144.63</v>
      </c>
      <c r="D45" s="286">
        <v>39401</v>
      </c>
      <c r="E45" s="286">
        <v>62303</v>
      </c>
      <c r="F45" s="286">
        <v>39401</v>
      </c>
      <c r="G45" s="286">
        <v>539020</v>
      </c>
      <c r="H45" s="291">
        <v>0</v>
      </c>
      <c r="I45" s="286">
        <v>0</v>
      </c>
      <c r="J45" s="286">
        <v>0</v>
      </c>
      <c r="K45" s="286">
        <v>0</v>
      </c>
      <c r="L45" s="286">
        <v>0</v>
      </c>
    </row>
    <row r="46" spans="1:12" ht="20.100000000000001" customHeight="1" x14ac:dyDescent="0.2">
      <c r="A46" s="15">
        <v>270610</v>
      </c>
      <c r="B46" s="15">
        <v>2107</v>
      </c>
      <c r="C46" s="291">
        <v>877.27</v>
      </c>
      <c r="D46" s="286">
        <v>364775</v>
      </c>
      <c r="E46" s="286">
        <v>576425</v>
      </c>
      <c r="F46" s="286">
        <v>364775</v>
      </c>
      <c r="G46" s="286">
        <v>6433840</v>
      </c>
      <c r="H46" s="291">
        <v>480.07</v>
      </c>
      <c r="I46" s="286">
        <v>194204</v>
      </c>
      <c r="J46" s="286">
        <v>307011</v>
      </c>
      <c r="K46" s="286">
        <v>194204</v>
      </c>
      <c r="L46" s="286">
        <v>309210</v>
      </c>
    </row>
    <row r="47" spans="1:12" ht="20.100000000000001" customHeight="1" x14ac:dyDescent="0.2">
      <c r="A47" s="15">
        <v>270620</v>
      </c>
      <c r="B47" s="15">
        <v>2108</v>
      </c>
      <c r="C47" s="291">
        <v>0</v>
      </c>
      <c r="D47" s="286">
        <v>0</v>
      </c>
      <c r="E47" s="286">
        <v>0</v>
      </c>
      <c r="F47" s="286">
        <v>0</v>
      </c>
      <c r="G47" s="286">
        <v>0</v>
      </c>
      <c r="H47" s="291">
        <v>152.18</v>
      </c>
      <c r="I47" s="286">
        <v>59395</v>
      </c>
      <c r="J47" s="286">
        <v>94017</v>
      </c>
      <c r="K47" s="286">
        <v>59395</v>
      </c>
      <c r="L47" s="286">
        <v>94020</v>
      </c>
    </row>
    <row r="48" spans="1:12" ht="20.100000000000001" customHeight="1" x14ac:dyDescent="0.2">
      <c r="A48" s="15">
        <v>270622</v>
      </c>
      <c r="B48" s="15">
        <v>2110</v>
      </c>
      <c r="C48" s="291">
        <v>256.5</v>
      </c>
      <c r="D48" s="286">
        <v>83978</v>
      </c>
      <c r="E48" s="286">
        <v>132804</v>
      </c>
      <c r="F48" s="286">
        <v>83978</v>
      </c>
      <c r="G48" s="286">
        <v>1200500</v>
      </c>
      <c r="H48" s="291">
        <v>198</v>
      </c>
      <c r="I48" s="286">
        <v>86396</v>
      </c>
      <c r="J48" s="286">
        <v>136397</v>
      </c>
      <c r="K48" s="286">
        <v>86396</v>
      </c>
      <c r="L48" s="286">
        <v>136400</v>
      </c>
    </row>
    <row r="49" spans="1:12" ht="20.100000000000001" customHeight="1" x14ac:dyDescent="0.2">
      <c r="A49" s="15">
        <v>270623</v>
      </c>
      <c r="B49" s="15">
        <v>2111</v>
      </c>
      <c r="C49" s="291">
        <v>55.36</v>
      </c>
      <c r="D49" s="286">
        <v>17977</v>
      </c>
      <c r="E49" s="286">
        <v>28466</v>
      </c>
      <c r="F49" s="286">
        <v>17977</v>
      </c>
      <c r="G49" s="286">
        <v>143860</v>
      </c>
      <c r="H49" s="291">
        <v>0</v>
      </c>
      <c r="I49" s="286">
        <v>0</v>
      </c>
      <c r="J49" s="286">
        <v>0</v>
      </c>
      <c r="K49" s="286">
        <v>0</v>
      </c>
      <c r="L49" s="286">
        <v>0</v>
      </c>
    </row>
    <row r="50" spans="1:12" ht="20.100000000000001" customHeight="1" x14ac:dyDescent="0.2">
      <c r="A50" s="15">
        <v>270624</v>
      </c>
      <c r="B50" s="15">
        <v>2112</v>
      </c>
      <c r="C50" s="291">
        <v>99.92</v>
      </c>
      <c r="D50" s="286">
        <v>24787</v>
      </c>
      <c r="E50" s="286">
        <v>39165</v>
      </c>
      <c r="F50" s="286">
        <v>24787</v>
      </c>
      <c r="G50" s="286">
        <v>498930</v>
      </c>
      <c r="H50" s="291">
        <v>0</v>
      </c>
      <c r="I50" s="286">
        <v>0</v>
      </c>
      <c r="J50" s="286">
        <v>0</v>
      </c>
      <c r="K50" s="286">
        <v>0</v>
      </c>
      <c r="L50" s="286">
        <v>0</v>
      </c>
    </row>
    <row r="51" spans="1:12" ht="20.100000000000001" customHeight="1" x14ac:dyDescent="0.2">
      <c r="A51" s="15">
        <v>270625</v>
      </c>
      <c r="B51" s="15">
        <v>2113</v>
      </c>
      <c r="C51" s="291">
        <v>148.4</v>
      </c>
      <c r="D51" s="286">
        <v>38760</v>
      </c>
      <c r="E51" s="286">
        <v>61317</v>
      </c>
      <c r="F51" s="286">
        <v>38760</v>
      </c>
      <c r="G51" s="286">
        <v>1128870</v>
      </c>
      <c r="H51" s="291">
        <v>25.37</v>
      </c>
      <c r="I51" s="286">
        <v>7742</v>
      </c>
      <c r="J51" s="286">
        <v>12252</v>
      </c>
      <c r="K51" s="286">
        <v>7742</v>
      </c>
      <c r="L51" s="286">
        <v>13740</v>
      </c>
    </row>
    <row r="52" spans="1:12" ht="20.100000000000001" customHeight="1" x14ac:dyDescent="0.2">
      <c r="A52" s="15">
        <v>270630</v>
      </c>
      <c r="B52" s="15">
        <v>2801</v>
      </c>
      <c r="C52" s="291">
        <v>0</v>
      </c>
      <c r="D52" s="286">
        <v>0</v>
      </c>
      <c r="E52" s="286">
        <v>0</v>
      </c>
      <c r="F52" s="286">
        <v>0</v>
      </c>
      <c r="G52" s="286">
        <v>0</v>
      </c>
      <c r="H52" s="291">
        <v>1139.9000000000001</v>
      </c>
      <c r="I52" s="286">
        <v>565324</v>
      </c>
      <c r="J52" s="286">
        <v>891398</v>
      </c>
      <c r="K52" s="286">
        <v>565324</v>
      </c>
      <c r="L52" s="286">
        <v>891390</v>
      </c>
    </row>
    <row r="53" spans="1:12" ht="20.100000000000001" customHeight="1" x14ac:dyDescent="0.2">
      <c r="A53" s="15">
        <v>270650</v>
      </c>
      <c r="B53" s="15">
        <v>2803</v>
      </c>
      <c r="C53" s="291">
        <v>122.92</v>
      </c>
      <c r="D53" s="286">
        <v>63843</v>
      </c>
      <c r="E53" s="286">
        <v>100609</v>
      </c>
      <c r="F53" s="286">
        <v>63843</v>
      </c>
      <c r="G53" s="286">
        <v>207430</v>
      </c>
      <c r="H53" s="291">
        <v>307.56</v>
      </c>
      <c r="I53" s="286">
        <v>154660</v>
      </c>
      <c r="J53" s="286">
        <v>243796</v>
      </c>
      <c r="K53" s="286">
        <v>154660</v>
      </c>
      <c r="L53" s="286">
        <v>243800</v>
      </c>
    </row>
    <row r="54" spans="1:12" ht="20.100000000000001" customHeight="1" x14ac:dyDescent="0.2">
      <c r="A54" s="15">
        <v>270660</v>
      </c>
      <c r="B54" s="15">
        <v>2804</v>
      </c>
      <c r="C54" s="291">
        <v>663.56</v>
      </c>
      <c r="D54" s="286">
        <v>299808</v>
      </c>
      <c r="E54" s="286">
        <v>473229</v>
      </c>
      <c r="F54" s="286">
        <v>299808</v>
      </c>
      <c r="G54" s="286">
        <v>1083410</v>
      </c>
      <c r="H54" s="291">
        <v>0</v>
      </c>
      <c r="I54" s="286">
        <v>0</v>
      </c>
      <c r="J54" s="286">
        <v>0</v>
      </c>
      <c r="K54" s="286">
        <v>0</v>
      </c>
      <c r="L54" s="286">
        <v>0</v>
      </c>
    </row>
    <row r="55" spans="1:12" ht="20.100000000000001" customHeight="1" x14ac:dyDescent="0.2">
      <c r="A55" s="15">
        <v>270666</v>
      </c>
      <c r="B55" s="15">
        <v>2806</v>
      </c>
      <c r="C55" s="291">
        <v>757.47</v>
      </c>
      <c r="D55" s="286">
        <v>345263</v>
      </c>
      <c r="E55" s="286">
        <v>544982</v>
      </c>
      <c r="F55" s="286">
        <v>345263</v>
      </c>
      <c r="G55" s="286">
        <v>544980</v>
      </c>
      <c r="H55" s="291">
        <v>0</v>
      </c>
      <c r="I55" s="286">
        <v>0</v>
      </c>
      <c r="J55" s="286">
        <v>0</v>
      </c>
      <c r="K55" s="286">
        <v>0</v>
      </c>
      <c r="L55" s="286">
        <v>0</v>
      </c>
    </row>
    <row r="56" spans="1:12" ht="20.100000000000001" customHeight="1" x14ac:dyDescent="0.2">
      <c r="A56" s="15">
        <v>270670</v>
      </c>
      <c r="B56" s="15">
        <v>3201</v>
      </c>
      <c r="C56" s="291">
        <v>32.17</v>
      </c>
      <c r="D56" s="286">
        <v>13634</v>
      </c>
      <c r="E56" s="286">
        <v>21539</v>
      </c>
      <c r="F56" s="286">
        <v>13634</v>
      </c>
      <c r="G56" s="286">
        <v>2106620</v>
      </c>
      <c r="H56" s="291">
        <v>0</v>
      </c>
      <c r="I56" s="286">
        <v>0</v>
      </c>
      <c r="J56" s="286">
        <v>0</v>
      </c>
      <c r="K56" s="286">
        <v>0</v>
      </c>
      <c r="L56" s="286">
        <v>0</v>
      </c>
    </row>
    <row r="57" spans="1:12" ht="20.100000000000001" customHeight="1" x14ac:dyDescent="0.2">
      <c r="A57" s="15">
        <v>270700</v>
      </c>
      <c r="B57" s="15">
        <v>3207</v>
      </c>
      <c r="C57" s="291">
        <v>361.15</v>
      </c>
      <c r="D57" s="286">
        <v>148379</v>
      </c>
      <c r="E57" s="286">
        <v>234541</v>
      </c>
      <c r="F57" s="286">
        <v>148379</v>
      </c>
      <c r="G57" s="286">
        <v>7163787</v>
      </c>
      <c r="H57" s="291">
        <v>0</v>
      </c>
      <c r="I57" s="286">
        <v>0</v>
      </c>
      <c r="J57" s="286">
        <v>0</v>
      </c>
      <c r="K57" s="286">
        <v>0</v>
      </c>
      <c r="L57" s="286">
        <v>0</v>
      </c>
    </row>
    <row r="58" spans="1:12" ht="20.100000000000001" customHeight="1" x14ac:dyDescent="0.2">
      <c r="A58" s="15">
        <v>270710</v>
      </c>
      <c r="B58" s="15">
        <v>3211</v>
      </c>
      <c r="C58" s="291">
        <v>410.76</v>
      </c>
      <c r="D58" s="286">
        <v>192593</v>
      </c>
      <c r="E58" s="286">
        <v>303782</v>
      </c>
      <c r="F58" s="286">
        <v>192593</v>
      </c>
      <c r="G58" s="286">
        <v>4099140</v>
      </c>
      <c r="H58" s="291">
        <v>0</v>
      </c>
      <c r="I58" s="286">
        <v>0</v>
      </c>
      <c r="J58" s="286">
        <v>0</v>
      </c>
      <c r="K58" s="286">
        <v>0</v>
      </c>
      <c r="L58" s="286">
        <v>0</v>
      </c>
    </row>
    <row r="59" spans="1:12" ht="20.100000000000001" customHeight="1" x14ac:dyDescent="0.2">
      <c r="A59" s="15">
        <v>270720</v>
      </c>
      <c r="B59" s="15">
        <v>3217</v>
      </c>
      <c r="C59" s="291">
        <v>707.8</v>
      </c>
      <c r="D59" s="286">
        <v>305440</v>
      </c>
      <c r="E59" s="286">
        <v>482410</v>
      </c>
      <c r="F59" s="286">
        <v>305440</v>
      </c>
      <c r="G59" s="286">
        <v>9064630</v>
      </c>
      <c r="H59" s="291">
        <v>0</v>
      </c>
      <c r="I59" s="286">
        <v>0</v>
      </c>
      <c r="J59" s="286">
        <v>0</v>
      </c>
      <c r="K59" s="286">
        <v>0</v>
      </c>
      <c r="L59" s="286">
        <v>0</v>
      </c>
    </row>
    <row r="60" spans="1:12" ht="20.100000000000001" customHeight="1" x14ac:dyDescent="0.2">
      <c r="A60" s="15">
        <v>270721</v>
      </c>
      <c r="B60" s="15">
        <v>3218</v>
      </c>
      <c r="C60" s="291">
        <v>18.48</v>
      </c>
      <c r="D60" s="286">
        <v>7485</v>
      </c>
      <c r="E60" s="286">
        <v>11820</v>
      </c>
      <c r="F60" s="286">
        <v>7485</v>
      </c>
      <c r="G60" s="286">
        <v>554790</v>
      </c>
      <c r="H60" s="291">
        <v>0</v>
      </c>
      <c r="I60" s="286">
        <v>0</v>
      </c>
      <c r="J60" s="286">
        <v>0</v>
      </c>
      <c r="K60" s="286">
        <v>0</v>
      </c>
      <c r="L60" s="286">
        <v>0</v>
      </c>
    </row>
    <row r="61" spans="1:12" ht="20.100000000000001" customHeight="1" x14ac:dyDescent="0.2">
      <c r="A61" s="15">
        <v>270722</v>
      </c>
      <c r="B61" s="15">
        <v>3219</v>
      </c>
      <c r="C61" s="291">
        <v>57.45</v>
      </c>
      <c r="D61" s="286">
        <v>25033</v>
      </c>
      <c r="E61" s="286">
        <v>39519</v>
      </c>
      <c r="F61" s="286">
        <v>25033</v>
      </c>
      <c r="G61" s="286">
        <v>1710260</v>
      </c>
      <c r="H61" s="291">
        <v>0</v>
      </c>
      <c r="I61" s="286">
        <v>0</v>
      </c>
      <c r="J61" s="286">
        <v>0</v>
      </c>
      <c r="K61" s="286">
        <v>0</v>
      </c>
      <c r="L61" s="286">
        <v>0</v>
      </c>
    </row>
    <row r="62" spans="1:12" ht="20.100000000000001" customHeight="1" x14ac:dyDescent="0.2">
      <c r="A62" s="15">
        <v>270723</v>
      </c>
      <c r="B62" s="15">
        <v>3220</v>
      </c>
      <c r="C62" s="291">
        <v>46.77</v>
      </c>
      <c r="D62" s="286">
        <v>21415</v>
      </c>
      <c r="E62" s="286">
        <v>33807</v>
      </c>
      <c r="F62" s="286">
        <v>21415</v>
      </c>
      <c r="G62" s="286">
        <v>1672020</v>
      </c>
      <c r="H62" s="291">
        <v>0</v>
      </c>
      <c r="I62" s="286">
        <v>0</v>
      </c>
      <c r="J62" s="286">
        <v>0</v>
      </c>
      <c r="K62" s="286">
        <v>0</v>
      </c>
      <c r="L62" s="286">
        <v>0</v>
      </c>
    </row>
    <row r="63" spans="1:12" ht="20.100000000000001" customHeight="1" x14ac:dyDescent="0.2">
      <c r="A63" s="15">
        <v>270725</v>
      </c>
      <c r="B63" s="15">
        <v>3222</v>
      </c>
      <c r="C63" s="291">
        <v>66.55</v>
      </c>
      <c r="D63" s="286">
        <v>29216</v>
      </c>
      <c r="E63" s="286">
        <v>46119</v>
      </c>
      <c r="F63" s="286">
        <v>29216</v>
      </c>
      <c r="G63" s="286">
        <v>445060</v>
      </c>
      <c r="H63" s="291">
        <v>0</v>
      </c>
      <c r="I63" s="286">
        <v>0</v>
      </c>
      <c r="J63" s="286">
        <v>0</v>
      </c>
      <c r="K63" s="286">
        <v>0</v>
      </c>
      <c r="L63" s="286">
        <v>0</v>
      </c>
    </row>
    <row r="64" spans="1:12" ht="20.100000000000001" customHeight="1" x14ac:dyDescent="0.2">
      <c r="A64" s="15">
        <v>270724</v>
      </c>
      <c r="B64" s="15">
        <v>3223</v>
      </c>
      <c r="C64" s="291">
        <v>12.67</v>
      </c>
      <c r="D64" s="286">
        <v>5560</v>
      </c>
      <c r="E64" s="286">
        <v>8778</v>
      </c>
      <c r="F64" s="286">
        <v>5560</v>
      </c>
      <c r="G64" s="286">
        <v>514710</v>
      </c>
      <c r="H64" s="291">
        <v>0</v>
      </c>
      <c r="I64" s="286">
        <v>0</v>
      </c>
      <c r="J64" s="286">
        <v>0</v>
      </c>
      <c r="K64" s="286">
        <v>0</v>
      </c>
      <c r="L64" s="286">
        <v>0</v>
      </c>
    </row>
    <row r="65" spans="1:14" ht="20.100000000000001" customHeight="1" x14ac:dyDescent="0.2">
      <c r="A65" s="15">
        <v>270730</v>
      </c>
      <c r="B65" s="15">
        <v>4406</v>
      </c>
      <c r="C65" s="291">
        <v>7.5</v>
      </c>
      <c r="D65" s="286">
        <v>1859</v>
      </c>
      <c r="E65" s="286">
        <v>2939</v>
      </c>
      <c r="F65" s="286">
        <v>1859</v>
      </c>
      <c r="G65" s="286">
        <v>160310</v>
      </c>
      <c r="H65" s="291">
        <v>0</v>
      </c>
      <c r="I65" s="286">
        <v>0</v>
      </c>
      <c r="J65" s="286">
        <v>0</v>
      </c>
      <c r="K65" s="286">
        <v>0</v>
      </c>
      <c r="L65" s="286">
        <v>0</v>
      </c>
    </row>
    <row r="66" spans="1:14" ht="20.100000000000001" customHeight="1" x14ac:dyDescent="0.2">
      <c r="A66" s="15">
        <v>270740</v>
      </c>
      <c r="B66" s="15">
        <v>4407</v>
      </c>
      <c r="C66" s="291">
        <v>970.62</v>
      </c>
      <c r="D66" s="286">
        <v>367893</v>
      </c>
      <c r="E66" s="286">
        <v>581992</v>
      </c>
      <c r="F66" s="286">
        <v>367893</v>
      </c>
      <c r="G66" s="286">
        <v>1227390</v>
      </c>
      <c r="H66" s="291">
        <v>24080.39</v>
      </c>
      <c r="I66" s="286">
        <v>9781799</v>
      </c>
      <c r="J66" s="286">
        <v>15451250</v>
      </c>
      <c r="K66" s="286">
        <v>9781799</v>
      </c>
      <c r="L66" s="286">
        <v>16006350</v>
      </c>
    </row>
    <row r="67" spans="1:14" ht="20.100000000000001" customHeight="1" x14ac:dyDescent="0.2">
      <c r="A67" s="15">
        <v>270750</v>
      </c>
      <c r="B67" s="15">
        <v>4408</v>
      </c>
      <c r="C67" s="291">
        <v>2928.3</v>
      </c>
      <c r="D67" s="286">
        <v>1056890</v>
      </c>
      <c r="E67" s="286">
        <v>1671204</v>
      </c>
      <c r="F67" s="286">
        <v>1056890</v>
      </c>
      <c r="G67" s="286">
        <v>10752640</v>
      </c>
      <c r="H67" s="291">
        <v>4124.01</v>
      </c>
      <c r="I67" s="286">
        <v>1589179</v>
      </c>
      <c r="J67" s="286">
        <v>2511840</v>
      </c>
      <c r="K67" s="286">
        <v>1589179</v>
      </c>
      <c r="L67" s="286">
        <v>3151759</v>
      </c>
    </row>
    <row r="68" spans="1:14" ht="20.100000000000001" customHeight="1" x14ac:dyDescent="0.2">
      <c r="A68" s="15">
        <v>270760</v>
      </c>
      <c r="B68" s="15">
        <v>4409</v>
      </c>
      <c r="C68" s="291">
        <v>14.5</v>
      </c>
      <c r="D68" s="286">
        <v>5407</v>
      </c>
      <c r="E68" s="286">
        <v>8569</v>
      </c>
      <c r="F68" s="286">
        <v>5407</v>
      </c>
      <c r="G68" s="286">
        <v>70740</v>
      </c>
      <c r="H68" s="291">
        <v>137.30000000000001</v>
      </c>
      <c r="I68" s="286">
        <v>46210</v>
      </c>
      <c r="J68" s="286">
        <v>73183</v>
      </c>
      <c r="K68" s="286">
        <v>46210</v>
      </c>
      <c r="L68" s="286">
        <v>77510</v>
      </c>
      <c r="N68" s="403"/>
    </row>
    <row r="69" spans="1:14" ht="20.100000000000001" customHeight="1" x14ac:dyDescent="0.2">
      <c r="A69" s="15">
        <v>270764</v>
      </c>
      <c r="B69" s="15">
        <v>4413</v>
      </c>
      <c r="C69" s="291">
        <v>379.42</v>
      </c>
      <c r="D69" s="286">
        <v>95234</v>
      </c>
      <c r="E69" s="286">
        <v>150501</v>
      </c>
      <c r="F69" s="286">
        <v>95234</v>
      </c>
      <c r="G69" s="286">
        <v>1454570</v>
      </c>
      <c r="H69" s="291">
        <v>728.93</v>
      </c>
      <c r="I69" s="286">
        <v>274312</v>
      </c>
      <c r="J69" s="286">
        <v>434020</v>
      </c>
      <c r="K69" s="286">
        <v>274312</v>
      </c>
      <c r="L69" s="286">
        <v>811340</v>
      </c>
      <c r="N69" s="404"/>
    </row>
    <row r="70" spans="1:14" ht="20.100000000000001" customHeight="1" x14ac:dyDescent="0.2">
      <c r="A70" s="15">
        <v>270765</v>
      </c>
      <c r="B70" s="15">
        <v>4414</v>
      </c>
      <c r="C70" s="291">
        <v>922.74</v>
      </c>
      <c r="D70" s="286">
        <v>281806</v>
      </c>
      <c r="E70" s="286">
        <v>446050</v>
      </c>
      <c r="F70" s="286">
        <v>281806</v>
      </c>
      <c r="G70" s="286">
        <v>2445470</v>
      </c>
      <c r="H70" s="291">
        <v>109.41</v>
      </c>
      <c r="I70" s="286">
        <v>28541</v>
      </c>
      <c r="J70" s="286">
        <v>45143</v>
      </c>
      <c r="K70" s="286">
        <v>28541</v>
      </c>
      <c r="L70" s="286">
        <v>216030</v>
      </c>
      <c r="N70" s="402"/>
    </row>
    <row r="71" spans="1:14" ht="20.100000000000001" customHeight="1" x14ac:dyDescent="0.2">
      <c r="A71" s="15">
        <v>270766</v>
      </c>
      <c r="B71" s="15">
        <v>4415</v>
      </c>
      <c r="C71" s="291">
        <v>1294.5899999999999</v>
      </c>
      <c r="D71" s="286">
        <v>445985</v>
      </c>
      <c r="E71" s="286">
        <v>705816</v>
      </c>
      <c r="F71" s="286">
        <v>445985</v>
      </c>
      <c r="G71" s="286">
        <v>8998850</v>
      </c>
      <c r="H71" s="291">
        <v>404.08</v>
      </c>
      <c r="I71" s="286">
        <v>125500</v>
      </c>
      <c r="J71" s="286">
        <v>198644</v>
      </c>
      <c r="K71" s="286">
        <v>125500</v>
      </c>
      <c r="L71" s="286">
        <v>220450</v>
      </c>
    </row>
    <row r="72" spans="1:14" ht="20.100000000000001" customHeight="1" x14ac:dyDescent="0.2">
      <c r="A72" s="15">
        <v>270770</v>
      </c>
      <c r="B72" s="15">
        <v>4501</v>
      </c>
      <c r="C72" s="291">
        <v>1263.53</v>
      </c>
      <c r="D72" s="286">
        <v>425433</v>
      </c>
      <c r="E72" s="286">
        <v>672999</v>
      </c>
      <c r="F72" s="286">
        <v>425433</v>
      </c>
      <c r="G72" s="286">
        <v>6113179</v>
      </c>
      <c r="H72" s="291">
        <v>0</v>
      </c>
      <c r="I72" s="286">
        <v>0</v>
      </c>
      <c r="J72" s="286">
        <v>0</v>
      </c>
      <c r="K72" s="286">
        <v>0</v>
      </c>
      <c r="L72" s="286">
        <v>0</v>
      </c>
    </row>
    <row r="73" spans="1:14" ht="20.100000000000001" customHeight="1" x14ac:dyDescent="0.2">
      <c r="A73" s="15">
        <v>270790</v>
      </c>
      <c r="B73" s="15">
        <v>4503</v>
      </c>
      <c r="C73" s="291">
        <v>80</v>
      </c>
      <c r="D73" s="286">
        <v>30363</v>
      </c>
      <c r="E73" s="286">
        <v>48096</v>
      </c>
      <c r="F73" s="286">
        <v>30363</v>
      </c>
      <c r="G73" s="286">
        <v>77560</v>
      </c>
      <c r="H73" s="291">
        <v>0</v>
      </c>
      <c r="I73" s="286">
        <v>0</v>
      </c>
      <c r="J73" s="286">
        <v>0</v>
      </c>
      <c r="K73" s="286">
        <v>0</v>
      </c>
      <c r="L73" s="286">
        <v>0</v>
      </c>
    </row>
    <row r="74" spans="1:14" ht="20.100000000000001" customHeight="1" x14ac:dyDescent="0.2">
      <c r="A74" s="15">
        <v>270800</v>
      </c>
      <c r="B74" s="15">
        <v>4504</v>
      </c>
      <c r="C74" s="291">
        <v>117.05</v>
      </c>
      <c r="D74" s="286">
        <v>50024</v>
      </c>
      <c r="E74" s="286">
        <v>79014</v>
      </c>
      <c r="F74" s="286">
        <v>50024</v>
      </c>
      <c r="G74" s="286">
        <v>884000</v>
      </c>
      <c r="H74" s="291">
        <v>0</v>
      </c>
      <c r="I74" s="286">
        <v>0</v>
      </c>
      <c r="J74" s="286">
        <v>0</v>
      </c>
      <c r="K74" s="286">
        <v>0</v>
      </c>
      <c r="L74" s="286">
        <v>0</v>
      </c>
    </row>
    <row r="75" spans="1:14" ht="20.100000000000001" customHeight="1" x14ac:dyDescent="0.2">
      <c r="A75" s="15">
        <v>270810</v>
      </c>
      <c r="B75" s="15">
        <v>4505</v>
      </c>
      <c r="C75" s="291">
        <v>267.36</v>
      </c>
      <c r="D75" s="286">
        <v>101462</v>
      </c>
      <c r="E75" s="286">
        <v>160454</v>
      </c>
      <c r="F75" s="286">
        <v>101462</v>
      </c>
      <c r="G75" s="286">
        <v>327280</v>
      </c>
      <c r="H75" s="291">
        <v>0</v>
      </c>
      <c r="I75" s="286">
        <v>0</v>
      </c>
      <c r="J75" s="286">
        <v>0</v>
      </c>
      <c r="K75" s="286">
        <v>0</v>
      </c>
      <c r="L75" s="286">
        <v>0</v>
      </c>
    </row>
    <row r="76" spans="1:14" ht="20.100000000000001" customHeight="1" x14ac:dyDescent="0.2">
      <c r="A76" s="15">
        <v>270811</v>
      </c>
      <c r="B76" s="15">
        <v>4506</v>
      </c>
      <c r="C76" s="291">
        <v>6.26</v>
      </c>
      <c r="D76" s="286">
        <v>1553</v>
      </c>
      <c r="E76" s="286">
        <v>2453</v>
      </c>
      <c r="F76" s="286">
        <v>1553</v>
      </c>
      <c r="G76" s="286">
        <v>5230</v>
      </c>
      <c r="H76" s="291">
        <v>0</v>
      </c>
      <c r="I76" s="286">
        <v>0</v>
      </c>
      <c r="J76" s="286">
        <v>0</v>
      </c>
      <c r="K76" s="286">
        <v>0</v>
      </c>
      <c r="L76" s="286">
        <v>0</v>
      </c>
    </row>
    <row r="77" spans="1:14" ht="20.100000000000001" customHeight="1" x14ac:dyDescent="0.2">
      <c r="A77" s="15">
        <v>270820</v>
      </c>
      <c r="B77" s="15">
        <v>5701</v>
      </c>
      <c r="C77" s="291">
        <v>47.22</v>
      </c>
      <c r="D77" s="286">
        <v>20694</v>
      </c>
      <c r="E77" s="286">
        <v>32675</v>
      </c>
      <c r="F77" s="286">
        <v>20694</v>
      </c>
      <c r="G77" s="286">
        <v>552660</v>
      </c>
      <c r="H77" s="291">
        <v>35.17</v>
      </c>
      <c r="I77" s="286">
        <v>15718</v>
      </c>
      <c r="J77" s="286">
        <v>24811</v>
      </c>
      <c r="K77" s="286">
        <v>15718</v>
      </c>
      <c r="L77" s="286">
        <v>180500</v>
      </c>
    </row>
    <row r="78" spans="1:14" ht="20.100000000000001" customHeight="1" x14ac:dyDescent="0.2">
      <c r="A78" s="15">
        <v>270830</v>
      </c>
      <c r="B78" s="15">
        <v>5702</v>
      </c>
      <c r="C78" s="291">
        <v>304.17</v>
      </c>
      <c r="D78" s="286">
        <v>132156</v>
      </c>
      <c r="E78" s="286">
        <v>208851</v>
      </c>
      <c r="F78" s="286">
        <v>132156</v>
      </c>
      <c r="G78" s="286">
        <v>2268570</v>
      </c>
      <c r="H78" s="291">
        <v>71156.08</v>
      </c>
      <c r="I78" s="286">
        <v>31573010</v>
      </c>
      <c r="J78" s="286">
        <v>49821012</v>
      </c>
      <c r="K78" s="286">
        <v>31573010</v>
      </c>
      <c r="L78" s="286">
        <v>50993500</v>
      </c>
    </row>
    <row r="79" spans="1:14" ht="20.100000000000001" customHeight="1" x14ac:dyDescent="0.2">
      <c r="A79" s="15">
        <v>270840</v>
      </c>
      <c r="B79" s="15">
        <v>5703</v>
      </c>
      <c r="C79" s="291">
        <v>402.79</v>
      </c>
      <c r="D79" s="286">
        <v>131314</v>
      </c>
      <c r="E79" s="286">
        <v>207666</v>
      </c>
      <c r="F79" s="286">
        <v>131314</v>
      </c>
      <c r="G79" s="286">
        <v>3568600</v>
      </c>
      <c r="H79" s="291">
        <v>1.93</v>
      </c>
      <c r="I79" s="286">
        <v>1011</v>
      </c>
      <c r="J79" s="286">
        <v>1592</v>
      </c>
      <c r="K79" s="286">
        <v>1011</v>
      </c>
      <c r="L79" s="286">
        <v>1590</v>
      </c>
    </row>
    <row r="80" spans="1:14" ht="20.100000000000001" customHeight="1" x14ac:dyDescent="0.25">
      <c r="A80" s="20" t="s">
        <v>185</v>
      </c>
      <c r="B80" s="20"/>
      <c r="C80" s="405">
        <f>SUM(C11:C79)</f>
        <v>37468.689999999995</v>
      </c>
      <c r="D80" s="406">
        <f t="shared" ref="D80:L80" si="0">SUM(D11:D79)</f>
        <v>14122942</v>
      </c>
      <c r="E80" s="406">
        <f t="shared" si="0"/>
        <v>22325532</v>
      </c>
      <c r="F80" s="406">
        <f t="shared" si="0"/>
        <v>14122942</v>
      </c>
      <c r="G80" s="406">
        <f t="shared" si="0"/>
        <v>225787336</v>
      </c>
      <c r="H80" s="405">
        <f t="shared" si="0"/>
        <v>164591.71999999997</v>
      </c>
      <c r="I80" s="406">
        <f t="shared" si="0"/>
        <v>66398430</v>
      </c>
      <c r="J80" s="406">
        <f t="shared" si="0"/>
        <v>104842885</v>
      </c>
      <c r="K80" s="406">
        <f t="shared" si="0"/>
        <v>66398430</v>
      </c>
      <c r="L80" s="406">
        <f t="shared" si="0"/>
        <v>111473149</v>
      </c>
    </row>
  </sheetData>
  <phoneticPr fontId="30" type="noConversion"/>
  <pageMargins left="0.31" right="0.3" top="0.52" bottom="0.51" header="0.5" footer="0.25"/>
  <pageSetup scale="67" fitToHeight="3" orientation="landscape"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92"/>
  <sheetViews>
    <sheetView showGridLines="0" zoomScaleNormal="100" workbookViewId="0">
      <selection activeCell="C2" sqref="C2"/>
    </sheetView>
  </sheetViews>
  <sheetFormatPr defaultColWidth="13.77734375" defaultRowHeight="15" x14ac:dyDescent="0.2"/>
  <sheetData>
    <row r="1" spans="1:12" ht="20.25" x14ac:dyDescent="0.3">
      <c r="A1" s="14" t="s">
        <v>50</v>
      </c>
      <c r="F1" s="737"/>
      <c r="G1" s="482"/>
    </row>
    <row r="2" spans="1:12" ht="18" x14ac:dyDescent="0.25">
      <c r="A2" s="22" t="s">
        <v>644</v>
      </c>
      <c r="F2" s="481"/>
      <c r="G2" s="481"/>
    </row>
    <row r="3" spans="1:12" ht="15.75" x14ac:dyDescent="0.25">
      <c r="A3" s="13"/>
      <c r="C3" s="413"/>
      <c r="F3" s="482"/>
      <c r="G3" s="482"/>
    </row>
    <row r="4" spans="1:12" ht="16.5" thickBot="1" x14ac:dyDescent="0.3">
      <c r="A4" s="82" t="s">
        <v>1</v>
      </c>
      <c r="B4" s="254" t="s">
        <v>409</v>
      </c>
      <c r="C4" s="255"/>
      <c r="D4" s="255"/>
      <c r="E4" s="255"/>
    </row>
    <row r="5" spans="1:12" x14ac:dyDescent="0.2">
      <c r="A5" s="9" t="s">
        <v>51</v>
      </c>
      <c r="B5" s="89"/>
      <c r="C5" s="89"/>
      <c r="D5" s="89"/>
    </row>
    <row r="6" spans="1:12" ht="21" customHeight="1" x14ac:dyDescent="0.2">
      <c r="A6" s="248" t="s">
        <v>41</v>
      </c>
      <c r="B6" s="50"/>
      <c r="C6" s="39" t="s">
        <v>52</v>
      </c>
      <c r="D6" s="37"/>
      <c r="E6" s="37"/>
      <c r="F6" s="37"/>
      <c r="G6" s="38"/>
      <c r="H6" s="40" t="s">
        <v>53</v>
      </c>
      <c r="I6" s="58"/>
      <c r="J6" s="37"/>
      <c r="K6" s="37"/>
      <c r="L6" s="37"/>
    </row>
    <row r="7" spans="1:12" ht="21" customHeight="1" x14ac:dyDescent="0.2">
      <c r="A7" s="72"/>
      <c r="C7" s="60" t="s">
        <v>4</v>
      </c>
      <c r="D7" s="60" t="s">
        <v>5</v>
      </c>
      <c r="E7" s="60" t="s">
        <v>6</v>
      </c>
      <c r="F7" s="60" t="s">
        <v>7</v>
      </c>
      <c r="G7" s="61" t="s">
        <v>8</v>
      </c>
      <c r="H7" s="62" t="s">
        <v>9</v>
      </c>
      <c r="I7" s="60" t="s">
        <v>10</v>
      </c>
      <c r="J7" s="60" t="s">
        <v>11</v>
      </c>
      <c r="K7" s="60" t="s">
        <v>12</v>
      </c>
      <c r="L7" s="60" t="s">
        <v>13</v>
      </c>
    </row>
    <row r="8" spans="1:12" ht="66" customHeight="1" x14ac:dyDescent="0.2">
      <c r="A8" s="74" t="s">
        <v>366</v>
      </c>
      <c r="B8" s="44" t="s">
        <v>17</v>
      </c>
      <c r="C8" s="74" t="s">
        <v>367</v>
      </c>
      <c r="D8" s="74" t="s">
        <v>46</v>
      </c>
      <c r="E8" s="74" t="s">
        <v>47</v>
      </c>
      <c r="F8" s="74" t="s">
        <v>48</v>
      </c>
      <c r="G8" s="292" t="s">
        <v>49</v>
      </c>
      <c r="H8" s="293" t="s">
        <v>54</v>
      </c>
      <c r="I8" s="74" t="s">
        <v>46</v>
      </c>
      <c r="J8" s="74" t="s">
        <v>47</v>
      </c>
      <c r="K8" s="74" t="s">
        <v>48</v>
      </c>
      <c r="L8" s="74" t="s">
        <v>49</v>
      </c>
    </row>
    <row r="9" spans="1:12" ht="20.100000000000001" customHeight="1" x14ac:dyDescent="0.2">
      <c r="A9" s="15">
        <v>270010</v>
      </c>
      <c r="B9" s="15">
        <v>201</v>
      </c>
      <c r="C9" s="291">
        <v>0.12</v>
      </c>
      <c r="D9" s="286">
        <v>114</v>
      </c>
      <c r="E9" s="286">
        <v>255</v>
      </c>
      <c r="F9" s="286">
        <v>114</v>
      </c>
      <c r="G9" s="286">
        <v>780</v>
      </c>
      <c r="H9" s="291">
        <v>230.98</v>
      </c>
      <c r="I9" s="286">
        <v>146962</v>
      </c>
      <c r="J9" s="286">
        <v>265674</v>
      </c>
      <c r="K9" s="286">
        <v>146962</v>
      </c>
      <c r="L9" s="286">
        <v>8137880</v>
      </c>
    </row>
    <row r="10" spans="1:12" ht="20.100000000000001" customHeight="1" x14ac:dyDescent="0.2">
      <c r="A10" s="15">
        <v>270020</v>
      </c>
      <c r="B10" s="15">
        <v>202</v>
      </c>
      <c r="C10" s="291">
        <v>60.82</v>
      </c>
      <c r="D10" s="286">
        <v>27399</v>
      </c>
      <c r="E10" s="286">
        <v>51032</v>
      </c>
      <c r="F10" s="286">
        <v>27399</v>
      </c>
      <c r="G10" s="286">
        <v>189050</v>
      </c>
      <c r="H10" s="291">
        <v>33.33</v>
      </c>
      <c r="I10" s="286">
        <v>11152</v>
      </c>
      <c r="J10" s="286">
        <v>18237</v>
      </c>
      <c r="K10" s="286">
        <v>11152</v>
      </c>
      <c r="L10" s="286">
        <v>77320</v>
      </c>
    </row>
    <row r="11" spans="1:12" ht="20.100000000000001" customHeight="1" x14ac:dyDescent="0.2">
      <c r="A11" s="15">
        <v>270030</v>
      </c>
      <c r="B11" s="15">
        <v>203</v>
      </c>
      <c r="C11" s="291">
        <v>4363.3999999999996</v>
      </c>
      <c r="D11" s="286">
        <v>2109242</v>
      </c>
      <c r="E11" s="286">
        <v>4338853</v>
      </c>
      <c r="F11" s="286">
        <v>2109242</v>
      </c>
      <c r="G11" s="286">
        <v>26801520</v>
      </c>
      <c r="H11" s="291">
        <v>160.09</v>
      </c>
      <c r="I11" s="286">
        <v>62328</v>
      </c>
      <c r="J11" s="286">
        <v>104776</v>
      </c>
      <c r="K11" s="286">
        <v>62328</v>
      </c>
      <c r="L11" s="286">
        <v>3042990</v>
      </c>
    </row>
    <row r="12" spans="1:12" ht="20.100000000000001" customHeight="1" x14ac:dyDescent="0.2">
      <c r="A12" s="15">
        <v>270040</v>
      </c>
      <c r="B12" s="15">
        <v>204</v>
      </c>
      <c r="C12" s="291">
        <v>14682.12</v>
      </c>
      <c r="D12" s="286">
        <v>9083646</v>
      </c>
      <c r="E12" s="286">
        <v>19463727</v>
      </c>
      <c r="F12" s="286">
        <v>9083646</v>
      </c>
      <c r="G12" s="286">
        <v>96126450</v>
      </c>
      <c r="H12" s="291">
        <v>529.69000000000005</v>
      </c>
      <c r="I12" s="286">
        <v>227989</v>
      </c>
      <c r="J12" s="286">
        <v>384152</v>
      </c>
      <c r="K12" s="286">
        <v>227989</v>
      </c>
      <c r="L12" s="286">
        <v>5743360</v>
      </c>
    </row>
    <row r="13" spans="1:12" ht="20.100000000000001" customHeight="1" x14ac:dyDescent="0.2">
      <c r="A13" s="15">
        <v>270050</v>
      </c>
      <c r="B13" s="15">
        <v>205</v>
      </c>
      <c r="C13" s="291">
        <v>639.53</v>
      </c>
      <c r="D13" s="286">
        <v>485282</v>
      </c>
      <c r="E13" s="286">
        <v>1075700</v>
      </c>
      <c r="F13" s="286">
        <v>485282</v>
      </c>
      <c r="G13" s="286">
        <v>3992650</v>
      </c>
      <c r="H13" s="291">
        <v>0</v>
      </c>
      <c r="I13" s="286">
        <v>0</v>
      </c>
      <c r="J13" s="286">
        <v>0</v>
      </c>
      <c r="K13" s="286">
        <v>0</v>
      </c>
      <c r="L13" s="286">
        <v>0</v>
      </c>
    </row>
    <row r="14" spans="1:12" ht="20.100000000000001" customHeight="1" x14ac:dyDescent="0.2">
      <c r="A14" s="15">
        <v>270060</v>
      </c>
      <c r="B14" s="15">
        <v>206</v>
      </c>
      <c r="C14" s="291">
        <v>5008.4799999999996</v>
      </c>
      <c r="D14" s="286">
        <v>3256546</v>
      </c>
      <c r="E14" s="286">
        <v>7162673</v>
      </c>
      <c r="F14" s="286">
        <v>3256546</v>
      </c>
      <c r="G14" s="286">
        <v>35773470</v>
      </c>
      <c r="H14" s="291">
        <v>33.53</v>
      </c>
      <c r="I14" s="286">
        <v>13360</v>
      </c>
      <c r="J14" s="286">
        <v>25731</v>
      </c>
      <c r="K14" s="286">
        <v>13360</v>
      </c>
      <c r="L14" s="286">
        <v>573070</v>
      </c>
    </row>
    <row r="15" spans="1:12" ht="20.100000000000001" customHeight="1" x14ac:dyDescent="0.2">
      <c r="A15" s="15">
        <v>270070</v>
      </c>
      <c r="B15" s="15">
        <v>207</v>
      </c>
      <c r="C15" s="291">
        <v>0</v>
      </c>
      <c r="D15" s="286">
        <v>0</v>
      </c>
      <c r="E15" s="286">
        <v>0</v>
      </c>
      <c r="F15" s="286">
        <v>0</v>
      </c>
      <c r="G15" s="286">
        <v>0</v>
      </c>
      <c r="H15" s="291">
        <v>2.29</v>
      </c>
      <c r="I15" s="286">
        <v>198</v>
      </c>
      <c r="J15" s="286">
        <v>350</v>
      </c>
      <c r="K15" s="286">
        <v>198</v>
      </c>
      <c r="L15" s="286">
        <v>1140</v>
      </c>
    </row>
    <row r="16" spans="1:12" ht="20.100000000000001" customHeight="1" x14ac:dyDescent="0.2">
      <c r="A16" s="15">
        <v>270100</v>
      </c>
      <c r="B16" s="15">
        <v>210</v>
      </c>
      <c r="C16" s="291">
        <v>32.22</v>
      </c>
      <c r="D16" s="286">
        <v>17406</v>
      </c>
      <c r="E16" s="286">
        <v>38528</v>
      </c>
      <c r="F16" s="286">
        <v>17406</v>
      </c>
      <c r="G16" s="286">
        <v>298800</v>
      </c>
      <c r="H16" s="291">
        <v>0</v>
      </c>
      <c r="I16" s="286">
        <v>0</v>
      </c>
      <c r="J16" s="286">
        <v>0</v>
      </c>
      <c r="K16" s="286">
        <v>0</v>
      </c>
      <c r="L16" s="286">
        <v>0</v>
      </c>
    </row>
    <row r="17" spans="1:12" ht="20.100000000000001" customHeight="1" x14ac:dyDescent="0.2">
      <c r="A17" s="15">
        <v>270130</v>
      </c>
      <c r="B17" s="15">
        <v>218</v>
      </c>
      <c r="C17" s="291">
        <v>2161.94</v>
      </c>
      <c r="D17" s="286">
        <v>1354040</v>
      </c>
      <c r="E17" s="286">
        <v>2999292</v>
      </c>
      <c r="F17" s="286">
        <v>1354040</v>
      </c>
      <c r="G17" s="286">
        <v>11413890</v>
      </c>
      <c r="H17" s="291">
        <v>0</v>
      </c>
      <c r="I17" s="286">
        <v>0</v>
      </c>
      <c r="J17" s="286">
        <v>0</v>
      </c>
      <c r="K17" s="286">
        <v>0</v>
      </c>
      <c r="L17" s="286">
        <v>0</v>
      </c>
    </row>
    <row r="18" spans="1:12" ht="20.100000000000001" customHeight="1" x14ac:dyDescent="0.2">
      <c r="A18" s="15">
        <v>270140</v>
      </c>
      <c r="B18" s="15">
        <v>223</v>
      </c>
      <c r="C18" s="291">
        <v>0</v>
      </c>
      <c r="D18" s="286">
        <v>0</v>
      </c>
      <c r="E18" s="286">
        <v>0</v>
      </c>
      <c r="F18" s="286">
        <v>0</v>
      </c>
      <c r="G18" s="286">
        <v>0</v>
      </c>
      <c r="H18" s="291">
        <v>52.07</v>
      </c>
      <c r="I18" s="286">
        <v>41275</v>
      </c>
      <c r="J18" s="286">
        <v>91610</v>
      </c>
      <c r="K18" s="286">
        <v>41275</v>
      </c>
      <c r="L18" s="286">
        <v>1828300</v>
      </c>
    </row>
    <row r="19" spans="1:12" ht="20.100000000000001" customHeight="1" x14ac:dyDescent="0.2">
      <c r="A19" s="15">
        <v>270150</v>
      </c>
      <c r="B19" s="15">
        <v>224</v>
      </c>
      <c r="C19" s="291">
        <v>304.24</v>
      </c>
      <c r="D19" s="286">
        <v>225687</v>
      </c>
      <c r="E19" s="286">
        <v>505732</v>
      </c>
      <c r="F19" s="286">
        <v>225687</v>
      </c>
      <c r="G19" s="286">
        <v>1453130</v>
      </c>
      <c r="H19" s="291">
        <v>0</v>
      </c>
      <c r="I19" s="286">
        <v>0</v>
      </c>
      <c r="J19" s="286">
        <v>0</v>
      </c>
      <c r="K19" s="286">
        <v>0</v>
      </c>
      <c r="L19" s="286">
        <v>0</v>
      </c>
    </row>
    <row r="20" spans="1:12" ht="20.100000000000001" customHeight="1" x14ac:dyDescent="0.2">
      <c r="A20" s="15">
        <v>270170</v>
      </c>
      <c r="B20" s="15">
        <v>226</v>
      </c>
      <c r="C20" s="291">
        <v>1351.62</v>
      </c>
      <c r="D20" s="286">
        <v>741917</v>
      </c>
      <c r="E20" s="286">
        <v>1540957</v>
      </c>
      <c r="F20" s="286">
        <v>741917</v>
      </c>
      <c r="G20" s="286">
        <v>8765010</v>
      </c>
      <c r="H20" s="291">
        <v>25.78</v>
      </c>
      <c r="I20" s="286">
        <v>14198</v>
      </c>
      <c r="J20" s="286">
        <v>23272</v>
      </c>
      <c r="K20" s="286">
        <v>14198</v>
      </c>
      <c r="L20" s="286">
        <v>89570</v>
      </c>
    </row>
    <row r="21" spans="1:12" ht="20.100000000000001" customHeight="1" x14ac:dyDescent="0.2">
      <c r="A21" s="15">
        <v>270180</v>
      </c>
      <c r="B21" s="15">
        <v>227</v>
      </c>
      <c r="C21" s="291">
        <v>1386.86</v>
      </c>
      <c r="D21" s="286">
        <v>981765</v>
      </c>
      <c r="E21" s="286">
        <v>2175457</v>
      </c>
      <c r="F21" s="286">
        <v>981765</v>
      </c>
      <c r="G21" s="286">
        <v>7191150</v>
      </c>
      <c r="H21" s="291">
        <v>0</v>
      </c>
      <c r="I21" s="286">
        <v>0</v>
      </c>
      <c r="J21" s="286">
        <v>0</v>
      </c>
      <c r="K21" s="286">
        <v>0</v>
      </c>
      <c r="L21" s="286">
        <v>0</v>
      </c>
    </row>
    <row r="22" spans="1:12" ht="20.100000000000001" customHeight="1" x14ac:dyDescent="0.2">
      <c r="A22" s="15">
        <v>270190</v>
      </c>
      <c r="B22" s="15">
        <v>228</v>
      </c>
      <c r="C22" s="291">
        <v>3080.59</v>
      </c>
      <c r="D22" s="286">
        <v>1904649</v>
      </c>
      <c r="E22" s="286">
        <v>3936452</v>
      </c>
      <c r="F22" s="286">
        <v>1904649</v>
      </c>
      <c r="G22" s="286">
        <v>18134260</v>
      </c>
      <c r="H22" s="291">
        <v>691.55</v>
      </c>
      <c r="I22" s="286">
        <v>223722</v>
      </c>
      <c r="J22" s="286">
        <v>365232</v>
      </c>
      <c r="K22" s="286">
        <v>223722</v>
      </c>
      <c r="L22" s="286">
        <v>2103480</v>
      </c>
    </row>
    <row r="23" spans="1:12" ht="20.100000000000001" customHeight="1" x14ac:dyDescent="0.2">
      <c r="A23" s="15">
        <v>270200</v>
      </c>
      <c r="B23" s="15">
        <v>229</v>
      </c>
      <c r="C23" s="291">
        <v>80.05</v>
      </c>
      <c r="D23" s="286">
        <v>43473</v>
      </c>
      <c r="E23" s="286">
        <v>72026</v>
      </c>
      <c r="F23" s="286">
        <v>43473</v>
      </c>
      <c r="G23" s="286">
        <v>388830</v>
      </c>
      <c r="H23" s="291">
        <v>0</v>
      </c>
      <c r="I23" s="286">
        <v>0</v>
      </c>
      <c r="J23" s="286">
        <v>0</v>
      </c>
      <c r="K23" s="286">
        <v>0</v>
      </c>
      <c r="L23" s="286">
        <v>0</v>
      </c>
    </row>
    <row r="24" spans="1:12" ht="20.100000000000001" customHeight="1" x14ac:dyDescent="0.2">
      <c r="A24" s="15">
        <v>270210</v>
      </c>
      <c r="B24" s="15">
        <v>1301</v>
      </c>
      <c r="C24" s="291">
        <v>0</v>
      </c>
      <c r="D24" s="286">
        <v>0</v>
      </c>
      <c r="E24" s="286">
        <v>0</v>
      </c>
      <c r="F24" s="286">
        <v>0</v>
      </c>
      <c r="G24" s="286">
        <v>0</v>
      </c>
      <c r="H24" s="291">
        <v>66.760000000000005</v>
      </c>
      <c r="I24" s="286">
        <v>53191</v>
      </c>
      <c r="J24" s="286">
        <v>116132</v>
      </c>
      <c r="K24" s="286">
        <v>53191</v>
      </c>
      <c r="L24" s="286">
        <v>5599660</v>
      </c>
    </row>
    <row r="25" spans="1:12" ht="20.100000000000001" customHeight="1" x14ac:dyDescent="0.2">
      <c r="A25" s="15">
        <v>270220</v>
      </c>
      <c r="B25" s="15">
        <v>1302</v>
      </c>
      <c r="C25" s="291">
        <v>0</v>
      </c>
      <c r="D25" s="286">
        <v>0</v>
      </c>
      <c r="E25" s="286">
        <v>0</v>
      </c>
      <c r="F25" s="286">
        <v>0</v>
      </c>
      <c r="G25" s="286">
        <v>0</v>
      </c>
      <c r="H25" s="291">
        <v>42.38</v>
      </c>
      <c r="I25" s="286">
        <v>33715</v>
      </c>
      <c r="J25" s="286">
        <v>73727</v>
      </c>
      <c r="K25" s="286">
        <v>33715</v>
      </c>
      <c r="L25" s="286">
        <v>1505190</v>
      </c>
    </row>
    <row r="26" spans="1:12" ht="20.100000000000001" customHeight="1" x14ac:dyDescent="0.2">
      <c r="A26" s="15">
        <v>270230</v>
      </c>
      <c r="B26" s="15">
        <v>1303</v>
      </c>
      <c r="C26" s="291">
        <v>0.17</v>
      </c>
      <c r="D26" s="286">
        <v>160</v>
      </c>
      <c r="E26" s="286">
        <v>351</v>
      </c>
      <c r="F26" s="286">
        <v>160</v>
      </c>
      <c r="G26" s="286">
        <v>1740</v>
      </c>
      <c r="H26" s="291">
        <v>0</v>
      </c>
      <c r="I26" s="286">
        <v>0</v>
      </c>
      <c r="J26" s="286">
        <v>0</v>
      </c>
      <c r="K26" s="286">
        <v>0</v>
      </c>
      <c r="L26" s="286">
        <v>0</v>
      </c>
    </row>
    <row r="27" spans="1:12" ht="20.100000000000001" customHeight="1" x14ac:dyDescent="0.2">
      <c r="A27" s="15">
        <v>270240</v>
      </c>
      <c r="B27" s="15">
        <v>1304</v>
      </c>
      <c r="C27" s="291">
        <v>323.3</v>
      </c>
      <c r="D27" s="286">
        <v>207605</v>
      </c>
      <c r="E27" s="286">
        <v>453143</v>
      </c>
      <c r="F27" s="286">
        <v>207605</v>
      </c>
      <c r="G27" s="286">
        <v>1703880</v>
      </c>
      <c r="H27" s="291">
        <v>0</v>
      </c>
      <c r="I27" s="286">
        <v>0</v>
      </c>
      <c r="J27" s="286">
        <v>0</v>
      </c>
      <c r="K27" s="286">
        <v>0</v>
      </c>
      <c r="L27" s="286">
        <v>0</v>
      </c>
    </row>
    <row r="28" spans="1:12" ht="20.100000000000001" customHeight="1" x14ac:dyDescent="0.2">
      <c r="A28" s="15">
        <v>270250</v>
      </c>
      <c r="B28" s="15">
        <v>1305</v>
      </c>
      <c r="C28" s="291">
        <v>19259.22</v>
      </c>
      <c r="D28" s="286">
        <v>14144956</v>
      </c>
      <c r="E28" s="286">
        <v>30985503</v>
      </c>
      <c r="F28" s="286">
        <v>14144956</v>
      </c>
      <c r="G28" s="286">
        <v>114575130</v>
      </c>
      <c r="H28" s="291">
        <v>63.98</v>
      </c>
      <c r="I28" s="286">
        <v>42693</v>
      </c>
      <c r="J28" s="286">
        <v>93006</v>
      </c>
      <c r="K28" s="286">
        <v>42693</v>
      </c>
      <c r="L28" s="286">
        <v>1328640</v>
      </c>
    </row>
    <row r="29" spans="1:12" ht="20.100000000000001" customHeight="1" x14ac:dyDescent="0.2">
      <c r="A29" s="15">
        <v>270260</v>
      </c>
      <c r="B29" s="15">
        <v>1306</v>
      </c>
      <c r="C29" s="291">
        <v>58.03</v>
      </c>
      <c r="D29" s="286">
        <v>38238</v>
      </c>
      <c r="E29" s="286">
        <v>83422</v>
      </c>
      <c r="F29" s="286">
        <v>38238</v>
      </c>
      <c r="G29" s="286">
        <v>399330</v>
      </c>
      <c r="H29" s="291">
        <v>0</v>
      </c>
      <c r="I29" s="286">
        <v>0</v>
      </c>
      <c r="J29" s="286">
        <v>0</v>
      </c>
      <c r="K29" s="286">
        <v>0</v>
      </c>
      <c r="L29" s="286">
        <v>0</v>
      </c>
    </row>
    <row r="30" spans="1:12" ht="20.100000000000001" customHeight="1" x14ac:dyDescent="0.2">
      <c r="A30" s="15">
        <v>270270</v>
      </c>
      <c r="B30" s="15">
        <v>1307</v>
      </c>
      <c r="C30" s="291">
        <v>1005.3</v>
      </c>
      <c r="D30" s="286">
        <v>794590</v>
      </c>
      <c r="E30" s="286">
        <v>1745562</v>
      </c>
      <c r="F30" s="286">
        <v>794590</v>
      </c>
      <c r="G30" s="286">
        <v>6292090</v>
      </c>
      <c r="H30" s="291">
        <v>163.21</v>
      </c>
      <c r="I30" s="286">
        <v>133219</v>
      </c>
      <c r="J30" s="286">
        <v>294321</v>
      </c>
      <c r="K30" s="286">
        <v>133219</v>
      </c>
      <c r="L30" s="286">
        <v>7324310</v>
      </c>
    </row>
    <row r="31" spans="1:12" ht="20.100000000000001" customHeight="1" x14ac:dyDescent="0.2">
      <c r="A31" s="15">
        <v>270280</v>
      </c>
      <c r="B31" s="15">
        <v>1308</v>
      </c>
      <c r="C31" s="291">
        <v>25189.85</v>
      </c>
      <c r="D31" s="286">
        <v>14977221</v>
      </c>
      <c r="E31" s="286">
        <v>32395784</v>
      </c>
      <c r="F31" s="286">
        <v>14977221</v>
      </c>
      <c r="G31" s="286">
        <v>137764930</v>
      </c>
      <c r="H31" s="291">
        <v>237.83</v>
      </c>
      <c r="I31" s="286">
        <v>184294</v>
      </c>
      <c r="J31" s="286">
        <v>402376</v>
      </c>
      <c r="K31" s="286">
        <v>184294</v>
      </c>
      <c r="L31" s="286">
        <v>10766840</v>
      </c>
    </row>
    <row r="32" spans="1:12" ht="20.100000000000001" customHeight="1" x14ac:dyDescent="0.2">
      <c r="A32" s="15">
        <v>270290</v>
      </c>
      <c r="B32" s="15">
        <v>1309</v>
      </c>
      <c r="C32" s="291">
        <v>119.82</v>
      </c>
      <c r="D32" s="286">
        <v>32674</v>
      </c>
      <c r="E32" s="286">
        <v>51651</v>
      </c>
      <c r="F32" s="286">
        <v>32674</v>
      </c>
      <c r="G32" s="286">
        <v>809380</v>
      </c>
      <c r="H32" s="291">
        <v>0</v>
      </c>
      <c r="I32" s="286">
        <v>0</v>
      </c>
      <c r="J32" s="286">
        <v>0</v>
      </c>
      <c r="K32" s="286">
        <v>0</v>
      </c>
      <c r="L32" s="286">
        <v>0</v>
      </c>
    </row>
    <row r="33" spans="1:12" ht="20.100000000000001" customHeight="1" x14ac:dyDescent="0.2">
      <c r="A33" s="15">
        <v>270300</v>
      </c>
      <c r="B33" s="15">
        <v>1310</v>
      </c>
      <c r="C33" s="291">
        <v>1813.57</v>
      </c>
      <c r="D33" s="286">
        <v>1372914</v>
      </c>
      <c r="E33" s="286">
        <v>2993245</v>
      </c>
      <c r="F33" s="286">
        <v>1372914</v>
      </c>
      <c r="G33" s="286">
        <v>13809190</v>
      </c>
      <c r="H33" s="291">
        <v>0</v>
      </c>
      <c r="I33" s="286">
        <v>0</v>
      </c>
      <c r="J33" s="286">
        <v>0</v>
      </c>
      <c r="K33" s="286">
        <v>0</v>
      </c>
      <c r="L33" s="286">
        <v>0</v>
      </c>
    </row>
    <row r="34" spans="1:12" ht="20.100000000000001" customHeight="1" x14ac:dyDescent="0.2">
      <c r="A34" s="15">
        <v>270310</v>
      </c>
      <c r="B34" s="15">
        <v>1311</v>
      </c>
      <c r="C34" s="291">
        <v>1460.63</v>
      </c>
      <c r="D34" s="286">
        <v>1170733</v>
      </c>
      <c r="E34" s="286">
        <v>2554447</v>
      </c>
      <c r="F34" s="286">
        <v>1170733</v>
      </c>
      <c r="G34" s="286">
        <v>14386570</v>
      </c>
      <c r="H34" s="291">
        <v>0</v>
      </c>
      <c r="I34" s="286">
        <v>0</v>
      </c>
      <c r="J34" s="286">
        <v>0</v>
      </c>
      <c r="K34" s="286">
        <v>0</v>
      </c>
      <c r="L34" s="286">
        <v>0</v>
      </c>
    </row>
    <row r="35" spans="1:12" ht="20.100000000000001" customHeight="1" x14ac:dyDescent="0.2">
      <c r="A35" s="15">
        <v>270320</v>
      </c>
      <c r="B35" s="15">
        <v>1312</v>
      </c>
      <c r="C35" s="291">
        <v>7699.44</v>
      </c>
      <c r="D35" s="286">
        <v>6336273</v>
      </c>
      <c r="E35" s="286">
        <v>13940704</v>
      </c>
      <c r="F35" s="286">
        <v>6336273</v>
      </c>
      <c r="G35" s="286">
        <v>48399500</v>
      </c>
      <c r="H35" s="291">
        <v>5.51</v>
      </c>
      <c r="I35" s="286">
        <v>4677</v>
      </c>
      <c r="J35" s="286">
        <v>10231</v>
      </c>
      <c r="K35" s="286">
        <v>4677</v>
      </c>
      <c r="L35" s="286">
        <v>113500</v>
      </c>
    </row>
    <row r="36" spans="1:12" ht="20.100000000000001" customHeight="1" x14ac:dyDescent="0.2">
      <c r="A36" s="15">
        <v>270330</v>
      </c>
      <c r="B36" s="15">
        <v>1313</v>
      </c>
      <c r="C36" s="291">
        <v>501.84</v>
      </c>
      <c r="D36" s="286">
        <v>345279</v>
      </c>
      <c r="E36" s="286">
        <v>751836</v>
      </c>
      <c r="F36" s="286">
        <v>345279</v>
      </c>
      <c r="G36" s="286">
        <v>3220990</v>
      </c>
      <c r="H36" s="291">
        <v>0</v>
      </c>
      <c r="I36" s="286">
        <v>0</v>
      </c>
      <c r="J36" s="286">
        <v>0</v>
      </c>
      <c r="K36" s="286">
        <v>0</v>
      </c>
      <c r="L36" s="286">
        <v>0</v>
      </c>
    </row>
    <row r="37" spans="1:12" ht="20.100000000000001" customHeight="1" x14ac:dyDescent="0.2">
      <c r="A37" s="15">
        <v>270340</v>
      </c>
      <c r="B37" s="15">
        <v>1314</v>
      </c>
      <c r="C37" s="291">
        <v>18.12</v>
      </c>
      <c r="D37" s="286">
        <v>18197</v>
      </c>
      <c r="E37" s="286">
        <v>39555</v>
      </c>
      <c r="F37" s="286">
        <v>18197</v>
      </c>
      <c r="G37" s="286">
        <v>125030</v>
      </c>
      <c r="H37" s="291">
        <v>0</v>
      </c>
      <c r="I37" s="286">
        <v>0</v>
      </c>
      <c r="J37" s="286">
        <v>0</v>
      </c>
      <c r="K37" s="286">
        <v>0</v>
      </c>
      <c r="L37" s="286">
        <v>0</v>
      </c>
    </row>
    <row r="38" spans="1:12" ht="20.100000000000001" customHeight="1" x14ac:dyDescent="0.2">
      <c r="A38" s="15">
        <v>270370</v>
      </c>
      <c r="B38" s="15">
        <v>1317</v>
      </c>
      <c r="C38" s="291">
        <v>121.19</v>
      </c>
      <c r="D38" s="286">
        <v>48544</v>
      </c>
      <c r="E38" s="286">
        <v>104907</v>
      </c>
      <c r="F38" s="286">
        <v>48544</v>
      </c>
      <c r="G38" s="286">
        <v>1525800</v>
      </c>
      <c r="H38" s="291">
        <v>0</v>
      </c>
      <c r="I38" s="286">
        <v>0</v>
      </c>
      <c r="J38" s="286">
        <v>0</v>
      </c>
      <c r="K38" s="286">
        <v>0</v>
      </c>
      <c r="L38" s="286">
        <v>0</v>
      </c>
    </row>
    <row r="39" spans="1:12" ht="20.100000000000001" customHeight="1" x14ac:dyDescent="0.2">
      <c r="A39" s="15">
        <v>270390</v>
      </c>
      <c r="B39" s="15">
        <v>1320</v>
      </c>
      <c r="C39" s="291">
        <v>2961.59</v>
      </c>
      <c r="D39" s="286">
        <v>2731052</v>
      </c>
      <c r="E39" s="286">
        <v>6044471</v>
      </c>
      <c r="F39" s="286">
        <v>2731052</v>
      </c>
      <c r="G39" s="286">
        <v>19689940</v>
      </c>
      <c r="H39" s="291">
        <v>26.25</v>
      </c>
      <c r="I39" s="286">
        <v>28244</v>
      </c>
      <c r="J39" s="286">
        <v>62908</v>
      </c>
      <c r="K39" s="286">
        <v>28244</v>
      </c>
      <c r="L39" s="286">
        <v>1084630</v>
      </c>
    </row>
    <row r="40" spans="1:12" ht="20.100000000000001" customHeight="1" x14ac:dyDescent="0.2">
      <c r="A40" s="15">
        <v>270420</v>
      </c>
      <c r="B40" s="15">
        <v>1324</v>
      </c>
      <c r="C40" s="291">
        <v>644.71</v>
      </c>
      <c r="D40" s="286">
        <v>572852</v>
      </c>
      <c r="E40" s="286">
        <v>1268048</v>
      </c>
      <c r="F40" s="286">
        <v>572852</v>
      </c>
      <c r="G40" s="286">
        <v>4698010</v>
      </c>
      <c r="H40" s="291">
        <v>42.87</v>
      </c>
      <c r="I40" s="286">
        <v>19598</v>
      </c>
      <c r="J40" s="286">
        <v>42502</v>
      </c>
      <c r="K40" s="286">
        <v>19598</v>
      </c>
      <c r="L40" s="286">
        <v>2094380</v>
      </c>
    </row>
    <row r="41" spans="1:12" ht="20.100000000000001" customHeight="1" x14ac:dyDescent="0.2">
      <c r="A41" s="15">
        <v>270430</v>
      </c>
      <c r="B41" s="15">
        <v>1325</v>
      </c>
      <c r="C41" s="291">
        <v>7416.41</v>
      </c>
      <c r="D41" s="286">
        <v>5108922</v>
      </c>
      <c r="E41" s="286">
        <v>11147755</v>
      </c>
      <c r="F41" s="286">
        <v>5108922</v>
      </c>
      <c r="G41" s="286">
        <v>54776140</v>
      </c>
      <c r="H41" s="291">
        <v>190.7</v>
      </c>
      <c r="I41" s="286">
        <v>96182</v>
      </c>
      <c r="J41" s="286">
        <v>209224</v>
      </c>
      <c r="K41" s="286">
        <v>96182</v>
      </c>
      <c r="L41" s="286">
        <v>3529570</v>
      </c>
    </row>
    <row r="42" spans="1:12" ht="20.100000000000001" customHeight="1" x14ac:dyDescent="0.2">
      <c r="A42" s="15">
        <v>270450</v>
      </c>
      <c r="B42" s="15">
        <v>1327</v>
      </c>
      <c r="C42" s="291">
        <v>51.4</v>
      </c>
      <c r="D42" s="286">
        <v>17407</v>
      </c>
      <c r="E42" s="286">
        <v>37460</v>
      </c>
      <c r="F42" s="286">
        <v>17407</v>
      </c>
      <c r="G42" s="286">
        <v>398470</v>
      </c>
      <c r="H42" s="291">
        <v>0</v>
      </c>
      <c r="I42" s="286">
        <v>0</v>
      </c>
      <c r="J42" s="286">
        <v>0</v>
      </c>
      <c r="K42" s="286">
        <v>0</v>
      </c>
      <c r="L42" s="286">
        <v>0</v>
      </c>
    </row>
    <row r="43" spans="1:12" ht="20.100000000000001" customHeight="1" x14ac:dyDescent="0.2">
      <c r="A43" s="15">
        <v>270460</v>
      </c>
      <c r="B43" s="15">
        <v>1328</v>
      </c>
      <c r="C43" s="291">
        <v>44.41</v>
      </c>
      <c r="D43" s="286">
        <v>6698</v>
      </c>
      <c r="E43" s="286">
        <v>13929</v>
      </c>
      <c r="F43" s="286">
        <v>6698</v>
      </c>
      <c r="G43" s="286">
        <v>279810</v>
      </c>
      <c r="H43" s="291">
        <v>0</v>
      </c>
      <c r="I43" s="286">
        <v>0</v>
      </c>
      <c r="J43" s="286">
        <v>0</v>
      </c>
      <c r="K43" s="286">
        <v>0</v>
      </c>
      <c r="L43" s="286">
        <v>0</v>
      </c>
    </row>
    <row r="44" spans="1:12" ht="20.100000000000001" customHeight="1" x14ac:dyDescent="0.2">
      <c r="A44" s="15">
        <v>270470</v>
      </c>
      <c r="B44" s="15">
        <v>1329</v>
      </c>
      <c r="C44" s="291">
        <v>0</v>
      </c>
      <c r="D44" s="286">
        <v>0</v>
      </c>
      <c r="E44" s="286">
        <v>0</v>
      </c>
      <c r="F44" s="286">
        <v>0</v>
      </c>
      <c r="G44" s="286">
        <v>0</v>
      </c>
      <c r="H44" s="291">
        <v>19.28</v>
      </c>
      <c r="I44" s="286">
        <v>14887</v>
      </c>
      <c r="J44" s="286">
        <v>32332</v>
      </c>
      <c r="K44" s="286">
        <v>14887</v>
      </c>
      <c r="L44" s="286">
        <v>1097330</v>
      </c>
    </row>
    <row r="45" spans="1:12" ht="20.100000000000001" customHeight="1" x14ac:dyDescent="0.2">
      <c r="A45" s="15">
        <v>270480</v>
      </c>
      <c r="B45" s="15">
        <v>1330</v>
      </c>
      <c r="C45" s="291">
        <v>3</v>
      </c>
      <c r="D45" s="286">
        <v>821</v>
      </c>
      <c r="E45" s="286">
        <v>1784</v>
      </c>
      <c r="F45" s="286">
        <v>821</v>
      </c>
      <c r="G45" s="286">
        <v>5700</v>
      </c>
      <c r="H45" s="291">
        <v>146.76</v>
      </c>
      <c r="I45" s="286">
        <v>100170</v>
      </c>
      <c r="J45" s="286">
        <v>218006</v>
      </c>
      <c r="K45" s="286">
        <v>100170</v>
      </c>
      <c r="L45" s="286">
        <v>6661900</v>
      </c>
    </row>
    <row r="46" spans="1:12" ht="20.100000000000001" customHeight="1" x14ac:dyDescent="0.2">
      <c r="A46" s="15">
        <v>270490</v>
      </c>
      <c r="B46" s="15">
        <v>1331</v>
      </c>
      <c r="C46" s="291">
        <v>0</v>
      </c>
      <c r="D46" s="286">
        <v>0</v>
      </c>
      <c r="E46" s="286">
        <v>0</v>
      </c>
      <c r="F46" s="286">
        <v>0</v>
      </c>
      <c r="G46" s="286">
        <v>0</v>
      </c>
      <c r="H46" s="291">
        <v>56.1</v>
      </c>
      <c r="I46" s="286">
        <v>21743</v>
      </c>
      <c r="J46" s="286">
        <v>34835</v>
      </c>
      <c r="K46" s="286">
        <v>21743</v>
      </c>
      <c r="L46" s="286">
        <v>154320</v>
      </c>
    </row>
    <row r="47" spans="1:12" ht="20.100000000000001" customHeight="1" x14ac:dyDescent="0.2">
      <c r="A47" s="15">
        <v>270491</v>
      </c>
      <c r="B47" s="15">
        <v>1332</v>
      </c>
      <c r="C47" s="291">
        <v>669.4</v>
      </c>
      <c r="D47" s="286">
        <v>549167</v>
      </c>
      <c r="E47" s="286">
        <v>1206485</v>
      </c>
      <c r="F47" s="286">
        <v>549167</v>
      </c>
      <c r="G47" s="286">
        <v>3790740</v>
      </c>
      <c r="H47" s="291">
        <v>70.2</v>
      </c>
      <c r="I47" s="286">
        <v>29689</v>
      </c>
      <c r="J47" s="286">
        <v>47374</v>
      </c>
      <c r="K47" s="286">
        <v>29689</v>
      </c>
      <c r="L47" s="286">
        <v>211430</v>
      </c>
    </row>
    <row r="48" spans="1:12" ht="20.100000000000001" customHeight="1" x14ac:dyDescent="0.2">
      <c r="A48" s="15">
        <v>270424</v>
      </c>
      <c r="B48" s="15">
        <v>1344</v>
      </c>
      <c r="C48" s="291">
        <v>0</v>
      </c>
      <c r="D48" s="286">
        <v>0</v>
      </c>
      <c r="E48" s="286">
        <v>0</v>
      </c>
      <c r="F48" s="286">
        <v>0</v>
      </c>
      <c r="G48" s="286">
        <v>0</v>
      </c>
      <c r="H48" s="291">
        <v>29.31</v>
      </c>
      <c r="I48" s="286">
        <v>19657</v>
      </c>
      <c r="J48" s="286">
        <v>42809</v>
      </c>
      <c r="K48" s="286">
        <v>19657</v>
      </c>
      <c r="L48" s="286">
        <v>1608850</v>
      </c>
    </row>
    <row r="49" spans="1:12" ht="20.100000000000001" customHeight="1" x14ac:dyDescent="0.2">
      <c r="A49" s="15">
        <v>270496</v>
      </c>
      <c r="B49" s="15">
        <v>1347</v>
      </c>
      <c r="C49" s="291">
        <v>0</v>
      </c>
      <c r="D49" s="286">
        <v>0</v>
      </c>
      <c r="E49" s="286">
        <v>0</v>
      </c>
      <c r="F49" s="286">
        <v>0</v>
      </c>
      <c r="G49" s="286">
        <v>0</v>
      </c>
      <c r="H49" s="291">
        <v>18.920000000000002</v>
      </c>
      <c r="I49" s="286">
        <v>17885</v>
      </c>
      <c r="J49" s="286">
        <v>39126</v>
      </c>
      <c r="K49" s="286">
        <v>17885</v>
      </c>
      <c r="L49" s="286">
        <v>990910</v>
      </c>
    </row>
    <row r="50" spans="1:12" ht="20.100000000000001" customHeight="1" x14ac:dyDescent="0.2">
      <c r="A50" s="15">
        <v>270497</v>
      </c>
      <c r="B50" s="15">
        <v>1348</v>
      </c>
      <c r="C50" s="291">
        <v>0</v>
      </c>
      <c r="D50" s="286">
        <v>0</v>
      </c>
      <c r="E50" s="286">
        <v>0</v>
      </c>
      <c r="F50" s="286">
        <v>0</v>
      </c>
      <c r="G50" s="286">
        <v>0</v>
      </c>
      <c r="H50" s="291">
        <v>19.239999999999998</v>
      </c>
      <c r="I50" s="286">
        <v>12147</v>
      </c>
      <c r="J50" s="286">
        <v>26715</v>
      </c>
      <c r="K50" s="286">
        <v>12147</v>
      </c>
      <c r="L50" s="286">
        <v>1842880</v>
      </c>
    </row>
    <row r="51" spans="1:12" ht="20.100000000000001" customHeight="1" x14ac:dyDescent="0.2">
      <c r="A51" s="15">
        <v>270505</v>
      </c>
      <c r="B51" s="15">
        <v>1401</v>
      </c>
      <c r="C51" s="291">
        <v>204.66</v>
      </c>
      <c r="D51" s="286">
        <v>120533</v>
      </c>
      <c r="E51" s="286">
        <v>255853</v>
      </c>
      <c r="F51" s="286">
        <v>120533</v>
      </c>
      <c r="G51" s="286">
        <v>1020960</v>
      </c>
      <c r="H51" s="291">
        <v>0</v>
      </c>
      <c r="I51" s="286">
        <v>0</v>
      </c>
      <c r="J51" s="286">
        <v>0</v>
      </c>
      <c r="K51" s="286">
        <v>0</v>
      </c>
      <c r="L51" s="286">
        <v>0</v>
      </c>
    </row>
    <row r="52" spans="1:12" ht="20.100000000000001" customHeight="1" x14ac:dyDescent="0.2">
      <c r="A52" s="15">
        <v>270510</v>
      </c>
      <c r="B52" s="15">
        <v>1402</v>
      </c>
      <c r="C52" s="291">
        <v>1573.45</v>
      </c>
      <c r="D52" s="286">
        <v>999047</v>
      </c>
      <c r="E52" s="286">
        <v>2126647</v>
      </c>
      <c r="F52" s="286">
        <v>999047</v>
      </c>
      <c r="G52" s="286">
        <v>7887840</v>
      </c>
      <c r="H52" s="291">
        <v>0</v>
      </c>
      <c r="I52" s="286">
        <v>0</v>
      </c>
      <c r="J52" s="286">
        <v>0</v>
      </c>
      <c r="K52" s="286">
        <v>0</v>
      </c>
      <c r="L52" s="286">
        <v>0</v>
      </c>
    </row>
    <row r="53" spans="1:12" ht="20.100000000000001" customHeight="1" x14ac:dyDescent="0.2">
      <c r="A53" s="15">
        <v>270540</v>
      </c>
      <c r="B53" s="15">
        <v>1405</v>
      </c>
      <c r="C53" s="291">
        <v>5.04</v>
      </c>
      <c r="D53" s="286">
        <v>1624</v>
      </c>
      <c r="E53" s="286">
        <v>2624</v>
      </c>
      <c r="F53" s="286">
        <v>1624</v>
      </c>
      <c r="G53" s="286">
        <v>81670</v>
      </c>
      <c r="H53" s="291">
        <v>0</v>
      </c>
      <c r="I53" s="286">
        <v>0</v>
      </c>
      <c r="J53" s="286">
        <v>0</v>
      </c>
      <c r="K53" s="286">
        <v>0</v>
      </c>
      <c r="L53" s="286">
        <v>0</v>
      </c>
    </row>
    <row r="54" spans="1:12" ht="20.100000000000001" customHeight="1" x14ac:dyDescent="0.2">
      <c r="A54" s="15">
        <v>270541</v>
      </c>
      <c r="B54" s="15">
        <v>1406</v>
      </c>
      <c r="C54" s="291">
        <v>5165.62</v>
      </c>
      <c r="D54" s="286">
        <v>2918655</v>
      </c>
      <c r="E54" s="286">
        <v>6184143</v>
      </c>
      <c r="F54" s="286">
        <v>2918655</v>
      </c>
      <c r="G54" s="286">
        <v>22515780</v>
      </c>
      <c r="H54" s="291">
        <v>0</v>
      </c>
      <c r="I54" s="286">
        <v>0</v>
      </c>
      <c r="J54" s="286">
        <v>0</v>
      </c>
      <c r="K54" s="286">
        <v>0</v>
      </c>
      <c r="L54" s="286">
        <v>0</v>
      </c>
    </row>
    <row r="55" spans="1:12" ht="20.100000000000001" customHeight="1" x14ac:dyDescent="0.2">
      <c r="A55" s="15">
        <v>270542</v>
      </c>
      <c r="B55" s="15">
        <v>1407</v>
      </c>
      <c r="C55" s="291">
        <v>626.04999999999995</v>
      </c>
      <c r="D55" s="286">
        <v>284108</v>
      </c>
      <c r="E55" s="286">
        <v>600514</v>
      </c>
      <c r="F55" s="286">
        <v>284108</v>
      </c>
      <c r="G55" s="286">
        <v>2366640</v>
      </c>
      <c r="H55" s="291">
        <v>0</v>
      </c>
      <c r="I55" s="286">
        <v>0</v>
      </c>
      <c r="J55" s="286">
        <v>0</v>
      </c>
      <c r="K55" s="286">
        <v>0</v>
      </c>
      <c r="L55" s="286">
        <v>0</v>
      </c>
    </row>
    <row r="56" spans="1:12" ht="20.100000000000001" customHeight="1" x14ac:dyDescent="0.2">
      <c r="A56" s="15">
        <v>270560</v>
      </c>
      <c r="B56" s="15">
        <v>2102</v>
      </c>
      <c r="C56" s="291">
        <v>7127.94</v>
      </c>
      <c r="D56" s="286">
        <v>6611544</v>
      </c>
      <c r="E56" s="286">
        <v>14859430</v>
      </c>
      <c r="F56" s="286">
        <v>6611544</v>
      </c>
      <c r="G56" s="286">
        <v>45851510</v>
      </c>
      <c r="H56" s="291">
        <v>1.76</v>
      </c>
      <c r="I56" s="286">
        <v>1505</v>
      </c>
      <c r="J56" s="286">
        <v>3341</v>
      </c>
      <c r="K56" s="286">
        <v>1505</v>
      </c>
      <c r="L56" s="286">
        <v>77020</v>
      </c>
    </row>
    <row r="57" spans="1:12" ht="20.100000000000001" customHeight="1" x14ac:dyDescent="0.2">
      <c r="A57" s="15">
        <v>270570</v>
      </c>
      <c r="B57" s="15">
        <v>2103</v>
      </c>
      <c r="C57" s="291">
        <v>314.58</v>
      </c>
      <c r="D57" s="286">
        <v>234193</v>
      </c>
      <c r="E57" s="286">
        <v>519903</v>
      </c>
      <c r="F57" s="286">
        <v>234193</v>
      </c>
      <c r="G57" s="286">
        <v>1383530</v>
      </c>
      <c r="H57" s="291">
        <v>0</v>
      </c>
      <c r="I57" s="286">
        <v>0</v>
      </c>
      <c r="J57" s="286">
        <v>0</v>
      </c>
      <c r="K57" s="286">
        <v>0</v>
      </c>
      <c r="L57" s="286">
        <v>0</v>
      </c>
    </row>
    <row r="58" spans="1:12" ht="20.100000000000001" customHeight="1" x14ac:dyDescent="0.2">
      <c r="A58" s="15">
        <v>270580</v>
      </c>
      <c r="B58" s="15">
        <v>2104</v>
      </c>
      <c r="C58" s="291">
        <v>1956.06</v>
      </c>
      <c r="D58" s="286">
        <v>1517976</v>
      </c>
      <c r="E58" s="286">
        <v>3393805</v>
      </c>
      <c r="F58" s="286">
        <v>1517976</v>
      </c>
      <c r="G58" s="286">
        <v>10507640</v>
      </c>
      <c r="H58" s="291">
        <v>0</v>
      </c>
      <c r="I58" s="286">
        <v>0</v>
      </c>
      <c r="J58" s="286">
        <v>0</v>
      </c>
      <c r="K58" s="286">
        <v>0</v>
      </c>
      <c r="L58" s="286">
        <v>0</v>
      </c>
    </row>
    <row r="59" spans="1:12" ht="20.100000000000001" customHeight="1" x14ac:dyDescent="0.2">
      <c r="A59" s="15">
        <v>270590</v>
      </c>
      <c r="B59" s="15">
        <v>2105</v>
      </c>
      <c r="C59" s="291">
        <v>3822.56</v>
      </c>
      <c r="D59" s="286">
        <v>2569555</v>
      </c>
      <c r="E59" s="286">
        <v>5721535</v>
      </c>
      <c r="F59" s="286">
        <v>2569555</v>
      </c>
      <c r="G59" s="286">
        <v>19113600</v>
      </c>
      <c r="H59" s="291">
        <v>0</v>
      </c>
      <c r="I59" s="286">
        <v>0</v>
      </c>
      <c r="J59" s="286">
        <v>0</v>
      </c>
      <c r="K59" s="286">
        <v>0</v>
      </c>
      <c r="L59" s="286">
        <v>0</v>
      </c>
    </row>
    <row r="60" spans="1:12" ht="20.100000000000001" customHeight="1" x14ac:dyDescent="0.2">
      <c r="A60" s="15">
        <v>270600</v>
      </c>
      <c r="B60" s="15">
        <v>2106</v>
      </c>
      <c r="C60" s="291">
        <v>3729.87</v>
      </c>
      <c r="D60" s="286">
        <v>2276910</v>
      </c>
      <c r="E60" s="286">
        <v>5052124</v>
      </c>
      <c r="F60" s="286">
        <v>2276910</v>
      </c>
      <c r="G60" s="286">
        <v>21368840</v>
      </c>
      <c r="H60" s="291">
        <v>0</v>
      </c>
      <c r="I60" s="286">
        <v>0</v>
      </c>
      <c r="J60" s="286">
        <v>0</v>
      </c>
      <c r="K60" s="286">
        <v>0</v>
      </c>
      <c r="L60" s="286">
        <v>0</v>
      </c>
    </row>
    <row r="61" spans="1:12" ht="20.100000000000001" customHeight="1" x14ac:dyDescent="0.2">
      <c r="A61" s="15">
        <v>270610</v>
      </c>
      <c r="B61" s="15">
        <v>2107</v>
      </c>
      <c r="C61" s="291">
        <v>3800.03</v>
      </c>
      <c r="D61" s="286">
        <v>2024535</v>
      </c>
      <c r="E61" s="286">
        <v>4410708</v>
      </c>
      <c r="F61" s="286">
        <v>2024535</v>
      </c>
      <c r="G61" s="286">
        <v>22199220</v>
      </c>
      <c r="H61" s="291">
        <v>0</v>
      </c>
      <c r="I61" s="286">
        <v>0</v>
      </c>
      <c r="J61" s="286">
        <v>0</v>
      </c>
      <c r="K61" s="286">
        <v>0</v>
      </c>
      <c r="L61" s="286">
        <v>0</v>
      </c>
    </row>
    <row r="62" spans="1:12" ht="20.100000000000001" customHeight="1" x14ac:dyDescent="0.2">
      <c r="A62" s="15">
        <v>270622</v>
      </c>
      <c r="B62" s="15">
        <v>2110</v>
      </c>
      <c r="C62" s="291">
        <v>2101.06</v>
      </c>
      <c r="D62" s="286">
        <v>1089277</v>
      </c>
      <c r="E62" s="286">
        <v>2399501</v>
      </c>
      <c r="F62" s="286">
        <v>1089277</v>
      </c>
      <c r="G62" s="286">
        <v>8423320</v>
      </c>
      <c r="H62" s="291">
        <v>0.8</v>
      </c>
      <c r="I62" s="286">
        <v>95</v>
      </c>
      <c r="J62" s="286">
        <v>192</v>
      </c>
      <c r="K62" s="286">
        <v>95</v>
      </c>
      <c r="L62" s="286">
        <v>600</v>
      </c>
    </row>
    <row r="63" spans="1:12" ht="20.100000000000001" customHeight="1" x14ac:dyDescent="0.2">
      <c r="A63" s="15">
        <v>270623</v>
      </c>
      <c r="B63" s="15">
        <v>2111</v>
      </c>
      <c r="C63" s="291">
        <v>661.16</v>
      </c>
      <c r="D63" s="286">
        <v>233735</v>
      </c>
      <c r="E63" s="286">
        <v>500935</v>
      </c>
      <c r="F63" s="286">
        <v>233735</v>
      </c>
      <c r="G63" s="286">
        <v>2717720</v>
      </c>
      <c r="H63" s="291">
        <v>0</v>
      </c>
      <c r="I63" s="286">
        <v>0</v>
      </c>
      <c r="J63" s="286">
        <v>0</v>
      </c>
      <c r="K63" s="286">
        <v>0</v>
      </c>
      <c r="L63" s="286">
        <v>0</v>
      </c>
    </row>
    <row r="64" spans="1:12" ht="20.100000000000001" customHeight="1" x14ac:dyDescent="0.2">
      <c r="A64" s="15">
        <v>270624</v>
      </c>
      <c r="B64" s="15">
        <v>2112</v>
      </c>
      <c r="C64" s="291">
        <v>7.13</v>
      </c>
      <c r="D64" s="286">
        <v>850</v>
      </c>
      <c r="E64" s="286">
        <v>1717</v>
      </c>
      <c r="F64" s="286">
        <v>850</v>
      </c>
      <c r="G64" s="286">
        <v>85540</v>
      </c>
      <c r="H64" s="291">
        <v>0</v>
      </c>
      <c r="I64" s="286">
        <v>0</v>
      </c>
      <c r="J64" s="286">
        <v>0</v>
      </c>
      <c r="K64" s="286">
        <v>0</v>
      </c>
      <c r="L64" s="286">
        <v>0</v>
      </c>
    </row>
    <row r="65" spans="1:12" ht="20.100000000000001" customHeight="1" x14ac:dyDescent="0.2">
      <c r="A65" s="15">
        <v>270625</v>
      </c>
      <c r="B65" s="15">
        <v>2113</v>
      </c>
      <c r="C65" s="291">
        <v>43.4</v>
      </c>
      <c r="D65" s="286">
        <v>11482</v>
      </c>
      <c r="E65" s="286">
        <v>20159</v>
      </c>
      <c r="F65" s="286">
        <v>11482</v>
      </c>
      <c r="G65" s="286">
        <v>259520</v>
      </c>
      <c r="H65" s="291">
        <v>0</v>
      </c>
      <c r="I65" s="286">
        <v>0</v>
      </c>
      <c r="J65" s="286">
        <v>0</v>
      </c>
      <c r="K65" s="286">
        <v>0</v>
      </c>
      <c r="L65" s="286">
        <v>0</v>
      </c>
    </row>
    <row r="66" spans="1:12" ht="20.100000000000001" customHeight="1" x14ac:dyDescent="0.2">
      <c r="A66" s="15">
        <v>270650</v>
      </c>
      <c r="B66" s="15">
        <v>2803</v>
      </c>
      <c r="C66" s="291">
        <v>0.34</v>
      </c>
      <c r="D66" s="286">
        <v>264</v>
      </c>
      <c r="E66" s="286">
        <v>418</v>
      </c>
      <c r="F66" s="286">
        <v>264</v>
      </c>
      <c r="G66" s="286">
        <v>6610</v>
      </c>
      <c r="H66" s="291">
        <v>70.22</v>
      </c>
      <c r="I66" s="286">
        <v>36085</v>
      </c>
      <c r="J66" s="286">
        <v>56824</v>
      </c>
      <c r="K66" s="286">
        <v>36085</v>
      </c>
      <c r="L66" s="286">
        <v>254520</v>
      </c>
    </row>
    <row r="67" spans="1:12" ht="20.100000000000001" customHeight="1" x14ac:dyDescent="0.2">
      <c r="A67" s="15">
        <v>270660</v>
      </c>
      <c r="B67" s="15">
        <v>2804</v>
      </c>
      <c r="C67" s="291">
        <v>5.0599999999999996</v>
      </c>
      <c r="D67" s="286">
        <v>1525</v>
      </c>
      <c r="E67" s="286">
        <v>2443</v>
      </c>
      <c r="F67" s="286">
        <v>1525</v>
      </c>
      <c r="G67" s="286">
        <v>98340</v>
      </c>
      <c r="H67" s="291">
        <v>115.75</v>
      </c>
      <c r="I67" s="286">
        <v>70068</v>
      </c>
      <c r="J67" s="286">
        <v>110884</v>
      </c>
      <c r="K67" s="286">
        <v>70068</v>
      </c>
      <c r="L67" s="286">
        <v>495500</v>
      </c>
    </row>
    <row r="68" spans="1:12" ht="20.100000000000001" customHeight="1" x14ac:dyDescent="0.2">
      <c r="A68" s="15">
        <v>270670</v>
      </c>
      <c r="B68" s="15">
        <v>3201</v>
      </c>
      <c r="C68" s="291">
        <v>0</v>
      </c>
      <c r="D68" s="286">
        <v>0</v>
      </c>
      <c r="E68" s="286">
        <v>0</v>
      </c>
      <c r="F68" s="286">
        <v>0</v>
      </c>
      <c r="G68" s="286">
        <v>0</v>
      </c>
      <c r="H68" s="291">
        <v>268.7</v>
      </c>
      <c r="I68" s="286">
        <v>157442</v>
      </c>
      <c r="J68" s="286">
        <v>348143</v>
      </c>
      <c r="K68" s="286">
        <v>157442</v>
      </c>
      <c r="L68" s="286">
        <v>12638000</v>
      </c>
    </row>
    <row r="69" spans="1:12" ht="20.100000000000001" customHeight="1" x14ac:dyDescent="0.2">
      <c r="A69" s="15">
        <v>270690</v>
      </c>
      <c r="B69" s="15">
        <v>3206</v>
      </c>
      <c r="C69" s="291">
        <v>69.680000000000007</v>
      </c>
      <c r="D69" s="286">
        <v>20210</v>
      </c>
      <c r="E69" s="286">
        <v>44052</v>
      </c>
      <c r="F69" s="286">
        <v>20210</v>
      </c>
      <c r="G69" s="286">
        <v>434930</v>
      </c>
      <c r="H69" s="291">
        <v>0</v>
      </c>
      <c r="I69" s="286">
        <v>0</v>
      </c>
      <c r="J69" s="286">
        <v>0</v>
      </c>
      <c r="K69" s="286">
        <v>0</v>
      </c>
      <c r="L69" s="286">
        <v>0</v>
      </c>
    </row>
    <row r="70" spans="1:12" ht="20.100000000000001" customHeight="1" x14ac:dyDescent="0.2">
      <c r="A70" s="15">
        <v>270700</v>
      </c>
      <c r="B70" s="15">
        <v>3207</v>
      </c>
      <c r="C70" s="291">
        <v>1228.81</v>
      </c>
      <c r="D70" s="286">
        <v>631453</v>
      </c>
      <c r="E70" s="286">
        <v>1393076</v>
      </c>
      <c r="F70" s="286">
        <v>631453</v>
      </c>
      <c r="G70" s="286">
        <v>11945550</v>
      </c>
      <c r="H70" s="291">
        <v>45.66</v>
      </c>
      <c r="I70" s="286">
        <v>28189</v>
      </c>
      <c r="J70" s="286">
        <v>62383</v>
      </c>
      <c r="K70" s="286">
        <v>28189</v>
      </c>
      <c r="L70" s="286">
        <v>1643680</v>
      </c>
    </row>
    <row r="71" spans="1:12" ht="20.100000000000001" customHeight="1" x14ac:dyDescent="0.2">
      <c r="A71" s="15">
        <v>270710</v>
      </c>
      <c r="B71" s="15">
        <v>3211</v>
      </c>
      <c r="C71" s="291">
        <v>3083.22</v>
      </c>
      <c r="D71" s="286">
        <v>2010821</v>
      </c>
      <c r="E71" s="286">
        <v>4464646</v>
      </c>
      <c r="F71" s="286">
        <v>2010821</v>
      </c>
      <c r="G71" s="286">
        <v>30534190</v>
      </c>
      <c r="H71" s="291">
        <v>0</v>
      </c>
      <c r="I71" s="286">
        <v>0</v>
      </c>
      <c r="J71" s="286">
        <v>0</v>
      </c>
      <c r="K71" s="286">
        <v>0</v>
      </c>
      <c r="L71" s="286">
        <v>0</v>
      </c>
    </row>
    <row r="72" spans="1:12" ht="20.100000000000001" customHeight="1" x14ac:dyDescent="0.2">
      <c r="A72" s="15">
        <v>270720</v>
      </c>
      <c r="B72" s="15">
        <v>3217</v>
      </c>
      <c r="C72" s="291">
        <v>9022.4</v>
      </c>
      <c r="D72" s="286">
        <v>5900121</v>
      </c>
      <c r="E72" s="286">
        <v>13101640</v>
      </c>
      <c r="F72" s="286">
        <v>5900121</v>
      </c>
      <c r="G72" s="286">
        <v>67138650</v>
      </c>
      <c r="H72" s="291">
        <v>98.23</v>
      </c>
      <c r="I72" s="286">
        <v>71613</v>
      </c>
      <c r="J72" s="286">
        <v>159212</v>
      </c>
      <c r="K72" s="286">
        <v>71613</v>
      </c>
      <c r="L72" s="286">
        <v>1417250</v>
      </c>
    </row>
    <row r="73" spans="1:12" ht="20.100000000000001" customHeight="1" x14ac:dyDescent="0.2">
      <c r="A73" s="15">
        <v>270722</v>
      </c>
      <c r="B73" s="15">
        <v>3219</v>
      </c>
      <c r="C73" s="291">
        <v>3.77</v>
      </c>
      <c r="D73" s="286">
        <v>1043</v>
      </c>
      <c r="E73" s="286">
        <v>2303</v>
      </c>
      <c r="F73" s="286">
        <v>1043</v>
      </c>
      <c r="G73" s="286">
        <v>19360</v>
      </c>
      <c r="H73" s="291">
        <v>57.65</v>
      </c>
      <c r="I73" s="286">
        <v>33331</v>
      </c>
      <c r="J73" s="286">
        <v>73834</v>
      </c>
      <c r="K73" s="286">
        <v>33331</v>
      </c>
      <c r="L73" s="286">
        <v>1659470</v>
      </c>
    </row>
    <row r="74" spans="1:12" ht="20.100000000000001" customHeight="1" x14ac:dyDescent="0.2">
      <c r="A74" s="15">
        <v>270723</v>
      </c>
      <c r="B74" s="15">
        <v>3220</v>
      </c>
      <c r="C74" s="291">
        <v>8.5299999999999994</v>
      </c>
      <c r="D74" s="286">
        <v>6342</v>
      </c>
      <c r="E74" s="286">
        <v>14116</v>
      </c>
      <c r="F74" s="286">
        <v>6342</v>
      </c>
      <c r="G74" s="286">
        <v>56360</v>
      </c>
      <c r="H74" s="291">
        <v>16.62</v>
      </c>
      <c r="I74" s="286">
        <v>9971</v>
      </c>
      <c r="J74" s="286">
        <v>22016</v>
      </c>
      <c r="K74" s="286">
        <v>9971</v>
      </c>
      <c r="L74" s="286">
        <v>525120</v>
      </c>
    </row>
    <row r="75" spans="1:12" ht="20.100000000000001" customHeight="1" x14ac:dyDescent="0.2">
      <c r="A75" s="15">
        <v>270724</v>
      </c>
      <c r="B75" s="15">
        <v>3223</v>
      </c>
      <c r="C75" s="291">
        <v>153.44999999999999</v>
      </c>
      <c r="D75" s="286">
        <v>69007</v>
      </c>
      <c r="E75" s="286">
        <v>152215</v>
      </c>
      <c r="F75" s="286">
        <v>69007</v>
      </c>
      <c r="G75" s="286">
        <v>530840</v>
      </c>
      <c r="H75" s="291">
        <v>2.4500000000000002</v>
      </c>
      <c r="I75" s="286">
        <v>1471</v>
      </c>
      <c r="J75" s="286">
        <v>3260</v>
      </c>
      <c r="K75" s="286">
        <v>1471</v>
      </c>
      <c r="L75" s="286">
        <v>261290</v>
      </c>
    </row>
    <row r="76" spans="1:12" ht="20.100000000000001" customHeight="1" x14ac:dyDescent="0.2">
      <c r="A76" s="15">
        <v>270740</v>
      </c>
      <c r="B76" s="15">
        <v>4407</v>
      </c>
      <c r="C76" s="291">
        <v>52.8</v>
      </c>
      <c r="D76" s="286">
        <v>18033</v>
      </c>
      <c r="E76" s="286">
        <v>30450</v>
      </c>
      <c r="F76" s="286">
        <v>18033</v>
      </c>
      <c r="G76" s="286">
        <v>332760</v>
      </c>
      <c r="H76" s="291">
        <v>109.11</v>
      </c>
      <c r="I76" s="286">
        <v>40701</v>
      </c>
      <c r="J76" s="286">
        <v>68147</v>
      </c>
      <c r="K76" s="286">
        <v>40701</v>
      </c>
      <c r="L76" s="286">
        <v>413890</v>
      </c>
    </row>
    <row r="77" spans="1:12" ht="20.100000000000001" customHeight="1" x14ac:dyDescent="0.2">
      <c r="A77" s="15">
        <v>270750</v>
      </c>
      <c r="B77" s="15">
        <v>4408</v>
      </c>
      <c r="C77" s="291">
        <v>2560.86</v>
      </c>
      <c r="D77" s="286">
        <v>1115766</v>
      </c>
      <c r="E77" s="286">
        <v>1865188</v>
      </c>
      <c r="F77" s="286">
        <v>1115766</v>
      </c>
      <c r="G77" s="286">
        <v>11184750</v>
      </c>
      <c r="H77" s="291">
        <v>298.14999999999998</v>
      </c>
      <c r="I77" s="286">
        <v>143239</v>
      </c>
      <c r="J77" s="286">
        <v>239613</v>
      </c>
      <c r="K77" s="286">
        <v>143239</v>
      </c>
      <c r="L77" s="286">
        <v>1579740</v>
      </c>
    </row>
    <row r="78" spans="1:12" ht="20.100000000000001" customHeight="1" x14ac:dyDescent="0.2">
      <c r="A78" s="15">
        <v>270762</v>
      </c>
      <c r="B78" s="15">
        <v>4411</v>
      </c>
      <c r="C78" s="291">
        <v>6.15</v>
      </c>
      <c r="D78" s="286">
        <v>3841</v>
      </c>
      <c r="E78" s="286">
        <v>6423</v>
      </c>
      <c r="F78" s="286">
        <v>3841</v>
      </c>
      <c r="G78" s="286">
        <v>27450</v>
      </c>
      <c r="H78" s="291">
        <v>9.5</v>
      </c>
      <c r="I78" s="286">
        <v>5340</v>
      </c>
      <c r="J78" s="286">
        <v>8976</v>
      </c>
      <c r="K78" s="286">
        <v>5340</v>
      </c>
      <c r="L78" s="286">
        <v>152810</v>
      </c>
    </row>
    <row r="79" spans="1:12" ht="20.100000000000001" customHeight="1" x14ac:dyDescent="0.2">
      <c r="A79" s="15">
        <v>270764</v>
      </c>
      <c r="B79" s="15">
        <v>4413</v>
      </c>
      <c r="C79" s="291">
        <v>5.05</v>
      </c>
      <c r="D79" s="286">
        <v>1100</v>
      </c>
      <c r="E79" s="286">
        <v>1843</v>
      </c>
      <c r="F79" s="286">
        <v>1100</v>
      </c>
      <c r="G79" s="286">
        <v>24840</v>
      </c>
      <c r="H79" s="291">
        <v>0</v>
      </c>
      <c r="I79" s="286">
        <v>0</v>
      </c>
      <c r="J79" s="286">
        <v>0</v>
      </c>
      <c r="K79" s="286">
        <v>0</v>
      </c>
      <c r="L79" s="286">
        <v>0</v>
      </c>
    </row>
    <row r="80" spans="1:12" ht="20.100000000000001" customHeight="1" x14ac:dyDescent="0.2">
      <c r="A80" s="15">
        <v>270765</v>
      </c>
      <c r="B80" s="15">
        <v>4414</v>
      </c>
      <c r="C80" s="291">
        <v>1777.29</v>
      </c>
      <c r="D80" s="286">
        <v>857016</v>
      </c>
      <c r="E80" s="286">
        <v>1835139</v>
      </c>
      <c r="F80" s="286">
        <v>857016</v>
      </c>
      <c r="G80" s="286">
        <v>7370070</v>
      </c>
      <c r="H80" s="291">
        <v>0</v>
      </c>
      <c r="I80" s="286">
        <v>0</v>
      </c>
      <c r="J80" s="286">
        <v>0</v>
      </c>
      <c r="K80" s="286">
        <v>0</v>
      </c>
      <c r="L80" s="286">
        <v>0</v>
      </c>
    </row>
    <row r="81" spans="1:12" ht="20.100000000000001" customHeight="1" x14ac:dyDescent="0.2">
      <c r="A81" s="15">
        <v>270766</v>
      </c>
      <c r="B81" s="15">
        <v>4415</v>
      </c>
      <c r="C81" s="291">
        <v>1469.42</v>
      </c>
      <c r="D81" s="286">
        <v>591488</v>
      </c>
      <c r="E81" s="286">
        <v>1177282</v>
      </c>
      <c r="F81" s="286">
        <v>591488</v>
      </c>
      <c r="G81" s="286">
        <v>6937250</v>
      </c>
      <c r="H81" s="291">
        <v>12.12</v>
      </c>
      <c r="I81" s="286">
        <v>6032</v>
      </c>
      <c r="J81" s="286">
        <v>10218</v>
      </c>
      <c r="K81" s="286">
        <v>6032</v>
      </c>
      <c r="L81" s="286">
        <v>120600</v>
      </c>
    </row>
    <row r="82" spans="1:12" ht="20.100000000000001" customHeight="1" x14ac:dyDescent="0.2">
      <c r="A82" s="15">
        <v>270770</v>
      </c>
      <c r="B82" s="15">
        <v>4501</v>
      </c>
      <c r="C82" s="291">
        <v>6062.06</v>
      </c>
      <c r="D82" s="286">
        <v>4599681</v>
      </c>
      <c r="E82" s="286">
        <v>10191417</v>
      </c>
      <c r="F82" s="286">
        <v>4599681</v>
      </c>
      <c r="G82" s="286">
        <v>38598480</v>
      </c>
      <c r="H82" s="291">
        <v>0</v>
      </c>
      <c r="I82" s="286">
        <v>0</v>
      </c>
      <c r="J82" s="286">
        <v>0</v>
      </c>
      <c r="K82" s="286">
        <v>0</v>
      </c>
      <c r="L82" s="286">
        <v>0</v>
      </c>
    </row>
    <row r="83" spans="1:12" ht="20.100000000000001" customHeight="1" x14ac:dyDescent="0.2">
      <c r="A83" s="15">
        <v>270780</v>
      </c>
      <c r="B83" s="15">
        <v>4502</v>
      </c>
      <c r="C83" s="291">
        <v>3460.55</v>
      </c>
      <c r="D83" s="286">
        <v>2959894</v>
      </c>
      <c r="E83" s="286">
        <v>6579099</v>
      </c>
      <c r="F83" s="286">
        <v>2959894</v>
      </c>
      <c r="G83" s="286">
        <v>20187940</v>
      </c>
      <c r="H83" s="291">
        <v>0</v>
      </c>
      <c r="I83" s="286">
        <v>0</v>
      </c>
      <c r="J83" s="286">
        <v>0</v>
      </c>
      <c r="K83" s="286">
        <v>0</v>
      </c>
      <c r="L83" s="286">
        <v>0</v>
      </c>
    </row>
    <row r="84" spans="1:12" ht="20.100000000000001" customHeight="1" x14ac:dyDescent="0.2">
      <c r="A84" s="15">
        <v>270790</v>
      </c>
      <c r="B84" s="15">
        <v>4503</v>
      </c>
      <c r="C84" s="291">
        <v>110</v>
      </c>
      <c r="D84" s="286">
        <v>65459</v>
      </c>
      <c r="E84" s="286">
        <v>143579</v>
      </c>
      <c r="F84" s="286">
        <v>65459</v>
      </c>
      <c r="G84" s="286">
        <v>480780</v>
      </c>
      <c r="H84" s="291">
        <v>0</v>
      </c>
      <c r="I84" s="286">
        <v>0</v>
      </c>
      <c r="J84" s="286">
        <v>0</v>
      </c>
      <c r="K84" s="286">
        <v>0</v>
      </c>
      <c r="L84" s="286">
        <v>0</v>
      </c>
    </row>
    <row r="85" spans="1:12" ht="20.100000000000001" customHeight="1" x14ac:dyDescent="0.2">
      <c r="A85" s="15">
        <v>270800</v>
      </c>
      <c r="B85" s="15">
        <v>4504</v>
      </c>
      <c r="C85" s="291">
        <v>555.70000000000005</v>
      </c>
      <c r="D85" s="286">
        <v>362031</v>
      </c>
      <c r="E85" s="286">
        <v>794575</v>
      </c>
      <c r="F85" s="286">
        <v>362031</v>
      </c>
      <c r="G85" s="286">
        <v>4108510</v>
      </c>
      <c r="H85" s="291">
        <v>0</v>
      </c>
      <c r="I85" s="286">
        <v>0</v>
      </c>
      <c r="J85" s="286">
        <v>0</v>
      </c>
      <c r="K85" s="286">
        <v>0</v>
      </c>
      <c r="L85" s="286">
        <v>0</v>
      </c>
    </row>
    <row r="86" spans="1:12" ht="20.100000000000001" customHeight="1" x14ac:dyDescent="0.2">
      <c r="A86" s="15">
        <v>270810</v>
      </c>
      <c r="B86" s="15">
        <v>4505</v>
      </c>
      <c r="C86" s="291">
        <v>1179.82</v>
      </c>
      <c r="D86" s="286">
        <v>631275</v>
      </c>
      <c r="E86" s="286">
        <v>1381792</v>
      </c>
      <c r="F86" s="286">
        <v>631275</v>
      </c>
      <c r="G86" s="286">
        <v>9669230</v>
      </c>
      <c r="H86" s="291">
        <v>0</v>
      </c>
      <c r="I86" s="286">
        <v>0</v>
      </c>
      <c r="J86" s="286">
        <v>0</v>
      </c>
      <c r="K86" s="286">
        <v>0</v>
      </c>
      <c r="L86" s="286">
        <v>0</v>
      </c>
    </row>
    <row r="87" spans="1:12" ht="20.100000000000001" customHeight="1" x14ac:dyDescent="0.2">
      <c r="A87" s="15">
        <v>270811</v>
      </c>
      <c r="B87" s="15">
        <v>4506</v>
      </c>
      <c r="C87" s="291">
        <v>31.38</v>
      </c>
      <c r="D87" s="286">
        <v>15565</v>
      </c>
      <c r="E87" s="286">
        <v>34142</v>
      </c>
      <c r="F87" s="286">
        <v>15565</v>
      </c>
      <c r="G87" s="286">
        <v>102120</v>
      </c>
      <c r="H87" s="291">
        <v>0</v>
      </c>
      <c r="I87" s="286">
        <v>0</v>
      </c>
      <c r="J87" s="286">
        <v>0</v>
      </c>
      <c r="K87" s="286">
        <v>0</v>
      </c>
      <c r="L87" s="286">
        <v>0</v>
      </c>
    </row>
    <row r="88" spans="1:12" ht="20.100000000000001" customHeight="1" x14ac:dyDescent="0.2">
      <c r="A88" s="15">
        <v>270820</v>
      </c>
      <c r="B88" s="15">
        <v>5701</v>
      </c>
      <c r="C88" s="291">
        <v>0</v>
      </c>
      <c r="D88" s="286">
        <v>0</v>
      </c>
      <c r="E88" s="286">
        <v>0</v>
      </c>
      <c r="F88" s="286">
        <v>0</v>
      </c>
      <c r="G88" s="286">
        <v>0</v>
      </c>
      <c r="H88" s="291">
        <v>16.03</v>
      </c>
      <c r="I88" s="286">
        <v>8103</v>
      </c>
      <c r="J88" s="286">
        <v>13448</v>
      </c>
      <c r="K88" s="286">
        <v>8103</v>
      </c>
      <c r="L88" s="286">
        <v>188280</v>
      </c>
    </row>
    <row r="89" spans="1:12" ht="20.100000000000001" customHeight="1" x14ac:dyDescent="0.2">
      <c r="A89" s="15">
        <v>270830</v>
      </c>
      <c r="B89" s="15">
        <v>5702</v>
      </c>
      <c r="C89" s="291">
        <v>0.14000000000000001</v>
      </c>
      <c r="D89" s="286">
        <v>31</v>
      </c>
      <c r="E89" s="286">
        <v>52</v>
      </c>
      <c r="F89" s="286">
        <v>31</v>
      </c>
      <c r="G89" s="286">
        <v>3410</v>
      </c>
      <c r="H89" s="291">
        <v>0</v>
      </c>
      <c r="I89" s="286">
        <v>0</v>
      </c>
      <c r="J89" s="286">
        <v>0</v>
      </c>
      <c r="K89" s="286">
        <v>0</v>
      </c>
      <c r="L89" s="286">
        <v>0</v>
      </c>
    </row>
    <row r="90" spans="1:12" ht="20.100000000000001" customHeight="1" x14ac:dyDescent="0.2">
      <c r="A90" s="15">
        <v>270840</v>
      </c>
      <c r="B90" s="15">
        <v>5703</v>
      </c>
      <c r="C90" s="291">
        <v>541.05999999999995</v>
      </c>
      <c r="D90" s="286">
        <v>226665</v>
      </c>
      <c r="E90" s="286">
        <v>414111</v>
      </c>
      <c r="F90" s="286">
        <v>226665</v>
      </c>
      <c r="G90" s="286">
        <v>4699020</v>
      </c>
      <c r="H90" s="291">
        <v>0</v>
      </c>
      <c r="I90" s="286">
        <v>0</v>
      </c>
      <c r="J90" s="286">
        <v>0</v>
      </c>
      <c r="K90" s="286">
        <v>0</v>
      </c>
      <c r="L90" s="286">
        <v>0</v>
      </c>
    </row>
    <row r="91" spans="1:12" ht="20.100000000000001" customHeight="1" x14ac:dyDescent="0.2">
      <c r="A91" s="15">
        <v>270850</v>
      </c>
      <c r="B91" s="15">
        <v>5704</v>
      </c>
      <c r="C91" s="291">
        <v>180.19</v>
      </c>
      <c r="D91" s="286">
        <v>127835</v>
      </c>
      <c r="E91" s="286">
        <v>273205</v>
      </c>
      <c r="F91" s="286">
        <v>127835</v>
      </c>
      <c r="G91" s="286">
        <v>957220</v>
      </c>
      <c r="H91" s="291">
        <v>0</v>
      </c>
      <c r="I91" s="286">
        <v>0</v>
      </c>
      <c r="J91" s="286">
        <v>0</v>
      </c>
      <c r="K91" s="286">
        <v>0</v>
      </c>
      <c r="L91" s="286">
        <v>0</v>
      </c>
    </row>
    <row r="92" spans="1:12" ht="20.100000000000001" customHeight="1" x14ac:dyDescent="0.25">
      <c r="A92" s="20" t="s">
        <v>185</v>
      </c>
      <c r="B92" s="20"/>
      <c r="C92" s="405">
        <f t="shared" ref="C92:L92" si="0">SUM(C9:C91)</f>
        <v>165219.73000000001</v>
      </c>
      <c r="D92" s="406">
        <f t="shared" si="0"/>
        <v>109815959</v>
      </c>
      <c r="E92" s="406">
        <f t="shared" si="0"/>
        <v>239133530</v>
      </c>
      <c r="F92" s="406">
        <f t="shared" si="0"/>
        <v>109815959</v>
      </c>
      <c r="G92" s="406">
        <f t="shared" si="0"/>
        <v>1018413350</v>
      </c>
      <c r="H92" s="405">
        <f t="shared" si="0"/>
        <v>4081.3599999999997</v>
      </c>
      <c r="I92" s="406">
        <f t="shared" si="0"/>
        <v>2166360</v>
      </c>
      <c r="J92" s="406">
        <f t="shared" si="0"/>
        <v>4205149</v>
      </c>
      <c r="K92" s="406">
        <f t="shared" si="0"/>
        <v>2166360</v>
      </c>
      <c r="L92" s="406">
        <f t="shared" si="0"/>
        <v>88939220</v>
      </c>
    </row>
  </sheetData>
  <phoneticPr fontId="30" type="noConversion"/>
  <printOptions horizontalCentered="1"/>
  <pageMargins left="0.28000000000000003" right="0.28999999999999998" top="0.53" bottom="0.54" header="0.5" footer="0.25"/>
  <pageSetup scale="2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49"/>
  <sheetViews>
    <sheetView showGridLines="0" workbookViewId="0">
      <selection activeCell="D4" sqref="D4"/>
    </sheetView>
  </sheetViews>
  <sheetFormatPr defaultColWidth="13.77734375" defaultRowHeight="15" x14ac:dyDescent="0.2"/>
  <cols>
    <col min="1" max="1" width="13.77734375" style="11" customWidth="1"/>
  </cols>
  <sheetData>
    <row r="1" spans="1:8" ht="20.25" x14ac:dyDescent="0.3">
      <c r="A1" s="14" t="s">
        <v>55</v>
      </c>
      <c r="B1" s="14"/>
      <c r="E1" s="737"/>
      <c r="F1" s="482"/>
    </row>
    <row r="2" spans="1:8" ht="15.75" x14ac:dyDescent="0.25">
      <c r="A2" s="13"/>
      <c r="B2" s="13"/>
      <c r="E2" s="481"/>
      <c r="F2" s="481"/>
    </row>
    <row r="3" spans="1:8" ht="18" x14ac:dyDescent="0.25">
      <c r="A3" s="22" t="s">
        <v>644</v>
      </c>
      <c r="B3" s="13"/>
      <c r="E3" s="482"/>
      <c r="F3" s="482"/>
    </row>
    <row r="4" spans="1:8" ht="15.75" x14ac:dyDescent="0.25">
      <c r="B4" s="13"/>
      <c r="C4" s="90"/>
    </row>
    <row r="5" spans="1:8" ht="16.5" thickBot="1" x14ac:dyDescent="0.3">
      <c r="A5" s="82" t="s">
        <v>1</v>
      </c>
      <c r="B5" s="254" t="s">
        <v>409</v>
      </c>
      <c r="C5" s="255"/>
      <c r="D5" s="255"/>
    </row>
    <row r="7" spans="1:8" x14ac:dyDescent="0.2">
      <c r="A7" s="9" t="s">
        <v>56</v>
      </c>
      <c r="B7" s="89"/>
      <c r="C7" s="89"/>
      <c r="D7" s="89"/>
    </row>
    <row r="8" spans="1:8" ht="19.5" customHeight="1" x14ac:dyDescent="0.2">
      <c r="A8" s="248" t="s">
        <v>41</v>
      </c>
      <c r="B8" s="50"/>
      <c r="C8" s="248" t="s">
        <v>57</v>
      </c>
      <c r="D8" s="37"/>
      <c r="E8" s="37"/>
      <c r="F8" s="37"/>
      <c r="G8" s="37"/>
    </row>
    <row r="9" spans="1:8" ht="19.5" customHeight="1" x14ac:dyDescent="0.2">
      <c r="A9" s="72"/>
      <c r="C9" s="60" t="s">
        <v>4</v>
      </c>
      <c r="D9" s="60" t="s">
        <v>5</v>
      </c>
      <c r="E9" s="60" t="s">
        <v>6</v>
      </c>
      <c r="F9" s="60" t="s">
        <v>7</v>
      </c>
      <c r="G9" s="60" t="s">
        <v>8</v>
      </c>
      <c r="H9" s="63"/>
    </row>
    <row r="10" spans="1:8" ht="50.1" customHeight="1" x14ac:dyDescent="0.2">
      <c r="A10" s="74" t="s">
        <v>44</v>
      </c>
      <c r="B10" s="44" t="s">
        <v>17</v>
      </c>
      <c r="C10" s="74" t="s">
        <v>45</v>
      </c>
      <c r="D10" s="74" t="s">
        <v>46</v>
      </c>
      <c r="E10" s="74" t="s">
        <v>47</v>
      </c>
      <c r="F10" s="74" t="s">
        <v>48</v>
      </c>
      <c r="G10" s="74" t="s">
        <v>49</v>
      </c>
      <c r="H10" s="59"/>
    </row>
    <row r="11" spans="1:8" ht="20.100000000000001" customHeight="1" x14ac:dyDescent="0.2">
      <c r="A11" s="15">
        <v>270020</v>
      </c>
      <c r="B11" s="15">
        <v>202</v>
      </c>
      <c r="C11" s="291">
        <v>17.25</v>
      </c>
      <c r="D11" s="286">
        <v>1219</v>
      </c>
      <c r="E11" s="286">
        <v>1949</v>
      </c>
      <c r="F11" s="286">
        <v>1219</v>
      </c>
      <c r="G11" s="286">
        <v>142610</v>
      </c>
    </row>
    <row r="12" spans="1:8" ht="20.100000000000001" customHeight="1" x14ac:dyDescent="0.2">
      <c r="A12" s="15">
        <v>270030</v>
      </c>
      <c r="B12" s="15">
        <v>203</v>
      </c>
      <c r="C12" s="291">
        <v>481.92</v>
      </c>
      <c r="D12" s="286">
        <v>37233</v>
      </c>
      <c r="E12" s="286">
        <v>59474</v>
      </c>
      <c r="F12" s="286">
        <v>37233</v>
      </c>
      <c r="G12" s="286">
        <v>3559350</v>
      </c>
    </row>
    <row r="13" spans="1:8" ht="20.100000000000001" customHeight="1" x14ac:dyDescent="0.2">
      <c r="A13" s="15">
        <v>270040</v>
      </c>
      <c r="B13" s="15">
        <v>204</v>
      </c>
      <c r="C13" s="291">
        <v>1392.3</v>
      </c>
      <c r="D13" s="286">
        <v>91079</v>
      </c>
      <c r="E13" s="286">
        <v>145913</v>
      </c>
      <c r="F13" s="286">
        <v>91079</v>
      </c>
      <c r="G13" s="286">
        <v>7962000</v>
      </c>
    </row>
    <row r="14" spans="1:8" ht="20.100000000000001" customHeight="1" x14ac:dyDescent="0.2">
      <c r="A14" s="15">
        <v>270060</v>
      </c>
      <c r="B14" s="15">
        <v>206</v>
      </c>
      <c r="C14" s="291">
        <v>445.9</v>
      </c>
      <c r="D14" s="286">
        <v>32724</v>
      </c>
      <c r="E14" s="286">
        <v>52329</v>
      </c>
      <c r="F14" s="286">
        <v>32724</v>
      </c>
      <c r="G14" s="286">
        <v>1336150</v>
      </c>
    </row>
    <row r="15" spans="1:8" ht="20.100000000000001" customHeight="1" x14ac:dyDescent="0.2">
      <c r="A15" s="15">
        <v>270070</v>
      </c>
      <c r="B15" s="15">
        <v>207</v>
      </c>
      <c r="C15" s="291">
        <v>320.57</v>
      </c>
      <c r="D15" s="286">
        <v>27375</v>
      </c>
      <c r="E15" s="286">
        <v>43645</v>
      </c>
      <c r="F15" s="286">
        <v>27375</v>
      </c>
      <c r="G15" s="286">
        <v>294540</v>
      </c>
    </row>
    <row r="16" spans="1:8" ht="20.100000000000001" customHeight="1" x14ac:dyDescent="0.2">
      <c r="A16" s="15">
        <v>270150</v>
      </c>
      <c r="B16" s="15">
        <v>224</v>
      </c>
      <c r="C16" s="291">
        <v>28</v>
      </c>
      <c r="D16" s="286">
        <v>2073</v>
      </c>
      <c r="E16" s="286">
        <v>3309</v>
      </c>
      <c r="F16" s="286">
        <v>2073</v>
      </c>
      <c r="G16" s="286">
        <v>16550</v>
      </c>
    </row>
    <row r="17" spans="1:7" ht="20.100000000000001" customHeight="1" x14ac:dyDescent="0.2">
      <c r="A17" s="15">
        <v>270170</v>
      </c>
      <c r="B17" s="15">
        <v>226</v>
      </c>
      <c r="C17" s="291">
        <v>119.87</v>
      </c>
      <c r="D17" s="286">
        <v>9984</v>
      </c>
      <c r="E17" s="286">
        <v>15931</v>
      </c>
      <c r="F17" s="286">
        <v>9984</v>
      </c>
      <c r="G17" s="286">
        <v>902980</v>
      </c>
    </row>
    <row r="18" spans="1:7" ht="20.100000000000001" customHeight="1" x14ac:dyDescent="0.2">
      <c r="A18" s="15">
        <v>270180</v>
      </c>
      <c r="B18" s="15">
        <v>227</v>
      </c>
      <c r="C18" s="291">
        <v>50.8</v>
      </c>
      <c r="D18" s="286">
        <v>3762</v>
      </c>
      <c r="E18" s="286">
        <v>6003</v>
      </c>
      <c r="F18" s="286">
        <v>3762</v>
      </c>
      <c r="G18" s="286">
        <v>422740</v>
      </c>
    </row>
    <row r="19" spans="1:7" ht="20.100000000000001" customHeight="1" x14ac:dyDescent="0.2">
      <c r="A19" s="15">
        <v>270190</v>
      </c>
      <c r="B19" s="15">
        <v>228</v>
      </c>
      <c r="C19" s="291">
        <v>2882.34</v>
      </c>
      <c r="D19" s="286">
        <v>230075</v>
      </c>
      <c r="E19" s="286">
        <v>367139</v>
      </c>
      <c r="F19" s="286">
        <v>230075</v>
      </c>
      <c r="G19" s="286">
        <v>4721740</v>
      </c>
    </row>
    <row r="20" spans="1:7" ht="20.100000000000001" customHeight="1" x14ac:dyDescent="0.2">
      <c r="A20" s="15">
        <v>270205</v>
      </c>
      <c r="B20" s="15">
        <v>237</v>
      </c>
      <c r="C20" s="291">
        <v>11.94</v>
      </c>
      <c r="D20" s="286">
        <v>577</v>
      </c>
      <c r="E20" s="286">
        <v>935</v>
      </c>
      <c r="F20" s="286">
        <v>577</v>
      </c>
      <c r="G20" s="286">
        <v>128120</v>
      </c>
    </row>
    <row r="21" spans="1:7" ht="20.100000000000001" customHeight="1" x14ac:dyDescent="0.2">
      <c r="A21" s="15">
        <v>270250</v>
      </c>
      <c r="B21" s="15">
        <v>1305</v>
      </c>
      <c r="C21" s="291">
        <v>51</v>
      </c>
      <c r="D21" s="286">
        <v>4431</v>
      </c>
      <c r="E21" s="286">
        <v>7068</v>
      </c>
      <c r="F21" s="286">
        <v>4431</v>
      </c>
      <c r="G21" s="286">
        <v>404970</v>
      </c>
    </row>
    <row r="22" spans="1:7" ht="20.100000000000001" customHeight="1" x14ac:dyDescent="0.2">
      <c r="A22" s="15">
        <v>270280</v>
      </c>
      <c r="B22" s="15">
        <v>1308</v>
      </c>
      <c r="C22" s="291">
        <v>999.37</v>
      </c>
      <c r="D22" s="286">
        <v>72861</v>
      </c>
      <c r="E22" s="286">
        <v>116493</v>
      </c>
      <c r="F22" s="286">
        <v>72861</v>
      </c>
      <c r="G22" s="286">
        <v>3614250</v>
      </c>
    </row>
    <row r="23" spans="1:7" ht="20.100000000000001" customHeight="1" x14ac:dyDescent="0.2">
      <c r="A23" s="15">
        <v>270290</v>
      </c>
      <c r="B23" s="15">
        <v>1309</v>
      </c>
      <c r="C23" s="291">
        <v>5.94</v>
      </c>
      <c r="D23" s="286">
        <v>439</v>
      </c>
      <c r="E23" s="286">
        <v>702</v>
      </c>
      <c r="F23" s="286">
        <v>439</v>
      </c>
      <c r="G23" s="286">
        <v>66050</v>
      </c>
    </row>
    <row r="24" spans="1:7" ht="20.100000000000001" customHeight="1" x14ac:dyDescent="0.2">
      <c r="A24" s="15">
        <v>270300</v>
      </c>
      <c r="B24" s="15">
        <v>1310</v>
      </c>
      <c r="C24" s="291">
        <v>225.25</v>
      </c>
      <c r="D24" s="286">
        <v>11913</v>
      </c>
      <c r="E24" s="286">
        <v>19226</v>
      </c>
      <c r="F24" s="286">
        <v>11913</v>
      </c>
      <c r="G24" s="286">
        <v>1044400</v>
      </c>
    </row>
    <row r="25" spans="1:7" ht="20.100000000000001" customHeight="1" x14ac:dyDescent="0.2">
      <c r="A25" s="15">
        <v>270320</v>
      </c>
      <c r="B25" s="15">
        <v>1312</v>
      </c>
      <c r="C25" s="291">
        <v>245.06</v>
      </c>
      <c r="D25" s="286">
        <v>18759</v>
      </c>
      <c r="E25" s="286">
        <v>29933</v>
      </c>
      <c r="F25" s="286">
        <v>18759</v>
      </c>
      <c r="G25" s="286">
        <v>609000</v>
      </c>
    </row>
    <row r="26" spans="1:7" ht="20.100000000000001" customHeight="1" x14ac:dyDescent="0.2">
      <c r="A26" s="15">
        <v>270430</v>
      </c>
      <c r="B26" s="15">
        <v>1325</v>
      </c>
      <c r="C26" s="291">
        <v>465.84</v>
      </c>
      <c r="D26" s="286">
        <v>34847</v>
      </c>
      <c r="E26" s="286">
        <v>55667</v>
      </c>
      <c r="F26" s="286">
        <v>34847</v>
      </c>
      <c r="G26" s="286">
        <v>493486</v>
      </c>
    </row>
    <row r="27" spans="1:7" ht="20.100000000000001" customHeight="1" x14ac:dyDescent="0.2">
      <c r="A27" s="15">
        <v>270450</v>
      </c>
      <c r="B27" s="15">
        <v>1327</v>
      </c>
      <c r="C27" s="291">
        <v>41.77</v>
      </c>
      <c r="D27" s="286">
        <v>3350</v>
      </c>
      <c r="E27" s="286">
        <v>5345</v>
      </c>
      <c r="F27" s="286">
        <v>3350</v>
      </c>
      <c r="G27" s="286">
        <v>58962</v>
      </c>
    </row>
    <row r="28" spans="1:7" ht="20.100000000000001" customHeight="1" x14ac:dyDescent="0.2">
      <c r="A28" s="15">
        <v>270491</v>
      </c>
      <c r="B28" s="15">
        <v>1332</v>
      </c>
      <c r="C28" s="291">
        <v>224.16</v>
      </c>
      <c r="D28" s="286">
        <v>18790</v>
      </c>
      <c r="E28" s="286">
        <v>29946</v>
      </c>
      <c r="F28" s="286">
        <v>18790</v>
      </c>
      <c r="G28" s="286">
        <v>575910</v>
      </c>
    </row>
    <row r="29" spans="1:7" ht="20.100000000000001" customHeight="1" x14ac:dyDescent="0.2">
      <c r="A29" s="15">
        <v>270600</v>
      </c>
      <c r="B29" s="15">
        <v>2106</v>
      </c>
      <c r="C29" s="291">
        <v>179.91</v>
      </c>
      <c r="D29" s="286">
        <v>6398</v>
      </c>
      <c r="E29" s="286">
        <v>10181</v>
      </c>
      <c r="F29" s="286">
        <v>6398</v>
      </c>
      <c r="G29" s="286">
        <v>91560</v>
      </c>
    </row>
    <row r="30" spans="1:7" ht="20.100000000000001" customHeight="1" x14ac:dyDescent="0.2">
      <c r="A30" s="15">
        <v>270610</v>
      </c>
      <c r="B30" s="15">
        <v>2107</v>
      </c>
      <c r="C30" s="291">
        <v>194.2</v>
      </c>
      <c r="D30" s="286">
        <v>15860</v>
      </c>
      <c r="E30" s="286">
        <v>25307</v>
      </c>
      <c r="F30" s="286">
        <v>15860</v>
      </c>
      <c r="G30" s="286">
        <v>1135220</v>
      </c>
    </row>
    <row r="31" spans="1:7" ht="20.100000000000001" customHeight="1" x14ac:dyDescent="0.2">
      <c r="A31" s="15">
        <v>270622</v>
      </c>
      <c r="B31" s="15">
        <v>2110</v>
      </c>
      <c r="C31" s="291">
        <v>179.2</v>
      </c>
      <c r="D31" s="286">
        <v>11543</v>
      </c>
      <c r="E31" s="286">
        <v>18505</v>
      </c>
      <c r="F31" s="286">
        <v>11543</v>
      </c>
      <c r="G31" s="286">
        <v>100260</v>
      </c>
    </row>
    <row r="32" spans="1:7" ht="20.100000000000001" customHeight="1" x14ac:dyDescent="0.2">
      <c r="A32" s="15">
        <v>270623</v>
      </c>
      <c r="B32" s="15">
        <v>2111</v>
      </c>
      <c r="C32" s="291">
        <v>62.7</v>
      </c>
      <c r="D32" s="286">
        <v>4689</v>
      </c>
      <c r="E32" s="286">
        <v>7503</v>
      </c>
      <c r="F32" s="286">
        <v>4689</v>
      </c>
      <c r="G32" s="286">
        <v>377360</v>
      </c>
    </row>
    <row r="33" spans="1:7" ht="20.100000000000001" customHeight="1" x14ac:dyDescent="0.2">
      <c r="A33" s="15">
        <v>270625</v>
      </c>
      <c r="B33" s="15">
        <v>2113</v>
      </c>
      <c r="C33" s="291">
        <v>159.18</v>
      </c>
      <c r="D33" s="286">
        <v>10224</v>
      </c>
      <c r="E33" s="286">
        <v>16347</v>
      </c>
      <c r="F33" s="286">
        <v>10224</v>
      </c>
      <c r="G33" s="286">
        <v>417130</v>
      </c>
    </row>
    <row r="34" spans="1:7" ht="20.100000000000001" customHeight="1" x14ac:dyDescent="0.2">
      <c r="A34" s="15">
        <v>270660</v>
      </c>
      <c r="B34" s="15">
        <v>2804</v>
      </c>
      <c r="C34" s="291">
        <v>23.75</v>
      </c>
      <c r="D34" s="286">
        <v>2063</v>
      </c>
      <c r="E34" s="286">
        <v>3290</v>
      </c>
      <c r="F34" s="286">
        <v>2063</v>
      </c>
      <c r="G34" s="286">
        <v>214510</v>
      </c>
    </row>
    <row r="35" spans="1:7" ht="20.100000000000001" customHeight="1" x14ac:dyDescent="0.2">
      <c r="A35" s="15">
        <v>270690</v>
      </c>
      <c r="B35" s="15">
        <v>3206</v>
      </c>
      <c r="C35" s="291">
        <v>7</v>
      </c>
      <c r="D35" s="286">
        <v>518</v>
      </c>
      <c r="E35" s="286">
        <v>827</v>
      </c>
      <c r="F35" s="286">
        <v>518</v>
      </c>
      <c r="G35" s="286">
        <v>3922</v>
      </c>
    </row>
    <row r="36" spans="1:7" ht="20.100000000000001" customHeight="1" x14ac:dyDescent="0.2">
      <c r="A36" s="15">
        <v>270700</v>
      </c>
      <c r="B36" s="15">
        <v>3207</v>
      </c>
      <c r="C36" s="291">
        <v>37.69</v>
      </c>
      <c r="D36" s="286">
        <v>3275</v>
      </c>
      <c r="E36" s="286">
        <v>5223</v>
      </c>
      <c r="F36" s="286">
        <v>3275</v>
      </c>
      <c r="G36" s="286">
        <v>365350</v>
      </c>
    </row>
    <row r="37" spans="1:7" ht="20.100000000000001" customHeight="1" x14ac:dyDescent="0.2">
      <c r="A37" s="15">
        <v>270710</v>
      </c>
      <c r="B37" s="15">
        <v>3211</v>
      </c>
      <c r="C37" s="291">
        <v>11.37</v>
      </c>
      <c r="D37" s="286">
        <v>987</v>
      </c>
      <c r="E37" s="286">
        <v>1575</v>
      </c>
      <c r="F37" s="286">
        <v>987</v>
      </c>
      <c r="G37" s="286">
        <v>139650</v>
      </c>
    </row>
    <row r="38" spans="1:7" ht="20.100000000000001" customHeight="1" x14ac:dyDescent="0.2">
      <c r="A38" s="15">
        <v>270720</v>
      </c>
      <c r="B38" s="15">
        <v>3217</v>
      </c>
      <c r="C38" s="291">
        <v>537.41999999999996</v>
      </c>
      <c r="D38" s="286">
        <v>46652</v>
      </c>
      <c r="E38" s="286">
        <v>74356</v>
      </c>
      <c r="F38" s="286">
        <v>46652</v>
      </c>
      <c r="G38" s="286">
        <v>1160679</v>
      </c>
    </row>
    <row r="39" spans="1:7" ht="20.100000000000001" customHeight="1" x14ac:dyDescent="0.2">
      <c r="A39" s="15">
        <v>270740</v>
      </c>
      <c r="B39" s="15">
        <v>4407</v>
      </c>
      <c r="C39" s="291">
        <v>33.979999999999997</v>
      </c>
      <c r="D39" s="286">
        <v>2951</v>
      </c>
      <c r="E39" s="286">
        <v>4709</v>
      </c>
      <c r="F39" s="286">
        <v>2951</v>
      </c>
      <c r="G39" s="286">
        <v>157740</v>
      </c>
    </row>
    <row r="40" spans="1:7" ht="20.100000000000001" customHeight="1" x14ac:dyDescent="0.2">
      <c r="A40" s="15">
        <v>270750</v>
      </c>
      <c r="B40" s="15">
        <v>4408</v>
      </c>
      <c r="C40" s="291">
        <v>474.25</v>
      </c>
      <c r="D40" s="286">
        <v>35905</v>
      </c>
      <c r="E40" s="286">
        <v>57380</v>
      </c>
      <c r="F40" s="286">
        <v>35905</v>
      </c>
      <c r="G40" s="286">
        <v>1075380</v>
      </c>
    </row>
    <row r="41" spans="1:7" ht="20.100000000000001" customHeight="1" x14ac:dyDescent="0.2">
      <c r="A41" s="15">
        <v>270764</v>
      </c>
      <c r="B41" s="15">
        <v>4413</v>
      </c>
      <c r="C41" s="291">
        <v>10.029999999999999</v>
      </c>
      <c r="D41" s="286">
        <v>485</v>
      </c>
      <c r="E41" s="286">
        <v>786</v>
      </c>
      <c r="F41" s="286">
        <v>485</v>
      </c>
      <c r="G41" s="286">
        <v>137800</v>
      </c>
    </row>
    <row r="42" spans="1:7" ht="20.100000000000001" customHeight="1" x14ac:dyDescent="0.2">
      <c r="A42" s="15">
        <v>270765</v>
      </c>
      <c r="B42" s="15">
        <v>4414</v>
      </c>
      <c r="C42" s="291">
        <v>109.41</v>
      </c>
      <c r="D42" s="286">
        <v>5920</v>
      </c>
      <c r="E42" s="286">
        <v>9545</v>
      </c>
      <c r="F42" s="286">
        <v>5920</v>
      </c>
      <c r="G42" s="286">
        <v>479380</v>
      </c>
    </row>
    <row r="43" spans="1:7" ht="20.100000000000001" customHeight="1" x14ac:dyDescent="0.2">
      <c r="A43" s="15">
        <v>270766</v>
      </c>
      <c r="B43" s="15">
        <v>4415</v>
      </c>
      <c r="C43" s="291">
        <v>427.65</v>
      </c>
      <c r="D43" s="286">
        <v>29320</v>
      </c>
      <c r="E43" s="286">
        <v>46959</v>
      </c>
      <c r="F43" s="286">
        <v>29320</v>
      </c>
      <c r="G43" s="286">
        <v>1362040</v>
      </c>
    </row>
    <row r="44" spans="1:7" ht="20.100000000000001" customHeight="1" x14ac:dyDescent="0.2">
      <c r="A44" s="15">
        <v>270770</v>
      </c>
      <c r="B44" s="15">
        <v>4501</v>
      </c>
      <c r="C44" s="291">
        <v>678.47</v>
      </c>
      <c r="D44" s="286">
        <v>51764</v>
      </c>
      <c r="E44" s="286">
        <v>82677</v>
      </c>
      <c r="F44" s="286">
        <v>51764</v>
      </c>
      <c r="G44" s="286">
        <v>1735430</v>
      </c>
    </row>
    <row r="45" spans="1:7" ht="20.100000000000001" customHeight="1" x14ac:dyDescent="0.2">
      <c r="A45" s="15">
        <v>270800</v>
      </c>
      <c r="B45" s="15">
        <v>4504</v>
      </c>
      <c r="C45" s="291">
        <v>24.16</v>
      </c>
      <c r="D45" s="286">
        <v>2099</v>
      </c>
      <c r="E45" s="286">
        <v>3348</v>
      </c>
      <c r="F45" s="286">
        <v>2099</v>
      </c>
      <c r="G45" s="286">
        <v>332680</v>
      </c>
    </row>
    <row r="46" spans="1:7" ht="20.100000000000001" customHeight="1" x14ac:dyDescent="0.2">
      <c r="A46" s="15">
        <v>270810</v>
      </c>
      <c r="B46" s="15">
        <v>4505</v>
      </c>
      <c r="C46" s="291">
        <v>310</v>
      </c>
      <c r="D46" s="286">
        <v>21805</v>
      </c>
      <c r="E46" s="286">
        <v>34885</v>
      </c>
      <c r="F46" s="286">
        <v>21805</v>
      </c>
      <c r="G46" s="286">
        <v>240720</v>
      </c>
    </row>
    <row r="47" spans="1:7" ht="20.100000000000001" customHeight="1" x14ac:dyDescent="0.2">
      <c r="A47" s="15">
        <v>270830</v>
      </c>
      <c r="B47" s="15">
        <v>5702</v>
      </c>
      <c r="C47" s="291">
        <v>243.17</v>
      </c>
      <c r="D47" s="286">
        <v>23847</v>
      </c>
      <c r="E47" s="286">
        <v>37911</v>
      </c>
      <c r="F47" s="286">
        <v>23847</v>
      </c>
      <c r="G47" s="286">
        <v>871010</v>
      </c>
    </row>
    <row r="48" spans="1:7" ht="20.100000000000001" customHeight="1" x14ac:dyDescent="0.2">
      <c r="A48" s="15">
        <v>270840</v>
      </c>
      <c r="B48" s="15">
        <v>5703</v>
      </c>
      <c r="C48" s="291">
        <v>152.66999999999999</v>
      </c>
      <c r="D48" s="286">
        <v>11822</v>
      </c>
      <c r="E48" s="286">
        <v>18872</v>
      </c>
      <c r="F48" s="286">
        <v>11822</v>
      </c>
      <c r="G48" s="286">
        <v>982720</v>
      </c>
    </row>
    <row r="49" spans="1:7" ht="20.100000000000001" customHeight="1" x14ac:dyDescent="0.25">
      <c r="A49" s="20" t="s">
        <v>185</v>
      </c>
      <c r="B49" s="20"/>
      <c r="C49" s="405">
        <f>SUM(C11:C48)</f>
        <v>11865.490000000003</v>
      </c>
      <c r="D49" s="406">
        <f>SUM(D11:D48)</f>
        <v>889618</v>
      </c>
      <c r="E49" s="406">
        <f>SUM(E11:E48)</f>
        <v>1421193</v>
      </c>
      <c r="F49" s="406">
        <f>SUM(F11:F48)</f>
        <v>889618</v>
      </c>
      <c r="G49" s="406">
        <f>SUM(G11:G48)</f>
        <v>37734349</v>
      </c>
    </row>
  </sheetData>
  <phoneticPr fontId="30" type="noConversion"/>
  <printOptions horizontalCentered="1"/>
  <pageMargins left="0.31" right="0.3" top="0.52" bottom="0.51" header="0.5" footer="0.25"/>
  <pageSetup scale="89" orientation="landscape"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242"/>
  <sheetViews>
    <sheetView showGridLines="0" zoomScale="75" workbookViewId="0">
      <selection activeCell="D2" sqref="D2"/>
    </sheetView>
  </sheetViews>
  <sheetFormatPr defaultRowHeight="15" x14ac:dyDescent="0.2"/>
  <cols>
    <col min="1" max="1" width="2.88671875" style="9" customWidth="1"/>
    <col min="2" max="2" width="40.109375" customWidth="1"/>
    <col min="3" max="3" width="8.44140625" style="23" customWidth="1"/>
    <col min="4" max="4" width="9.88671875" customWidth="1"/>
    <col min="5" max="6" width="16.6640625" customWidth="1"/>
    <col min="7" max="7" width="16.5546875" customWidth="1"/>
    <col min="9" max="9" width="12.6640625" bestFit="1" customWidth="1"/>
    <col min="10" max="10" width="11.21875" bestFit="1" customWidth="1"/>
  </cols>
  <sheetData>
    <row r="1" spans="1:7" ht="18" customHeight="1" x14ac:dyDescent="0.25">
      <c r="A1" s="22" t="s">
        <v>58</v>
      </c>
    </row>
    <row r="2" spans="1:7" ht="18" customHeight="1" x14ac:dyDescent="0.25">
      <c r="A2" s="22" t="s">
        <v>645</v>
      </c>
      <c r="C2" s="738"/>
      <c r="D2" s="481"/>
      <c r="E2" s="481"/>
    </row>
    <row r="3" spans="1:7" ht="18" customHeight="1" x14ac:dyDescent="0.2">
      <c r="A3" s="11"/>
      <c r="C3" s="91"/>
    </row>
    <row r="4" spans="1:7" ht="18" customHeight="1" thickBot="1" x14ac:dyDescent="0.3">
      <c r="B4" s="254" t="s">
        <v>535</v>
      </c>
      <c r="D4" s="2"/>
      <c r="E4" s="2"/>
      <c r="F4" s="2"/>
      <c r="G4" s="2"/>
    </row>
    <row r="5" spans="1:7" ht="18" customHeight="1" x14ac:dyDescent="0.2">
      <c r="A5" s="244" t="s">
        <v>59</v>
      </c>
      <c r="B5" s="89"/>
      <c r="C5" s="91"/>
      <c r="D5" s="92"/>
      <c r="E5" s="2"/>
      <c r="F5" s="2"/>
      <c r="G5" s="2"/>
    </row>
    <row r="6" spans="1:7" ht="39" customHeight="1" x14ac:dyDescent="0.25">
      <c r="A6" s="25"/>
      <c r="B6" s="249" t="s">
        <v>60</v>
      </c>
      <c r="C6" s="250" t="s">
        <v>61</v>
      </c>
      <c r="D6" s="251" t="s">
        <v>62</v>
      </c>
      <c r="E6" s="251" t="s">
        <v>63</v>
      </c>
      <c r="F6" s="252" t="s">
        <v>64</v>
      </c>
      <c r="G6" s="253" t="s">
        <v>65</v>
      </c>
    </row>
    <row r="7" spans="1:7" ht="18" customHeight="1" x14ac:dyDescent="0.2">
      <c r="A7" s="8">
        <v>1</v>
      </c>
      <c r="B7" s="8" t="s">
        <v>66</v>
      </c>
      <c r="C7" s="24" t="s">
        <v>67</v>
      </c>
      <c r="D7" s="390">
        <v>4571</v>
      </c>
      <c r="E7" s="394">
        <v>111982319</v>
      </c>
      <c r="F7" s="390">
        <v>1107352570</v>
      </c>
      <c r="G7" s="397">
        <v>0</v>
      </c>
    </row>
    <row r="8" spans="1:7" ht="18" customHeight="1" x14ac:dyDescent="0.2">
      <c r="A8" s="8">
        <f>+A7+1</f>
        <v>2</v>
      </c>
      <c r="B8" s="8" t="s">
        <v>68</v>
      </c>
      <c r="C8" s="24" t="s">
        <v>69</v>
      </c>
      <c r="D8" s="390">
        <v>1910</v>
      </c>
      <c r="E8" s="394">
        <v>26291766</v>
      </c>
      <c r="F8" s="390">
        <v>62246690</v>
      </c>
      <c r="G8" s="397">
        <v>0</v>
      </c>
    </row>
    <row r="9" spans="1:7" ht="18" customHeight="1" x14ac:dyDescent="0.2">
      <c r="A9" s="8">
        <f t="shared" ref="A9:A18" si="0">+A8+1</f>
        <v>3</v>
      </c>
      <c r="B9" s="8" t="s">
        <v>70</v>
      </c>
      <c r="C9" s="537" t="s">
        <v>71</v>
      </c>
      <c r="D9" s="390">
        <v>2904</v>
      </c>
      <c r="E9" s="394">
        <v>80521372</v>
      </c>
      <c r="F9" s="390">
        <v>337260485</v>
      </c>
      <c r="G9" s="397">
        <v>0</v>
      </c>
    </row>
    <row r="10" spans="1:7" ht="18" customHeight="1" x14ac:dyDescent="0.2">
      <c r="A10" s="8">
        <f t="shared" si="0"/>
        <v>4</v>
      </c>
      <c r="B10" s="8" t="s">
        <v>395</v>
      </c>
      <c r="C10" s="434">
        <v>321.72199999999998</v>
      </c>
      <c r="D10" s="391">
        <v>336</v>
      </c>
      <c r="E10" s="394">
        <v>889618</v>
      </c>
      <c r="F10" s="390">
        <v>37734349</v>
      </c>
      <c r="G10" s="397">
        <v>0</v>
      </c>
    </row>
    <row r="11" spans="1:7" ht="18" customHeight="1" x14ac:dyDescent="0.2">
      <c r="A11" s="8">
        <f t="shared" si="0"/>
        <v>5</v>
      </c>
      <c r="B11" s="8" t="s">
        <v>72</v>
      </c>
      <c r="C11" s="24" t="s">
        <v>69</v>
      </c>
      <c r="D11" s="391">
        <v>375</v>
      </c>
      <c r="E11" s="394">
        <v>3939888</v>
      </c>
      <c r="F11" s="390">
        <v>9932910</v>
      </c>
      <c r="G11" s="397">
        <v>0</v>
      </c>
    </row>
    <row r="12" spans="1:7" ht="18" customHeight="1" x14ac:dyDescent="0.2">
      <c r="A12" s="8">
        <f t="shared" si="0"/>
        <v>6</v>
      </c>
      <c r="B12" s="8" t="s">
        <v>73</v>
      </c>
      <c r="C12" s="434" t="s">
        <v>392</v>
      </c>
      <c r="D12" s="391">
        <v>117</v>
      </c>
      <c r="E12" s="394">
        <v>808787</v>
      </c>
      <c r="F12" s="390">
        <v>12992670</v>
      </c>
      <c r="G12" s="397">
        <v>0</v>
      </c>
    </row>
    <row r="13" spans="1:7" ht="18" customHeight="1" x14ac:dyDescent="0.2">
      <c r="A13" s="8">
        <f t="shared" si="0"/>
        <v>7</v>
      </c>
      <c r="B13" s="8" t="s">
        <v>74</v>
      </c>
      <c r="C13" s="537" t="s">
        <v>388</v>
      </c>
      <c r="D13" s="391">
        <v>1</v>
      </c>
      <c r="E13" s="394">
        <v>24155</v>
      </c>
      <c r="F13" s="390">
        <v>162320</v>
      </c>
      <c r="G13" s="397">
        <v>0</v>
      </c>
    </row>
    <row r="14" spans="1:7" ht="18" customHeight="1" x14ac:dyDescent="0.2">
      <c r="A14" s="8">
        <f t="shared" si="0"/>
        <v>8</v>
      </c>
      <c r="B14" s="8" t="s">
        <v>75</v>
      </c>
      <c r="C14" s="24" t="s">
        <v>76</v>
      </c>
      <c r="D14" s="391">
        <v>3</v>
      </c>
      <c r="E14" s="395">
        <v>0</v>
      </c>
      <c r="F14" s="390">
        <v>110370</v>
      </c>
      <c r="G14" s="397">
        <v>0</v>
      </c>
    </row>
    <row r="15" spans="1:7" ht="18" customHeight="1" x14ac:dyDescent="0.2">
      <c r="A15" s="8">
        <f t="shared" si="0"/>
        <v>9</v>
      </c>
      <c r="B15" s="19" t="s">
        <v>396</v>
      </c>
      <c r="C15" s="35" t="s">
        <v>397</v>
      </c>
      <c r="D15" s="564">
        <v>2</v>
      </c>
      <c r="E15" s="565">
        <v>41826</v>
      </c>
      <c r="F15" s="566">
        <v>278610</v>
      </c>
      <c r="G15" s="563">
        <v>0</v>
      </c>
    </row>
    <row r="16" spans="1:7" ht="18" customHeight="1" x14ac:dyDescent="0.2">
      <c r="A16" s="8">
        <f t="shared" si="0"/>
        <v>10</v>
      </c>
      <c r="B16" s="19" t="s">
        <v>77</v>
      </c>
      <c r="C16" s="108">
        <v>308.70400000000001</v>
      </c>
      <c r="D16" s="391">
        <v>7</v>
      </c>
      <c r="E16" s="394">
        <v>3286890</v>
      </c>
      <c r="F16" s="390">
        <v>13737090</v>
      </c>
      <c r="G16" s="397">
        <v>0</v>
      </c>
    </row>
    <row r="17" spans="1:7" ht="18" customHeight="1" thickBot="1" x14ac:dyDescent="0.25">
      <c r="A17" s="8">
        <f t="shared" si="0"/>
        <v>11</v>
      </c>
      <c r="B17" s="19" t="s">
        <v>78</v>
      </c>
      <c r="C17" s="538" t="s">
        <v>79</v>
      </c>
      <c r="D17" s="392"/>
      <c r="E17" s="396"/>
      <c r="F17" s="392"/>
      <c r="G17" s="398"/>
    </row>
    <row r="18" spans="1:7" ht="18" customHeight="1" x14ac:dyDescent="0.2">
      <c r="A18" s="8">
        <f t="shared" si="0"/>
        <v>12</v>
      </c>
      <c r="B18" s="36" t="s">
        <v>400</v>
      </c>
      <c r="C18" s="66"/>
      <c r="D18" s="393">
        <f>SUM(D7:D17)</f>
        <v>10226</v>
      </c>
      <c r="E18" s="400">
        <f>SUM(E7:E17)</f>
        <v>227786621</v>
      </c>
      <c r="F18" s="393">
        <f>SUM(F7:F17)</f>
        <v>1581808064</v>
      </c>
      <c r="G18" s="399">
        <f>SUM(G7:G17)</f>
        <v>0</v>
      </c>
    </row>
    <row r="19" spans="1:7" ht="18" customHeight="1" x14ac:dyDescent="0.2">
      <c r="A19" s="25"/>
      <c r="B19" s="26" t="s">
        <v>80</v>
      </c>
      <c r="C19" s="27"/>
      <c r="D19" s="104"/>
      <c r="E19" s="104"/>
      <c r="F19" s="104"/>
      <c r="G19" s="106"/>
    </row>
    <row r="20" spans="1:7" ht="18" customHeight="1" x14ac:dyDescent="0.2">
      <c r="A20" s="8">
        <f>+A18+1</f>
        <v>13</v>
      </c>
      <c r="B20" s="8" t="s">
        <v>81</v>
      </c>
      <c r="C20" s="24" t="s">
        <v>82</v>
      </c>
      <c r="D20" s="392"/>
      <c r="E20" s="396"/>
      <c r="F20" s="392"/>
      <c r="G20" s="396"/>
    </row>
    <row r="21" spans="1:7" ht="18" customHeight="1" x14ac:dyDescent="0.2">
      <c r="A21" s="8">
        <f t="shared" ref="A21:A35" si="1">+A20+1</f>
        <v>14</v>
      </c>
      <c r="B21" s="8" t="s">
        <v>83</v>
      </c>
      <c r="C21" s="24" t="s">
        <v>84</v>
      </c>
      <c r="D21" s="392"/>
      <c r="E21" s="396"/>
      <c r="F21" s="392"/>
      <c r="G21" s="396"/>
    </row>
    <row r="22" spans="1:7" ht="18" customHeight="1" x14ac:dyDescent="0.2">
      <c r="A22" s="8">
        <f t="shared" si="1"/>
        <v>15</v>
      </c>
      <c r="B22" s="8" t="s">
        <v>85</v>
      </c>
      <c r="C22" s="24" t="s">
        <v>393</v>
      </c>
      <c r="D22" s="391">
        <v>3</v>
      </c>
      <c r="E22" s="394">
        <v>4822570</v>
      </c>
      <c r="F22" s="390">
        <v>6982940</v>
      </c>
      <c r="G22" s="394">
        <v>1821470</v>
      </c>
    </row>
    <row r="23" spans="1:7" ht="18" customHeight="1" x14ac:dyDescent="0.2">
      <c r="A23" s="8">
        <f t="shared" si="1"/>
        <v>16</v>
      </c>
      <c r="B23" s="8" t="s">
        <v>86</v>
      </c>
      <c r="C23" s="537" t="s">
        <v>582</v>
      </c>
      <c r="D23" s="391">
        <v>24</v>
      </c>
      <c r="E23" s="394">
        <v>23630734</v>
      </c>
      <c r="F23" s="390">
        <v>23630734</v>
      </c>
      <c r="G23" s="394">
        <v>23630734</v>
      </c>
    </row>
    <row r="24" spans="1:7" ht="18" customHeight="1" x14ac:dyDescent="0.2">
      <c r="A24" s="8">
        <f t="shared" si="1"/>
        <v>17</v>
      </c>
      <c r="B24" s="8" t="s">
        <v>87</v>
      </c>
      <c r="C24" s="24" t="s">
        <v>88</v>
      </c>
      <c r="D24" s="392"/>
      <c r="E24" s="396"/>
      <c r="F24" s="392"/>
      <c r="G24" s="396"/>
    </row>
    <row r="25" spans="1:7" ht="18" customHeight="1" x14ac:dyDescent="0.2">
      <c r="A25" s="8">
        <f t="shared" si="1"/>
        <v>18</v>
      </c>
      <c r="B25" s="8" t="s">
        <v>89</v>
      </c>
      <c r="C25" s="24" t="s">
        <v>90</v>
      </c>
      <c r="D25" s="391">
        <v>7</v>
      </c>
      <c r="E25" s="394">
        <v>776570</v>
      </c>
      <c r="F25" s="390">
        <v>2135760</v>
      </c>
      <c r="G25" s="395" t="s">
        <v>632</v>
      </c>
    </row>
    <row r="26" spans="1:7" ht="18" customHeight="1" x14ac:dyDescent="0.2">
      <c r="A26" s="8">
        <f t="shared" si="1"/>
        <v>19</v>
      </c>
      <c r="B26" s="8" t="s">
        <v>91</v>
      </c>
      <c r="C26" s="24" t="s">
        <v>92</v>
      </c>
      <c r="D26" s="392"/>
      <c r="E26" s="396"/>
      <c r="F26" s="392"/>
      <c r="G26" s="396"/>
    </row>
    <row r="27" spans="1:7" ht="18" customHeight="1" x14ac:dyDescent="0.2">
      <c r="A27" s="8">
        <f t="shared" si="1"/>
        <v>20</v>
      </c>
      <c r="B27" s="8" t="s">
        <v>93</v>
      </c>
      <c r="C27" s="24" t="s">
        <v>534</v>
      </c>
      <c r="D27" s="392"/>
      <c r="E27" s="396"/>
      <c r="F27" s="392"/>
      <c r="G27" s="396"/>
    </row>
    <row r="28" spans="1:7" ht="18" customHeight="1" x14ac:dyDescent="0.2">
      <c r="A28" s="8">
        <f t="shared" si="1"/>
        <v>21</v>
      </c>
      <c r="B28" s="8" t="s">
        <v>94</v>
      </c>
      <c r="C28" s="24" t="s">
        <v>95</v>
      </c>
      <c r="D28" s="392"/>
      <c r="E28" s="396"/>
      <c r="F28" s="392"/>
      <c r="G28" s="396"/>
    </row>
    <row r="29" spans="1:7" ht="18" customHeight="1" x14ac:dyDescent="0.2">
      <c r="A29" s="8">
        <f t="shared" si="1"/>
        <v>22</v>
      </c>
      <c r="B29" s="8" t="s">
        <v>96</v>
      </c>
      <c r="C29" s="24" t="s">
        <v>583</v>
      </c>
      <c r="D29" s="392"/>
      <c r="E29" s="396"/>
      <c r="F29" s="392"/>
      <c r="G29" s="396"/>
    </row>
    <row r="30" spans="1:7" ht="18" customHeight="1" x14ac:dyDescent="0.2">
      <c r="A30" s="8">
        <f t="shared" si="1"/>
        <v>23</v>
      </c>
      <c r="B30" s="8" t="s">
        <v>97</v>
      </c>
      <c r="C30" s="24" t="s">
        <v>98</v>
      </c>
      <c r="D30" s="392"/>
      <c r="E30" s="396"/>
      <c r="F30" s="392"/>
      <c r="G30" s="396"/>
    </row>
    <row r="31" spans="1:7" ht="18" customHeight="1" x14ac:dyDescent="0.2">
      <c r="A31" s="8">
        <f t="shared" si="1"/>
        <v>24</v>
      </c>
      <c r="B31" s="8" t="s">
        <v>99</v>
      </c>
      <c r="C31" s="24" t="s">
        <v>100</v>
      </c>
      <c r="D31" s="392"/>
      <c r="E31" s="396"/>
      <c r="F31" s="392"/>
      <c r="G31" s="396"/>
    </row>
    <row r="32" spans="1:7" ht="18" customHeight="1" x14ac:dyDescent="0.2">
      <c r="A32" s="8">
        <f t="shared" si="1"/>
        <v>25</v>
      </c>
      <c r="B32" s="8" t="s">
        <v>101</v>
      </c>
      <c r="C32" s="537" t="s">
        <v>585</v>
      </c>
      <c r="D32" s="391">
        <v>910</v>
      </c>
      <c r="E32" s="394">
        <v>161720345</v>
      </c>
      <c r="F32" s="390">
        <v>226335570</v>
      </c>
      <c r="G32" s="394">
        <v>21133741</v>
      </c>
    </row>
    <row r="33" spans="1:7" ht="18" customHeight="1" x14ac:dyDescent="0.2">
      <c r="A33" s="8">
        <f t="shared" si="1"/>
        <v>26</v>
      </c>
      <c r="B33" s="19" t="s">
        <v>398</v>
      </c>
      <c r="C33" s="264">
        <v>307.286</v>
      </c>
      <c r="D33" s="391">
        <v>2</v>
      </c>
      <c r="E33" s="394">
        <v>751490</v>
      </c>
      <c r="F33" s="390">
        <v>509370</v>
      </c>
      <c r="G33" s="394">
        <v>166110</v>
      </c>
    </row>
    <row r="34" spans="1:7" ht="18" customHeight="1" x14ac:dyDescent="0.2">
      <c r="A34" s="8">
        <f t="shared" si="1"/>
        <v>27</v>
      </c>
      <c r="B34" s="19" t="s">
        <v>399</v>
      </c>
      <c r="C34" s="538" t="s">
        <v>584</v>
      </c>
      <c r="D34" s="391">
        <v>2</v>
      </c>
      <c r="E34" s="394">
        <v>0</v>
      </c>
      <c r="F34" s="390">
        <v>1092600</v>
      </c>
      <c r="G34" s="394">
        <v>1092600</v>
      </c>
    </row>
    <row r="35" spans="1:7" ht="18" customHeight="1" x14ac:dyDescent="0.2">
      <c r="A35" s="8">
        <f t="shared" si="1"/>
        <v>28</v>
      </c>
      <c r="B35" s="19" t="s">
        <v>102</v>
      </c>
      <c r="C35" s="88" t="s">
        <v>103</v>
      </c>
      <c r="D35" s="391">
        <v>591</v>
      </c>
      <c r="E35" s="395" t="s">
        <v>632</v>
      </c>
      <c r="F35" s="390">
        <v>3461490</v>
      </c>
      <c r="G35" s="394">
        <v>3400480</v>
      </c>
    </row>
    <row r="36" spans="1:7" ht="18" customHeight="1" x14ac:dyDescent="0.2">
      <c r="A36" s="8">
        <v>29</v>
      </c>
      <c r="B36" s="19" t="s">
        <v>637</v>
      </c>
      <c r="C36" s="727" t="s">
        <v>638</v>
      </c>
      <c r="D36" s="391"/>
      <c r="E36" s="395"/>
      <c r="F36" s="390"/>
      <c r="G36" s="394"/>
    </row>
    <row r="37" spans="1:7" ht="18" customHeight="1" thickBot="1" x14ac:dyDescent="0.25">
      <c r="A37" s="8">
        <v>30</v>
      </c>
      <c r="B37" s="19" t="s">
        <v>104</v>
      </c>
      <c r="C37" s="35"/>
      <c r="D37" s="392"/>
      <c r="E37" s="396"/>
      <c r="F37" s="392"/>
      <c r="G37" s="396"/>
    </row>
    <row r="38" spans="1:7" ht="18" customHeight="1" x14ac:dyDescent="0.2">
      <c r="A38" s="8">
        <v>31</v>
      </c>
      <c r="B38" s="36" t="s">
        <v>401</v>
      </c>
      <c r="C38" s="66"/>
      <c r="D38" s="393">
        <f>SUM(D20:D37)</f>
        <v>1539</v>
      </c>
      <c r="E38" s="400">
        <f>SUM(E20:E37)</f>
        <v>191701709</v>
      </c>
      <c r="F38" s="393">
        <f>SUM(F20:F37)</f>
        <v>264148464</v>
      </c>
      <c r="G38" s="400">
        <f>SUM(G20:G37)</f>
        <v>51245135</v>
      </c>
    </row>
    <row r="39" spans="1:7" ht="18" customHeight="1" x14ac:dyDescent="0.2">
      <c r="A39" s="32"/>
      <c r="B39" s="33" t="s">
        <v>105</v>
      </c>
      <c r="C39" s="34"/>
      <c r="D39" s="105"/>
      <c r="E39" s="105"/>
      <c r="F39" s="105"/>
      <c r="G39" s="107"/>
    </row>
    <row r="40" spans="1:7" ht="18" customHeight="1" x14ac:dyDescent="0.2">
      <c r="A40" s="8">
        <f>+A38+1</f>
        <v>32</v>
      </c>
      <c r="B40" s="8" t="s">
        <v>106</v>
      </c>
      <c r="C40" s="24" t="s">
        <v>107</v>
      </c>
      <c r="D40" s="391">
        <v>294</v>
      </c>
      <c r="E40" s="294">
        <v>0</v>
      </c>
      <c r="F40" s="390">
        <v>189156410</v>
      </c>
      <c r="G40" s="394">
        <v>151207320</v>
      </c>
    </row>
    <row r="41" spans="1:7" ht="18" customHeight="1" x14ac:dyDescent="0.2">
      <c r="A41" s="8">
        <f t="shared" ref="A41:A46" si="2">+A40+1</f>
        <v>33</v>
      </c>
      <c r="B41" s="8" t="s">
        <v>108</v>
      </c>
      <c r="C41" s="24" t="s">
        <v>109</v>
      </c>
      <c r="D41" s="391">
        <v>165</v>
      </c>
      <c r="E41" s="294">
        <v>0</v>
      </c>
      <c r="F41" s="390">
        <v>339856980</v>
      </c>
      <c r="G41" s="394">
        <v>253049579</v>
      </c>
    </row>
    <row r="42" spans="1:7" ht="18" customHeight="1" x14ac:dyDescent="0.2">
      <c r="A42" s="8">
        <f t="shared" si="2"/>
        <v>34</v>
      </c>
      <c r="B42" s="8" t="s">
        <v>110</v>
      </c>
      <c r="C42" s="24" t="s">
        <v>109</v>
      </c>
      <c r="D42" s="391">
        <v>113</v>
      </c>
      <c r="E42" s="294">
        <v>0</v>
      </c>
      <c r="F42" s="390">
        <v>46533350</v>
      </c>
      <c r="G42" s="394">
        <v>37610990</v>
      </c>
    </row>
    <row r="43" spans="1:7" ht="18" customHeight="1" x14ac:dyDescent="0.2">
      <c r="A43" s="8">
        <f t="shared" si="2"/>
        <v>35</v>
      </c>
      <c r="B43" s="8" t="s">
        <v>111</v>
      </c>
      <c r="C43" s="24" t="s">
        <v>109</v>
      </c>
      <c r="D43" s="391">
        <v>683</v>
      </c>
      <c r="E43" s="294">
        <v>0</v>
      </c>
      <c r="F43" s="390">
        <v>164718070</v>
      </c>
      <c r="G43" s="394">
        <v>96749076</v>
      </c>
    </row>
    <row r="44" spans="1:7" ht="18" customHeight="1" x14ac:dyDescent="0.2">
      <c r="A44" s="8">
        <f t="shared" si="2"/>
        <v>36</v>
      </c>
      <c r="B44" s="8" t="s">
        <v>112</v>
      </c>
      <c r="C44" s="24" t="s">
        <v>109</v>
      </c>
      <c r="D44" s="391">
        <v>81</v>
      </c>
      <c r="E44" s="567">
        <v>0</v>
      </c>
      <c r="F44" s="390">
        <v>312110260</v>
      </c>
      <c r="G44" s="394">
        <v>230733290</v>
      </c>
    </row>
    <row r="45" spans="1:7" ht="18" customHeight="1" x14ac:dyDescent="0.2">
      <c r="A45" s="8">
        <f t="shared" si="2"/>
        <v>37</v>
      </c>
      <c r="B45" s="8" t="s">
        <v>113</v>
      </c>
      <c r="C45" s="24" t="s">
        <v>394</v>
      </c>
      <c r="D45" s="392"/>
      <c r="E45" s="567">
        <v>0</v>
      </c>
      <c r="F45" s="392"/>
      <c r="G45" s="396"/>
    </row>
    <row r="46" spans="1:7" ht="18" customHeight="1" thickBot="1" x14ac:dyDescent="0.25">
      <c r="A46" s="8">
        <f t="shared" si="2"/>
        <v>38</v>
      </c>
      <c r="B46" s="31" t="s">
        <v>114</v>
      </c>
      <c r="C46" s="242" t="s">
        <v>109</v>
      </c>
      <c r="D46" s="391">
        <v>76</v>
      </c>
      <c r="E46" s="294">
        <v>0</v>
      </c>
      <c r="F46" s="390">
        <v>30638700</v>
      </c>
      <c r="G46" s="394">
        <v>22892780</v>
      </c>
    </row>
    <row r="47" spans="1:7" ht="18" customHeight="1" x14ac:dyDescent="0.2">
      <c r="A47" s="8">
        <f>+A46+1</f>
        <v>39</v>
      </c>
      <c r="B47" s="30" t="s">
        <v>402</v>
      </c>
      <c r="C47" s="241"/>
      <c r="D47" s="393">
        <f>SUM(D40:D46)</f>
        <v>1412</v>
      </c>
      <c r="E47" s="296">
        <f>SUM(E40:E46)</f>
        <v>0</v>
      </c>
      <c r="F47" s="393">
        <f>SUM(F40:F46)</f>
        <v>1083013770</v>
      </c>
      <c r="G47" s="400">
        <f>SUM(G40:G46)</f>
        <v>792243035</v>
      </c>
    </row>
    <row r="48" spans="1:7" ht="18" customHeight="1" x14ac:dyDescent="0.2">
      <c r="A48" s="25"/>
      <c r="B48" s="26" t="s">
        <v>115</v>
      </c>
      <c r="C48" s="27"/>
      <c r="D48" s="104"/>
      <c r="E48" s="104"/>
      <c r="F48" s="104"/>
      <c r="G48" s="106"/>
    </row>
    <row r="49" spans="1:10" ht="18" customHeight="1" x14ac:dyDescent="0.2">
      <c r="A49" s="8">
        <f>+A47+1</f>
        <v>40</v>
      </c>
      <c r="B49" s="8" t="s">
        <v>116</v>
      </c>
      <c r="C49" s="24" t="s">
        <v>117</v>
      </c>
      <c r="D49" s="15"/>
      <c r="E49" s="295"/>
      <c r="F49" s="392"/>
      <c r="G49" s="396"/>
    </row>
    <row r="50" spans="1:10" ht="18" customHeight="1" x14ac:dyDescent="0.2">
      <c r="A50" s="8">
        <f t="shared" ref="A50:A58" si="3">+A49+1</f>
        <v>41</v>
      </c>
      <c r="B50" s="8" t="s">
        <v>118</v>
      </c>
      <c r="C50" s="24" t="s">
        <v>119</v>
      </c>
      <c r="D50" s="432">
        <v>141</v>
      </c>
      <c r="E50" s="294">
        <v>0</v>
      </c>
      <c r="F50" s="390">
        <v>78634970</v>
      </c>
      <c r="G50" s="394">
        <v>63454622</v>
      </c>
      <c r="I50" s="428"/>
      <c r="J50" s="428"/>
    </row>
    <row r="51" spans="1:10" ht="18" customHeight="1" x14ac:dyDescent="0.2">
      <c r="A51" s="8">
        <f t="shared" si="3"/>
        <v>42</v>
      </c>
      <c r="B51" s="8" t="s">
        <v>120</v>
      </c>
      <c r="C51" s="24" t="s">
        <v>121</v>
      </c>
      <c r="D51" s="431">
        <v>152</v>
      </c>
      <c r="E51" s="294">
        <v>0</v>
      </c>
      <c r="F51" s="390">
        <v>108423570</v>
      </c>
      <c r="G51" s="394">
        <v>74517628</v>
      </c>
      <c r="I51" s="428"/>
      <c r="J51" s="428"/>
    </row>
    <row r="52" spans="1:10" ht="18" customHeight="1" x14ac:dyDescent="0.2">
      <c r="A52" s="8">
        <f t="shared" si="3"/>
        <v>43</v>
      </c>
      <c r="B52" s="8" t="s">
        <v>122</v>
      </c>
      <c r="C52" s="24" t="s">
        <v>123</v>
      </c>
      <c r="D52" s="431"/>
      <c r="E52" s="295"/>
      <c r="F52" s="392"/>
      <c r="G52" s="396"/>
      <c r="I52" s="429"/>
      <c r="J52" s="429"/>
    </row>
    <row r="53" spans="1:10" ht="18" customHeight="1" x14ac:dyDescent="0.2">
      <c r="A53" s="8">
        <f t="shared" si="3"/>
        <v>44</v>
      </c>
      <c r="B53" s="8" t="s">
        <v>124</v>
      </c>
      <c r="C53" s="24" t="s">
        <v>125</v>
      </c>
      <c r="D53" s="431">
        <v>45</v>
      </c>
      <c r="E53" s="294">
        <v>0</v>
      </c>
      <c r="F53" s="390">
        <v>5061540</v>
      </c>
      <c r="G53" s="394">
        <v>3827460</v>
      </c>
      <c r="I53" s="428"/>
      <c r="J53" s="428"/>
    </row>
    <row r="54" spans="1:10" ht="18" customHeight="1" x14ac:dyDescent="0.2">
      <c r="A54" s="8">
        <f t="shared" si="3"/>
        <v>45</v>
      </c>
      <c r="B54" s="8" t="s">
        <v>126</v>
      </c>
      <c r="C54" s="24" t="s">
        <v>127</v>
      </c>
      <c r="D54" s="431"/>
      <c r="E54" s="295"/>
      <c r="F54" s="392"/>
      <c r="G54" s="396"/>
      <c r="I54" s="427"/>
      <c r="J54" s="427"/>
    </row>
    <row r="55" spans="1:10" ht="18" customHeight="1" x14ac:dyDescent="0.2">
      <c r="A55" s="8">
        <f t="shared" si="3"/>
        <v>46</v>
      </c>
      <c r="B55" s="8" t="s">
        <v>128</v>
      </c>
      <c r="C55" s="24" t="s">
        <v>129</v>
      </c>
      <c r="D55" s="431"/>
      <c r="E55" s="295"/>
      <c r="F55" s="392"/>
      <c r="G55" s="396"/>
    </row>
    <row r="56" spans="1:10" ht="18" customHeight="1" x14ac:dyDescent="0.2">
      <c r="A56" s="8">
        <f t="shared" si="3"/>
        <v>47</v>
      </c>
      <c r="B56" s="8" t="s">
        <v>130</v>
      </c>
      <c r="C56" s="24" t="s">
        <v>131</v>
      </c>
      <c r="D56" s="431"/>
      <c r="E56" s="295"/>
      <c r="F56" s="392"/>
      <c r="G56" s="396"/>
    </row>
    <row r="57" spans="1:10" ht="18" customHeight="1" thickBot="1" x14ac:dyDescent="0.25">
      <c r="A57" s="8">
        <f t="shared" si="3"/>
        <v>48</v>
      </c>
      <c r="B57" s="19" t="s">
        <v>132</v>
      </c>
      <c r="C57" s="35"/>
      <c r="D57" s="392"/>
      <c r="E57" s="295"/>
      <c r="F57" s="392"/>
      <c r="G57" s="396"/>
    </row>
    <row r="58" spans="1:10" ht="18" customHeight="1" x14ac:dyDescent="0.2">
      <c r="A58" s="8">
        <f t="shared" si="3"/>
        <v>49</v>
      </c>
      <c r="B58" s="36" t="s">
        <v>403</v>
      </c>
      <c r="C58" s="66"/>
      <c r="D58" s="401">
        <f>SUM(D49:D57)</f>
        <v>338</v>
      </c>
      <c r="E58" s="296">
        <f>SUM(E49:E57)</f>
        <v>0</v>
      </c>
      <c r="F58" s="393">
        <f>SUM(F49:F57)</f>
        <v>192120080</v>
      </c>
      <c r="G58" s="400">
        <f>SUM(G49:G57)</f>
        <v>141799710</v>
      </c>
    </row>
    <row r="59" spans="1:10" ht="18" customHeight="1" x14ac:dyDescent="0.2">
      <c r="A59" s="64"/>
      <c r="B59" s="65"/>
      <c r="C59" s="66"/>
      <c r="D59" s="28"/>
      <c r="E59" s="28"/>
      <c r="F59" s="29"/>
      <c r="G59" s="29"/>
    </row>
    <row r="60" spans="1:10" ht="18" customHeight="1" x14ac:dyDescent="0.2">
      <c r="A60" s="8">
        <f>+A58+1</f>
        <v>50</v>
      </c>
      <c r="B60" s="67" t="s">
        <v>410</v>
      </c>
      <c r="C60" s="68"/>
      <c r="D60" s="1"/>
      <c r="E60" s="1"/>
      <c r="F60" s="10"/>
    </row>
    <row r="61" spans="1:10" ht="18" customHeight="1" x14ac:dyDescent="0.2">
      <c r="A61" s="213" t="s">
        <v>133</v>
      </c>
      <c r="B61" s="9"/>
    </row>
    <row r="62" spans="1:10" ht="18" customHeight="1" x14ac:dyDescent="0.2">
      <c r="B62" s="9"/>
    </row>
    <row r="63" spans="1:10" ht="18" customHeight="1" x14ac:dyDescent="0.2">
      <c r="B63" s="9"/>
      <c r="F63" s="427"/>
      <c r="G63" s="427"/>
    </row>
    <row r="64" spans="1:10" ht="18" customHeight="1" x14ac:dyDescent="0.2">
      <c r="B64" s="9"/>
      <c r="E64" s="568"/>
      <c r="F64" s="427"/>
      <c r="G64" s="427"/>
    </row>
    <row r="65" spans="2:2" x14ac:dyDescent="0.2">
      <c r="B65" s="9"/>
    </row>
    <row r="66" spans="2:2" x14ac:dyDescent="0.2">
      <c r="B66" s="9"/>
    </row>
    <row r="67" spans="2:2" x14ac:dyDescent="0.2">
      <c r="B67" s="9"/>
    </row>
    <row r="68" spans="2:2" x14ac:dyDescent="0.2">
      <c r="B68" s="9"/>
    </row>
    <row r="69" spans="2:2" x14ac:dyDescent="0.2">
      <c r="B69" s="9"/>
    </row>
    <row r="70" spans="2:2" x14ac:dyDescent="0.2">
      <c r="B70" s="9"/>
    </row>
    <row r="71" spans="2:2" x14ac:dyDescent="0.2">
      <c r="B71" s="9"/>
    </row>
    <row r="72" spans="2:2" x14ac:dyDescent="0.2">
      <c r="B72" s="9"/>
    </row>
    <row r="73" spans="2:2" x14ac:dyDescent="0.2">
      <c r="B73" s="9"/>
    </row>
    <row r="74" spans="2:2" x14ac:dyDescent="0.2">
      <c r="B74" s="9"/>
    </row>
    <row r="75" spans="2:2" x14ac:dyDescent="0.2">
      <c r="B75" s="9"/>
    </row>
    <row r="76" spans="2:2" x14ac:dyDescent="0.2">
      <c r="B76" s="9"/>
    </row>
    <row r="77" spans="2:2" x14ac:dyDescent="0.2">
      <c r="B77" s="9"/>
    </row>
    <row r="78" spans="2:2" x14ac:dyDescent="0.2">
      <c r="B78" s="9"/>
    </row>
    <row r="79" spans="2:2" x14ac:dyDescent="0.2">
      <c r="B79" s="9"/>
    </row>
    <row r="80" spans="2:2" x14ac:dyDescent="0.2">
      <c r="B80" s="9"/>
    </row>
    <row r="81" spans="2:2" x14ac:dyDescent="0.2">
      <c r="B81" s="9"/>
    </row>
    <row r="82" spans="2:2" x14ac:dyDescent="0.2">
      <c r="B82" s="9"/>
    </row>
    <row r="83" spans="2:2" x14ac:dyDescent="0.2">
      <c r="B83" s="9"/>
    </row>
    <row r="84" spans="2:2" x14ac:dyDescent="0.2">
      <c r="B84" s="9"/>
    </row>
    <row r="85" spans="2:2" x14ac:dyDescent="0.2">
      <c r="B85" s="9"/>
    </row>
    <row r="86" spans="2:2" x14ac:dyDescent="0.2">
      <c r="B86" s="9"/>
    </row>
    <row r="87" spans="2:2" x14ac:dyDescent="0.2">
      <c r="B87" s="9"/>
    </row>
    <row r="88" spans="2:2" x14ac:dyDescent="0.2">
      <c r="B88" s="9"/>
    </row>
    <row r="89" spans="2:2" x14ac:dyDescent="0.2">
      <c r="B89" s="9"/>
    </row>
    <row r="90" spans="2:2" x14ac:dyDescent="0.2">
      <c r="B90" s="9"/>
    </row>
    <row r="91" spans="2:2" x14ac:dyDescent="0.2">
      <c r="B91" s="9"/>
    </row>
    <row r="92" spans="2:2" x14ac:dyDescent="0.2">
      <c r="B92" s="9"/>
    </row>
    <row r="93" spans="2:2" x14ac:dyDescent="0.2">
      <c r="B93" s="9"/>
    </row>
    <row r="94" spans="2:2" x14ac:dyDescent="0.2">
      <c r="B94" s="9"/>
    </row>
    <row r="95" spans="2:2" x14ac:dyDescent="0.2">
      <c r="B95" s="9"/>
    </row>
    <row r="96" spans="2:2" x14ac:dyDescent="0.2">
      <c r="B96" s="9"/>
    </row>
    <row r="97" spans="2:2" x14ac:dyDescent="0.2">
      <c r="B97" s="9"/>
    </row>
    <row r="98" spans="2:2" x14ac:dyDescent="0.2">
      <c r="B98" s="9"/>
    </row>
    <row r="99" spans="2:2" x14ac:dyDescent="0.2">
      <c r="B99" s="9"/>
    </row>
    <row r="100" spans="2:2" x14ac:dyDescent="0.2">
      <c r="B100" s="9"/>
    </row>
    <row r="101" spans="2:2" x14ac:dyDescent="0.2">
      <c r="B101" s="9"/>
    </row>
    <row r="102" spans="2:2" x14ac:dyDescent="0.2">
      <c r="B102" s="9"/>
    </row>
    <row r="103" spans="2:2" x14ac:dyDescent="0.2">
      <c r="B103" s="9"/>
    </row>
    <row r="104" spans="2:2" x14ac:dyDescent="0.2">
      <c r="B104" s="9"/>
    </row>
    <row r="105" spans="2:2" x14ac:dyDescent="0.2">
      <c r="B105" s="9"/>
    </row>
    <row r="106" spans="2:2" x14ac:dyDescent="0.2">
      <c r="B106" s="9"/>
    </row>
    <row r="107" spans="2:2" x14ac:dyDescent="0.2">
      <c r="B107" s="9"/>
    </row>
    <row r="108" spans="2:2" x14ac:dyDescent="0.2">
      <c r="B108" s="9"/>
    </row>
    <row r="109" spans="2:2" x14ac:dyDescent="0.2">
      <c r="B109" s="9"/>
    </row>
    <row r="110" spans="2:2" x14ac:dyDescent="0.2">
      <c r="B110" s="9"/>
    </row>
    <row r="111" spans="2:2" x14ac:dyDescent="0.2">
      <c r="B111" s="9"/>
    </row>
    <row r="112" spans="2:2" x14ac:dyDescent="0.2">
      <c r="B112" s="9"/>
    </row>
    <row r="113" spans="2:2" x14ac:dyDescent="0.2">
      <c r="B113" s="9"/>
    </row>
    <row r="114" spans="2:2" x14ac:dyDescent="0.2">
      <c r="B114" s="9"/>
    </row>
    <row r="115" spans="2:2" x14ac:dyDescent="0.2">
      <c r="B115" s="9"/>
    </row>
    <row r="116" spans="2:2" x14ac:dyDescent="0.2">
      <c r="B116" s="9"/>
    </row>
    <row r="117" spans="2:2" x14ac:dyDescent="0.2">
      <c r="B117" s="9"/>
    </row>
    <row r="118" spans="2:2" x14ac:dyDescent="0.2">
      <c r="B118" s="9"/>
    </row>
    <row r="119" spans="2:2" x14ac:dyDescent="0.2">
      <c r="B119" s="9"/>
    </row>
    <row r="120" spans="2:2" x14ac:dyDescent="0.2">
      <c r="B120" s="9"/>
    </row>
    <row r="121" spans="2:2" x14ac:dyDescent="0.2">
      <c r="B121" s="9"/>
    </row>
    <row r="122" spans="2:2" x14ac:dyDescent="0.2">
      <c r="B122" s="9"/>
    </row>
    <row r="123" spans="2:2" x14ac:dyDescent="0.2">
      <c r="B123" s="9"/>
    </row>
    <row r="124" spans="2:2" x14ac:dyDescent="0.2">
      <c r="B124" s="9"/>
    </row>
    <row r="125" spans="2:2" x14ac:dyDescent="0.2">
      <c r="B125" s="9"/>
    </row>
    <row r="126" spans="2:2" x14ac:dyDescent="0.2">
      <c r="B126" s="9"/>
    </row>
    <row r="127" spans="2:2" x14ac:dyDescent="0.2">
      <c r="B127" s="9"/>
    </row>
    <row r="128" spans="2:2" x14ac:dyDescent="0.2">
      <c r="B128" s="9"/>
    </row>
    <row r="129" spans="2:2" x14ac:dyDescent="0.2">
      <c r="B129" s="9"/>
    </row>
    <row r="130" spans="2:2" x14ac:dyDescent="0.2">
      <c r="B130" s="9"/>
    </row>
    <row r="131" spans="2:2" x14ac:dyDescent="0.2">
      <c r="B131" s="9"/>
    </row>
    <row r="132" spans="2:2" x14ac:dyDescent="0.2">
      <c r="B132" s="9"/>
    </row>
    <row r="133" spans="2:2" x14ac:dyDescent="0.2">
      <c r="B133" s="9"/>
    </row>
    <row r="134" spans="2:2" x14ac:dyDescent="0.2">
      <c r="B134" s="9"/>
    </row>
    <row r="135" spans="2:2" x14ac:dyDescent="0.2">
      <c r="B135" s="9"/>
    </row>
    <row r="136" spans="2:2" x14ac:dyDescent="0.2">
      <c r="B136" s="9"/>
    </row>
    <row r="137" spans="2:2" x14ac:dyDescent="0.2">
      <c r="B137" s="9"/>
    </row>
    <row r="138" spans="2:2" x14ac:dyDescent="0.2">
      <c r="B138" s="9"/>
    </row>
    <row r="139" spans="2:2" x14ac:dyDescent="0.2">
      <c r="B139" s="9"/>
    </row>
    <row r="140" spans="2:2" x14ac:dyDescent="0.2">
      <c r="B140" s="9"/>
    </row>
    <row r="141" spans="2:2" x14ac:dyDescent="0.2">
      <c r="B141" s="9"/>
    </row>
    <row r="142" spans="2:2" x14ac:dyDescent="0.2">
      <c r="B142" s="9"/>
    </row>
    <row r="143" spans="2:2" x14ac:dyDescent="0.2">
      <c r="B143" s="9"/>
    </row>
    <row r="144" spans="2:2" x14ac:dyDescent="0.2">
      <c r="B144" s="9"/>
    </row>
    <row r="145" spans="2:2" x14ac:dyDescent="0.2">
      <c r="B145" s="9"/>
    </row>
    <row r="146" spans="2:2" x14ac:dyDescent="0.2">
      <c r="B146" s="9"/>
    </row>
    <row r="147" spans="2:2" x14ac:dyDescent="0.2">
      <c r="B147" s="9"/>
    </row>
    <row r="148" spans="2:2" x14ac:dyDescent="0.2">
      <c r="B148" s="9"/>
    </row>
    <row r="149" spans="2:2" x14ac:dyDescent="0.2">
      <c r="B149" s="9"/>
    </row>
    <row r="150" spans="2:2" x14ac:dyDescent="0.2">
      <c r="B150" s="9"/>
    </row>
    <row r="151" spans="2:2" x14ac:dyDescent="0.2">
      <c r="B151" s="9"/>
    </row>
    <row r="152" spans="2:2" x14ac:dyDescent="0.2">
      <c r="B152" s="9"/>
    </row>
    <row r="153" spans="2:2" x14ac:dyDescent="0.2">
      <c r="B153" s="9"/>
    </row>
    <row r="154" spans="2:2" x14ac:dyDescent="0.2">
      <c r="B154" s="9"/>
    </row>
    <row r="155" spans="2:2" x14ac:dyDescent="0.2">
      <c r="B155" s="9"/>
    </row>
    <row r="156" spans="2:2" x14ac:dyDescent="0.2">
      <c r="B156" s="9"/>
    </row>
    <row r="157" spans="2:2" x14ac:dyDescent="0.2">
      <c r="B157" s="9"/>
    </row>
    <row r="158" spans="2:2" x14ac:dyDescent="0.2">
      <c r="B158" s="9"/>
    </row>
    <row r="159" spans="2:2" x14ac:dyDescent="0.2">
      <c r="B159" s="9"/>
    </row>
    <row r="160" spans="2:2" x14ac:dyDescent="0.2">
      <c r="B160" s="9"/>
    </row>
    <row r="161" spans="2:2" x14ac:dyDescent="0.2">
      <c r="B161" s="9"/>
    </row>
    <row r="162" spans="2:2" x14ac:dyDescent="0.2">
      <c r="B162" s="9"/>
    </row>
    <row r="163" spans="2:2" x14ac:dyDescent="0.2">
      <c r="B163" s="9"/>
    </row>
    <row r="164" spans="2:2" x14ac:dyDescent="0.2">
      <c r="B164" s="9"/>
    </row>
    <row r="165" spans="2:2" x14ac:dyDescent="0.2">
      <c r="B165" s="9"/>
    </row>
    <row r="166" spans="2:2" x14ac:dyDescent="0.2">
      <c r="B166" s="9"/>
    </row>
    <row r="167" spans="2:2" x14ac:dyDescent="0.2">
      <c r="B167" s="9"/>
    </row>
    <row r="168" spans="2:2" x14ac:dyDescent="0.2">
      <c r="B168" s="9"/>
    </row>
    <row r="169" spans="2:2" x14ac:dyDescent="0.2">
      <c r="B169" s="9"/>
    </row>
    <row r="170" spans="2:2" x14ac:dyDescent="0.2">
      <c r="B170" s="9"/>
    </row>
    <row r="171" spans="2:2" x14ac:dyDescent="0.2">
      <c r="B171" s="9"/>
    </row>
    <row r="172" spans="2:2" x14ac:dyDescent="0.2">
      <c r="B172" s="9"/>
    </row>
    <row r="173" spans="2:2" x14ac:dyDescent="0.2">
      <c r="B173" s="9"/>
    </row>
    <row r="174" spans="2:2" x14ac:dyDescent="0.2">
      <c r="B174" s="9"/>
    </row>
    <row r="175" spans="2:2" x14ac:dyDescent="0.2">
      <c r="B175" s="9"/>
    </row>
    <row r="176" spans="2:2" x14ac:dyDescent="0.2">
      <c r="B176" s="9"/>
    </row>
    <row r="177" spans="2:2" x14ac:dyDescent="0.2">
      <c r="B177" s="9"/>
    </row>
    <row r="178" spans="2:2" x14ac:dyDescent="0.2">
      <c r="B178" s="9"/>
    </row>
    <row r="179" spans="2:2" x14ac:dyDescent="0.2">
      <c r="B179" s="9"/>
    </row>
    <row r="180" spans="2:2" x14ac:dyDescent="0.2">
      <c r="B180" s="9"/>
    </row>
    <row r="181" spans="2:2" x14ac:dyDescent="0.2">
      <c r="B181" s="9"/>
    </row>
    <row r="182" spans="2:2" x14ac:dyDescent="0.2">
      <c r="B182" s="9"/>
    </row>
    <row r="183" spans="2:2" x14ac:dyDescent="0.2">
      <c r="B183" s="9"/>
    </row>
    <row r="184" spans="2:2" x14ac:dyDescent="0.2">
      <c r="B184" s="9"/>
    </row>
    <row r="185" spans="2:2" x14ac:dyDescent="0.2">
      <c r="B185" s="9"/>
    </row>
    <row r="186" spans="2:2" x14ac:dyDescent="0.2">
      <c r="B186" s="9"/>
    </row>
    <row r="187" spans="2:2" x14ac:dyDescent="0.2">
      <c r="B187" s="9"/>
    </row>
    <row r="188" spans="2:2" x14ac:dyDescent="0.2">
      <c r="B188" s="9"/>
    </row>
    <row r="189" spans="2:2" x14ac:dyDescent="0.2">
      <c r="B189" s="9"/>
    </row>
    <row r="190" spans="2:2" x14ac:dyDescent="0.2">
      <c r="B190" s="9"/>
    </row>
    <row r="191" spans="2:2" x14ac:dyDescent="0.2">
      <c r="B191" s="9"/>
    </row>
    <row r="192" spans="2:2" x14ac:dyDescent="0.2">
      <c r="B192" s="9"/>
    </row>
    <row r="193" spans="2:2" x14ac:dyDescent="0.2">
      <c r="B193" s="9"/>
    </row>
    <row r="194" spans="2:2" x14ac:dyDescent="0.2">
      <c r="B194" s="9"/>
    </row>
    <row r="195" spans="2:2" x14ac:dyDescent="0.2">
      <c r="B195" s="9"/>
    </row>
    <row r="196" spans="2:2" x14ac:dyDescent="0.2">
      <c r="B196" s="9"/>
    </row>
    <row r="197" spans="2:2" x14ac:dyDescent="0.2">
      <c r="B197" s="9"/>
    </row>
    <row r="198" spans="2:2" x14ac:dyDescent="0.2">
      <c r="B198" s="9"/>
    </row>
    <row r="199" spans="2:2" x14ac:dyDescent="0.2">
      <c r="B199" s="9"/>
    </row>
    <row r="200" spans="2:2" x14ac:dyDescent="0.2">
      <c r="B200" s="9"/>
    </row>
    <row r="201" spans="2:2" x14ac:dyDescent="0.2">
      <c r="B201" s="9"/>
    </row>
    <row r="202" spans="2:2" x14ac:dyDescent="0.2">
      <c r="B202" s="9"/>
    </row>
    <row r="203" spans="2:2" x14ac:dyDescent="0.2">
      <c r="B203" s="9"/>
    </row>
    <row r="204" spans="2:2" x14ac:dyDescent="0.2">
      <c r="B204" s="9"/>
    </row>
    <row r="205" spans="2:2" x14ac:dyDescent="0.2">
      <c r="B205" s="9"/>
    </row>
    <row r="206" spans="2:2" x14ac:dyDescent="0.2">
      <c r="B206" s="9"/>
    </row>
    <row r="207" spans="2:2" x14ac:dyDescent="0.2">
      <c r="B207" s="9"/>
    </row>
    <row r="208" spans="2:2" x14ac:dyDescent="0.2">
      <c r="B208" s="9"/>
    </row>
    <row r="209" spans="2:2" x14ac:dyDescent="0.2">
      <c r="B209" s="9"/>
    </row>
    <row r="210" spans="2:2" x14ac:dyDescent="0.2">
      <c r="B210" s="9"/>
    </row>
    <row r="211" spans="2:2" x14ac:dyDescent="0.2">
      <c r="B211" s="9"/>
    </row>
    <row r="212" spans="2:2" x14ac:dyDescent="0.2">
      <c r="B212" s="9"/>
    </row>
    <row r="213" spans="2:2" x14ac:dyDescent="0.2">
      <c r="B213" s="9"/>
    </row>
    <row r="214" spans="2:2" x14ac:dyDescent="0.2">
      <c r="B214" s="9"/>
    </row>
    <row r="215" spans="2:2" x14ac:dyDescent="0.2">
      <c r="B215" s="9"/>
    </row>
    <row r="216" spans="2:2" x14ac:dyDescent="0.2">
      <c r="B216" s="9"/>
    </row>
    <row r="217" spans="2:2" x14ac:dyDescent="0.2">
      <c r="B217" s="9"/>
    </row>
    <row r="218" spans="2:2" x14ac:dyDescent="0.2">
      <c r="B218" s="9"/>
    </row>
    <row r="219" spans="2:2" x14ac:dyDescent="0.2">
      <c r="B219" s="9"/>
    </row>
    <row r="220" spans="2:2" x14ac:dyDescent="0.2">
      <c r="B220" s="9"/>
    </row>
    <row r="221" spans="2:2" x14ac:dyDescent="0.2">
      <c r="B221" s="9"/>
    </row>
    <row r="222" spans="2:2" x14ac:dyDescent="0.2">
      <c r="B222" s="9"/>
    </row>
    <row r="223" spans="2:2" x14ac:dyDescent="0.2">
      <c r="B223" s="9"/>
    </row>
    <row r="224" spans="2:2" x14ac:dyDescent="0.2">
      <c r="B224" s="9"/>
    </row>
    <row r="225" spans="2:2" x14ac:dyDescent="0.2">
      <c r="B225" s="9"/>
    </row>
    <row r="226" spans="2:2" x14ac:dyDescent="0.2">
      <c r="B226" s="9"/>
    </row>
    <row r="227" spans="2:2" x14ac:dyDescent="0.2">
      <c r="B227" s="9"/>
    </row>
    <row r="228" spans="2:2" x14ac:dyDescent="0.2">
      <c r="B228" s="9"/>
    </row>
    <row r="229" spans="2:2" x14ac:dyDescent="0.2">
      <c r="B229" s="9"/>
    </row>
    <row r="230" spans="2:2" x14ac:dyDescent="0.2">
      <c r="B230" s="9"/>
    </row>
    <row r="231" spans="2:2" x14ac:dyDescent="0.2">
      <c r="B231" s="9"/>
    </row>
    <row r="232" spans="2:2" x14ac:dyDescent="0.2">
      <c r="B232" s="9"/>
    </row>
    <row r="233" spans="2:2" x14ac:dyDescent="0.2">
      <c r="B233" s="9"/>
    </row>
    <row r="234" spans="2:2" x14ac:dyDescent="0.2">
      <c r="B234" s="9"/>
    </row>
    <row r="235" spans="2:2" x14ac:dyDescent="0.2">
      <c r="B235" s="9"/>
    </row>
    <row r="236" spans="2:2" x14ac:dyDescent="0.2">
      <c r="B236" s="9"/>
    </row>
    <row r="237" spans="2:2" x14ac:dyDescent="0.2">
      <c r="B237" s="9"/>
    </row>
    <row r="238" spans="2:2" x14ac:dyDescent="0.2">
      <c r="B238" s="9"/>
    </row>
    <row r="239" spans="2:2" x14ac:dyDescent="0.2">
      <c r="B239" s="9"/>
    </row>
    <row r="240" spans="2:2" x14ac:dyDescent="0.2">
      <c r="B240" s="9"/>
    </row>
    <row r="241" spans="2:2" x14ac:dyDescent="0.2">
      <c r="B241" s="9"/>
    </row>
    <row r="242" spans="2:2" x14ac:dyDescent="0.2">
      <c r="B242" s="9"/>
    </row>
  </sheetData>
  <phoneticPr fontId="30" type="noConversion"/>
  <pageMargins left="0.63" right="0.26" top="0.5" bottom="0.46" header="0.5" footer="0.5"/>
  <pageSetup scale="56"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DI82"/>
  <sheetViews>
    <sheetView showGridLines="0" workbookViewId="0">
      <selection activeCell="B3" sqref="B3"/>
    </sheetView>
  </sheetViews>
  <sheetFormatPr defaultRowHeight="15" x14ac:dyDescent="0.2"/>
  <cols>
    <col min="1" max="1" width="9.21875" customWidth="1"/>
    <col min="2" max="2" width="41.109375" customWidth="1"/>
    <col min="3" max="3" width="60.21875" bestFit="1" customWidth="1"/>
    <col min="4" max="5" width="13.21875" bestFit="1" customWidth="1"/>
    <col min="6" max="23" width="13.77734375" customWidth="1"/>
    <col min="24" max="24" width="17" bestFit="1" customWidth="1"/>
    <col min="25" max="26" width="13.77734375" customWidth="1"/>
    <col min="27" max="27" width="16.6640625" customWidth="1"/>
    <col min="28" max="28" width="17" bestFit="1" customWidth="1"/>
    <col min="29" max="112" width="13.77734375" customWidth="1"/>
    <col min="113" max="113" width="12" customWidth="1"/>
  </cols>
  <sheetData>
    <row r="1" spans="1:113" ht="20.25" x14ac:dyDescent="0.3">
      <c r="A1" s="14" t="s">
        <v>134</v>
      </c>
      <c r="AV1" s="85"/>
    </row>
    <row r="2" spans="1:113" ht="18" customHeight="1" x14ac:dyDescent="0.25">
      <c r="A2" s="22" t="s">
        <v>645</v>
      </c>
      <c r="C2" s="23"/>
      <c r="D2" s="23"/>
      <c r="E2" s="23"/>
      <c r="AV2" s="86"/>
    </row>
    <row r="3" spans="1:113" x14ac:dyDescent="0.2">
      <c r="AV3" s="86"/>
    </row>
    <row r="4" spans="1:113" ht="16.5" thickBot="1" x14ac:dyDescent="0.3">
      <c r="A4" s="82" t="s">
        <v>135</v>
      </c>
      <c r="B4" s="254" t="s">
        <v>561</v>
      </c>
      <c r="C4" s="255"/>
    </row>
    <row r="5" spans="1:113" ht="15.75" x14ac:dyDescent="0.25">
      <c r="A5" s="13"/>
    </row>
    <row r="6" spans="1:113" x14ac:dyDescent="0.2">
      <c r="A6" s="739"/>
      <c r="B6" s="482"/>
    </row>
    <row r="7" spans="1:113" ht="18" customHeight="1" x14ac:dyDescent="0.2">
      <c r="A7" s="481"/>
      <c r="B7" s="740"/>
      <c r="C7" s="9"/>
      <c r="D7" s="9"/>
      <c r="E7" s="9"/>
      <c r="F7" s="9"/>
      <c r="G7" s="87"/>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row>
    <row r="8" spans="1:113" ht="18" customHeight="1" x14ac:dyDescent="0.2">
      <c r="A8" s="113" t="s">
        <v>136</v>
      </c>
      <c r="B8" s="93"/>
      <c r="C8" s="9"/>
      <c r="D8" s="9"/>
      <c r="E8" s="9"/>
      <c r="F8" s="9"/>
      <c r="G8" s="87"/>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3"/>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row>
    <row r="9" spans="1:113" ht="18" customHeight="1" thickBot="1" x14ac:dyDescent="0.25">
      <c r="F9" s="9" t="s">
        <v>137</v>
      </c>
      <c r="H9" s="9"/>
      <c r="I9" s="9"/>
      <c r="J9" s="9"/>
      <c r="K9" s="9"/>
      <c r="L9" s="9"/>
      <c r="M9" s="9"/>
      <c r="N9" s="9"/>
      <c r="O9" s="9"/>
      <c r="P9" s="9"/>
      <c r="Q9" s="9"/>
      <c r="R9" s="9"/>
      <c r="S9" s="9"/>
      <c r="T9" s="9"/>
      <c r="U9" s="9"/>
      <c r="V9" s="9"/>
      <c r="W9" s="9"/>
      <c r="X9" s="9"/>
      <c r="Y9" s="9"/>
      <c r="Z9" s="9"/>
      <c r="AA9" s="9" t="s">
        <v>138</v>
      </c>
      <c r="AB9" s="9"/>
      <c r="AC9" s="9"/>
      <c r="AD9" s="9"/>
      <c r="AE9" s="9"/>
      <c r="AF9" s="9"/>
      <c r="AG9" s="9"/>
      <c r="AH9" s="9"/>
      <c r="AI9" s="9"/>
      <c r="AJ9" s="9"/>
      <c r="AK9" s="9"/>
      <c r="AL9" s="9"/>
      <c r="AM9" s="9"/>
      <c r="AN9" s="9"/>
      <c r="AO9" s="9"/>
      <c r="AP9" s="9"/>
      <c r="AQ9" s="9"/>
      <c r="AR9" s="9"/>
      <c r="AS9" s="9"/>
      <c r="AT9" s="9"/>
      <c r="AU9" s="9"/>
      <c r="AV9" s="9"/>
      <c r="AW9" s="93"/>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row>
    <row r="10" spans="1:113" s="205" customFormat="1" thickTop="1" x14ac:dyDescent="0.2">
      <c r="A10" s="333">
        <v>1</v>
      </c>
      <c r="B10" s="333">
        <v>2</v>
      </c>
      <c r="C10" s="333">
        <v>3</v>
      </c>
      <c r="D10" s="334">
        <v>4</v>
      </c>
      <c r="E10" s="335"/>
      <c r="F10" s="333">
        <f>+D10+1</f>
        <v>5</v>
      </c>
      <c r="G10" s="333">
        <f t="shared" ref="G10:L10" si="0">+F10+1</f>
        <v>6</v>
      </c>
      <c r="H10" s="333">
        <f t="shared" si="0"/>
        <v>7</v>
      </c>
      <c r="I10" s="333">
        <f t="shared" si="0"/>
        <v>8</v>
      </c>
      <c r="J10" s="333">
        <f t="shared" si="0"/>
        <v>9</v>
      </c>
      <c r="K10" s="333">
        <f t="shared" si="0"/>
        <v>10</v>
      </c>
      <c r="L10" s="334">
        <f t="shared" si="0"/>
        <v>11</v>
      </c>
      <c r="M10" s="336"/>
      <c r="N10" s="336"/>
      <c r="O10" s="336"/>
      <c r="P10" s="336"/>
      <c r="Q10" s="336"/>
      <c r="R10" s="334">
        <f>+L10+1</f>
        <v>12</v>
      </c>
      <c r="S10" s="336"/>
      <c r="T10" s="336"/>
      <c r="U10" s="336"/>
      <c r="V10" s="336"/>
      <c r="W10" s="337"/>
      <c r="X10" s="333">
        <f>+R10+1</f>
        <v>13</v>
      </c>
      <c r="Y10" s="333">
        <f>+X10+1</f>
        <v>14</v>
      </c>
      <c r="Z10" s="333">
        <f>+Y10+1</f>
        <v>15</v>
      </c>
      <c r="AA10" s="333">
        <f>+Z10+1</f>
        <v>16</v>
      </c>
      <c r="AB10" s="333">
        <f>+AA10+1</f>
        <v>17</v>
      </c>
      <c r="AC10" s="338">
        <f>+AB10+1</f>
        <v>18</v>
      </c>
      <c r="AD10" s="336"/>
      <c r="AE10" s="336"/>
      <c r="AF10" s="336"/>
      <c r="AG10" s="336"/>
      <c r="AH10" s="337"/>
      <c r="AI10" s="339">
        <f>+AC10+1</f>
        <v>19</v>
      </c>
      <c r="AJ10" s="336"/>
      <c r="AK10" s="336"/>
      <c r="AL10" s="336"/>
      <c r="AM10" s="336"/>
      <c r="AN10" s="337"/>
      <c r="AO10" s="339">
        <f>+AI10+1</f>
        <v>20</v>
      </c>
      <c r="AP10" s="336"/>
      <c r="AQ10" s="336"/>
      <c r="AR10" s="336"/>
      <c r="AS10" s="336"/>
      <c r="AT10" s="337"/>
      <c r="AU10" s="333">
        <f>+AO10+1</f>
        <v>21</v>
      </c>
      <c r="AV10" s="333">
        <f>+AU10+1</f>
        <v>22</v>
      </c>
      <c r="AW10" s="340"/>
      <c r="AX10" s="341"/>
      <c r="AY10" s="341">
        <f>+AV10+1</f>
        <v>23</v>
      </c>
      <c r="AZ10" s="341"/>
      <c r="BA10" s="341"/>
      <c r="BB10" s="342"/>
      <c r="BC10" s="340"/>
      <c r="BD10" s="341"/>
      <c r="BE10" s="341">
        <f>+AY10+1</f>
        <v>24</v>
      </c>
      <c r="BF10" s="341"/>
      <c r="BG10" s="341"/>
      <c r="BH10" s="342"/>
      <c r="BI10" s="340"/>
      <c r="BJ10" s="341"/>
      <c r="BK10" s="341" t="s">
        <v>139</v>
      </c>
      <c r="BL10" s="341"/>
      <c r="BM10" s="341"/>
      <c r="BN10" s="342"/>
      <c r="BO10" s="341"/>
      <c r="BP10" s="341"/>
      <c r="BQ10" s="341" t="s">
        <v>140</v>
      </c>
      <c r="BR10" s="341"/>
      <c r="BS10" s="341"/>
      <c r="BT10" s="342"/>
      <c r="BU10" s="340"/>
      <c r="BV10" s="341"/>
      <c r="BW10" s="341" t="s">
        <v>141</v>
      </c>
      <c r="BX10" s="341"/>
      <c r="BY10" s="341"/>
      <c r="BZ10" s="342"/>
      <c r="CA10" s="340"/>
      <c r="CB10" s="341"/>
      <c r="CC10" s="341">
        <v>25</v>
      </c>
      <c r="CD10" s="341"/>
      <c r="CE10" s="341"/>
      <c r="CF10" s="342"/>
      <c r="CG10" s="340"/>
      <c r="CH10" s="341"/>
      <c r="CI10" s="341">
        <f>+CC10+1</f>
        <v>26</v>
      </c>
      <c r="CJ10" s="341"/>
      <c r="CK10" s="341"/>
      <c r="CL10" s="343"/>
      <c r="CM10" s="339">
        <f>+CI10+1</f>
        <v>27</v>
      </c>
      <c r="CN10" s="336"/>
      <c r="CO10" s="336"/>
      <c r="CP10" s="336"/>
      <c r="CQ10" s="337"/>
      <c r="CR10" s="339">
        <f>+CM10+1</f>
        <v>28</v>
      </c>
      <c r="CS10" s="336"/>
      <c r="CT10" s="336"/>
      <c r="CU10" s="336"/>
      <c r="CV10" s="336"/>
      <c r="CW10" s="337"/>
      <c r="CX10" s="333">
        <f>+CR10+1</f>
        <v>29</v>
      </c>
      <c r="CY10" s="333">
        <f t="shared" ref="CY10:DI10" si="1">+CX10+1</f>
        <v>30</v>
      </c>
      <c r="CZ10" s="333">
        <f t="shared" si="1"/>
        <v>31</v>
      </c>
      <c r="DA10" s="333">
        <f t="shared" si="1"/>
        <v>32</v>
      </c>
      <c r="DB10" s="344">
        <f t="shared" si="1"/>
        <v>33</v>
      </c>
      <c r="DC10" s="333">
        <f t="shared" si="1"/>
        <v>34</v>
      </c>
      <c r="DD10" s="333">
        <f t="shared" si="1"/>
        <v>35</v>
      </c>
      <c r="DE10" s="333">
        <f t="shared" si="1"/>
        <v>36</v>
      </c>
      <c r="DF10" s="333">
        <f t="shared" si="1"/>
        <v>37</v>
      </c>
      <c r="DG10" s="333">
        <f t="shared" si="1"/>
        <v>38</v>
      </c>
      <c r="DH10" s="333">
        <f t="shared" si="1"/>
        <v>39</v>
      </c>
      <c r="DI10" s="333">
        <f t="shared" si="1"/>
        <v>40</v>
      </c>
    </row>
    <row r="11" spans="1:113" s="205" customFormat="1" ht="15.75" customHeight="1" x14ac:dyDescent="0.2">
      <c r="A11" s="345"/>
      <c r="B11" s="345"/>
      <c r="C11" s="345"/>
      <c r="D11" s="346"/>
      <c r="E11" s="347"/>
      <c r="F11" s="345"/>
      <c r="G11" s="345"/>
      <c r="H11" s="345"/>
      <c r="I11" s="345"/>
      <c r="J11" s="345"/>
      <c r="K11" s="345"/>
      <c r="L11" s="348"/>
      <c r="M11" s="349"/>
      <c r="N11" s="349"/>
      <c r="O11" s="349"/>
      <c r="P11" s="349"/>
      <c r="Q11" s="349"/>
      <c r="R11" s="348"/>
      <c r="S11" s="349"/>
      <c r="T11" s="349"/>
      <c r="U11" s="349"/>
      <c r="V11" s="349"/>
      <c r="W11" s="350"/>
      <c r="X11" s="345"/>
      <c r="Y11" s="345"/>
      <c r="Z11" s="345"/>
      <c r="AA11" s="345"/>
      <c r="AB11" s="345"/>
      <c r="AC11" s="351"/>
      <c r="AD11" s="349"/>
      <c r="AE11" s="349"/>
      <c r="AF11" s="349"/>
      <c r="AG11" s="349"/>
      <c r="AH11" s="350"/>
      <c r="AI11" s="352"/>
      <c r="AJ11" s="349"/>
      <c r="AK11" s="349"/>
      <c r="AL11" s="349"/>
      <c r="AM11" s="349"/>
      <c r="AN11" s="350"/>
      <c r="AO11" s="352"/>
      <c r="AP11" s="349"/>
      <c r="AQ11" s="349"/>
      <c r="AR11" s="349"/>
      <c r="AS11" s="349"/>
      <c r="AT11" s="350"/>
      <c r="AU11" s="345"/>
      <c r="AV11" s="345"/>
      <c r="AW11" s="353"/>
      <c r="AX11" s="354"/>
      <c r="AY11" s="354"/>
      <c r="AZ11" s="354"/>
      <c r="BA11" s="354"/>
      <c r="BB11" s="355"/>
      <c r="BC11" s="353"/>
      <c r="BD11" s="354"/>
      <c r="BE11" s="354"/>
      <c r="BF11" s="354"/>
      <c r="BG11" s="354"/>
      <c r="BH11" s="355"/>
      <c r="BI11" s="353"/>
      <c r="BJ11" s="354"/>
      <c r="BK11" s="354"/>
      <c r="BL11" s="354"/>
      <c r="BM11" s="354"/>
      <c r="BN11" s="355"/>
      <c r="BO11" s="354"/>
      <c r="BP11" s="354"/>
      <c r="BQ11" s="354"/>
      <c r="BR11" s="354"/>
      <c r="BS11" s="354"/>
      <c r="BT11" s="355"/>
      <c r="BU11" s="353"/>
      <c r="BV11" s="354"/>
      <c r="BW11" s="354"/>
      <c r="BX11" s="354"/>
      <c r="BY11" s="354"/>
      <c r="BZ11" s="355"/>
      <c r="CA11" s="353"/>
      <c r="CB11" s="354"/>
      <c r="CC11" s="354"/>
      <c r="CD11" s="354"/>
      <c r="CE11" s="354"/>
      <c r="CF11" s="355"/>
      <c r="CG11" s="353"/>
      <c r="CM11" s="352"/>
      <c r="CN11" s="349"/>
      <c r="CO11" s="349"/>
      <c r="CP11" s="349"/>
      <c r="CQ11" s="350"/>
      <c r="CR11" s="356"/>
      <c r="CS11" s="357"/>
      <c r="CT11" s="357"/>
      <c r="CU11" s="357"/>
      <c r="CV11" s="357"/>
      <c r="CW11" s="350"/>
      <c r="CX11" s="345"/>
      <c r="CY11" s="345"/>
      <c r="CZ11" s="345"/>
      <c r="DA11" s="345"/>
      <c r="DB11" s="358"/>
      <c r="DC11" s="345"/>
      <c r="DD11" s="345"/>
      <c r="DE11" s="345"/>
      <c r="DF11" s="345"/>
      <c r="DG11" s="345"/>
      <c r="DH11" s="345"/>
      <c r="DI11" s="345"/>
    </row>
    <row r="12" spans="1:113" s="205" customFormat="1" ht="16.5" customHeight="1" thickBot="1" x14ac:dyDescent="0.3">
      <c r="A12" s="359"/>
      <c r="B12" s="359"/>
      <c r="C12" s="359"/>
      <c r="D12" s="360" t="s">
        <v>163</v>
      </c>
      <c r="E12" s="361" t="s">
        <v>165</v>
      </c>
      <c r="F12" s="359"/>
      <c r="G12" s="359"/>
      <c r="H12" s="359"/>
      <c r="I12" s="359"/>
      <c r="J12" s="359"/>
      <c r="K12" s="359"/>
      <c r="L12" s="362" t="s">
        <v>142</v>
      </c>
      <c r="M12" s="363"/>
      <c r="N12" s="363"/>
      <c r="O12" s="363"/>
      <c r="P12" s="363"/>
      <c r="Q12" s="363"/>
      <c r="R12" s="362" t="s">
        <v>143</v>
      </c>
      <c r="S12" s="363"/>
      <c r="T12" s="363"/>
      <c r="U12" s="363"/>
      <c r="V12" s="363"/>
      <c r="W12" s="364"/>
      <c r="X12" s="365"/>
      <c r="Y12" s="365"/>
      <c r="Z12" s="365"/>
      <c r="AA12" s="365"/>
      <c r="AB12" s="365"/>
      <c r="AC12" s="363" t="s">
        <v>350</v>
      </c>
      <c r="AD12" s="363"/>
      <c r="AE12" s="363"/>
      <c r="AF12" s="363"/>
      <c r="AG12" s="363"/>
      <c r="AH12" s="364"/>
      <c r="AI12" s="366" t="s">
        <v>144</v>
      </c>
      <c r="AJ12" s="363"/>
      <c r="AK12" s="363"/>
      <c r="AL12" s="363"/>
      <c r="AM12" s="363"/>
      <c r="AN12" s="364"/>
      <c r="AO12" s="366" t="s">
        <v>351</v>
      </c>
      <c r="AP12" s="363"/>
      <c r="AQ12" s="363"/>
      <c r="AR12" s="363"/>
      <c r="AS12" s="363"/>
      <c r="AT12" s="364"/>
      <c r="AU12" s="365"/>
      <c r="AV12" s="365"/>
      <c r="AW12" s="366" t="s">
        <v>406</v>
      </c>
      <c r="AX12" s="363"/>
      <c r="AY12" s="363"/>
      <c r="AZ12" s="363"/>
      <c r="BA12" s="363"/>
      <c r="BB12" s="364"/>
      <c r="BD12" s="367" t="s">
        <v>405</v>
      </c>
      <c r="BH12" s="368"/>
      <c r="BI12" s="353"/>
      <c r="BJ12" s="369" t="s">
        <v>146</v>
      </c>
      <c r="BN12" s="368"/>
      <c r="BP12" s="369" t="s">
        <v>147</v>
      </c>
      <c r="BT12" s="355"/>
      <c r="BU12" s="370"/>
      <c r="BV12" s="371" t="s">
        <v>407</v>
      </c>
      <c r="BZ12" s="355"/>
      <c r="CB12" s="371" t="s">
        <v>148</v>
      </c>
      <c r="CF12" s="368"/>
      <c r="CG12" s="362" t="s">
        <v>149</v>
      </c>
      <c r="CH12" s="363"/>
      <c r="CI12" s="363"/>
      <c r="CJ12" s="363"/>
      <c r="CK12" s="363"/>
      <c r="CL12" s="364"/>
      <c r="CM12" s="366" t="s">
        <v>150</v>
      </c>
      <c r="CN12" s="363"/>
      <c r="CO12" s="363"/>
      <c r="CP12" s="363"/>
      <c r="CQ12" s="364"/>
      <c r="CR12" s="366" t="s">
        <v>352</v>
      </c>
      <c r="CS12" s="363"/>
      <c r="CT12" s="363"/>
      <c r="CU12" s="363"/>
      <c r="CV12" s="363"/>
      <c r="CW12" s="364"/>
      <c r="CX12" s="365"/>
      <c r="CY12" s="365"/>
      <c r="CZ12" s="365"/>
      <c r="DA12" s="365"/>
      <c r="DB12" s="372"/>
      <c r="DC12" s="365"/>
      <c r="DD12" s="365"/>
      <c r="DE12" s="365"/>
      <c r="DF12" s="365"/>
      <c r="DG12" s="365"/>
      <c r="DH12" s="365"/>
      <c r="DI12" s="365"/>
    </row>
    <row r="13" spans="1:113" s="205" customFormat="1" ht="54" customHeight="1" x14ac:dyDescent="0.25">
      <c r="A13" s="373" t="s">
        <v>151</v>
      </c>
      <c r="B13" s="365" t="s">
        <v>152</v>
      </c>
      <c r="C13" s="365" t="s">
        <v>153</v>
      </c>
      <c r="D13" s="374" t="s">
        <v>518</v>
      </c>
      <c r="E13" s="374" t="s">
        <v>518</v>
      </c>
      <c r="F13" s="373" t="s">
        <v>348</v>
      </c>
      <c r="G13" s="373" t="s">
        <v>349</v>
      </c>
      <c r="H13" s="373" t="s">
        <v>155</v>
      </c>
      <c r="I13" s="373" t="s">
        <v>368</v>
      </c>
      <c r="J13" s="373" t="s">
        <v>157</v>
      </c>
      <c r="K13" s="373" t="s">
        <v>158</v>
      </c>
      <c r="L13" s="375" t="s">
        <v>159</v>
      </c>
      <c r="M13" s="376" t="s">
        <v>160</v>
      </c>
      <c r="N13" s="376" t="s">
        <v>155</v>
      </c>
      <c r="O13" s="376" t="s">
        <v>369</v>
      </c>
      <c r="P13" s="376" t="s">
        <v>157</v>
      </c>
      <c r="Q13" s="377" t="s">
        <v>158</v>
      </c>
      <c r="R13" s="375" t="s">
        <v>159</v>
      </c>
      <c r="S13" s="376" t="s">
        <v>160</v>
      </c>
      <c r="T13" s="376" t="s">
        <v>155</v>
      </c>
      <c r="U13" s="376" t="s">
        <v>368</v>
      </c>
      <c r="V13" s="376" t="s">
        <v>157</v>
      </c>
      <c r="W13" s="378" t="s">
        <v>158</v>
      </c>
      <c r="X13" s="373" t="s">
        <v>370</v>
      </c>
      <c r="Y13" s="373" t="s">
        <v>371</v>
      </c>
      <c r="Z13" s="373" t="s">
        <v>372</v>
      </c>
      <c r="AA13" s="373" t="s">
        <v>373</v>
      </c>
      <c r="AB13" s="373" t="s">
        <v>161</v>
      </c>
      <c r="AC13" s="379" t="s">
        <v>162</v>
      </c>
      <c r="AD13" s="376" t="s">
        <v>163</v>
      </c>
      <c r="AE13" s="376" t="s">
        <v>164</v>
      </c>
      <c r="AF13" s="376" t="s">
        <v>368</v>
      </c>
      <c r="AG13" s="376" t="s">
        <v>165</v>
      </c>
      <c r="AH13" s="378" t="s">
        <v>166</v>
      </c>
      <c r="AI13" s="375" t="s">
        <v>167</v>
      </c>
      <c r="AJ13" s="376" t="s">
        <v>163</v>
      </c>
      <c r="AK13" s="376" t="s">
        <v>164</v>
      </c>
      <c r="AL13" s="376" t="s">
        <v>374</v>
      </c>
      <c r="AM13" s="376" t="s">
        <v>165</v>
      </c>
      <c r="AN13" s="378" t="s">
        <v>166</v>
      </c>
      <c r="AO13" s="379" t="s">
        <v>167</v>
      </c>
      <c r="AP13" s="376" t="s">
        <v>163</v>
      </c>
      <c r="AQ13" s="376" t="s">
        <v>164</v>
      </c>
      <c r="AR13" s="376" t="s">
        <v>375</v>
      </c>
      <c r="AS13" s="376" t="s">
        <v>165</v>
      </c>
      <c r="AT13" s="378" t="s">
        <v>166</v>
      </c>
      <c r="AU13" s="373" t="s">
        <v>519</v>
      </c>
      <c r="AV13" s="373" t="s">
        <v>404</v>
      </c>
      <c r="AW13" s="375" t="s">
        <v>167</v>
      </c>
      <c r="AX13" s="376" t="s">
        <v>163</v>
      </c>
      <c r="AY13" s="376" t="s">
        <v>164</v>
      </c>
      <c r="AZ13" s="376" t="s">
        <v>376</v>
      </c>
      <c r="BA13" s="376" t="s">
        <v>165</v>
      </c>
      <c r="BB13" s="378" t="s">
        <v>166</v>
      </c>
      <c r="BC13" s="379" t="s">
        <v>167</v>
      </c>
      <c r="BD13" s="376" t="s">
        <v>163</v>
      </c>
      <c r="BE13" s="376" t="s">
        <v>164</v>
      </c>
      <c r="BF13" s="376" t="s">
        <v>376</v>
      </c>
      <c r="BG13" s="376" t="s">
        <v>165</v>
      </c>
      <c r="BH13" s="378" t="s">
        <v>166</v>
      </c>
      <c r="BI13" s="375" t="s">
        <v>167</v>
      </c>
      <c r="BJ13" s="376" t="s">
        <v>163</v>
      </c>
      <c r="BK13" s="376" t="s">
        <v>164</v>
      </c>
      <c r="BL13" s="376" t="s">
        <v>377</v>
      </c>
      <c r="BM13" s="376" t="s">
        <v>165</v>
      </c>
      <c r="BN13" s="378" t="s">
        <v>166</v>
      </c>
      <c r="BO13" s="379" t="s">
        <v>167</v>
      </c>
      <c r="BP13" s="376" t="s">
        <v>163</v>
      </c>
      <c r="BQ13" s="376" t="s">
        <v>164</v>
      </c>
      <c r="BR13" s="376" t="s">
        <v>378</v>
      </c>
      <c r="BS13" s="376" t="s">
        <v>165</v>
      </c>
      <c r="BT13" s="378" t="s">
        <v>166</v>
      </c>
      <c r="BU13" s="424" t="s">
        <v>167</v>
      </c>
      <c r="BV13" s="379" t="s">
        <v>163</v>
      </c>
      <c r="BW13" s="376" t="s">
        <v>164</v>
      </c>
      <c r="BX13" s="376" t="s">
        <v>379</v>
      </c>
      <c r="BY13" s="376" t="s">
        <v>165</v>
      </c>
      <c r="BZ13" s="378" t="s">
        <v>166</v>
      </c>
      <c r="CA13" s="379" t="s">
        <v>167</v>
      </c>
      <c r="CB13" s="376" t="s">
        <v>163</v>
      </c>
      <c r="CC13" s="376" t="s">
        <v>164</v>
      </c>
      <c r="CD13" s="376" t="s">
        <v>380</v>
      </c>
      <c r="CE13" s="376" t="s">
        <v>165</v>
      </c>
      <c r="CF13" s="378" t="s">
        <v>166</v>
      </c>
      <c r="CG13" s="375" t="s">
        <v>167</v>
      </c>
      <c r="CH13" s="376" t="s">
        <v>163</v>
      </c>
      <c r="CI13" s="376" t="s">
        <v>164</v>
      </c>
      <c r="CJ13" s="376" t="s">
        <v>376</v>
      </c>
      <c r="CK13" s="376" t="s">
        <v>165</v>
      </c>
      <c r="CL13" s="378" t="s">
        <v>166</v>
      </c>
      <c r="CM13" s="379" t="s">
        <v>167</v>
      </c>
      <c r="CN13" s="376" t="s">
        <v>163</v>
      </c>
      <c r="CO13" s="376" t="s">
        <v>164</v>
      </c>
      <c r="CP13" s="376" t="s">
        <v>380</v>
      </c>
      <c r="CQ13" s="378" t="s">
        <v>166</v>
      </c>
      <c r="CR13" s="375" t="s">
        <v>167</v>
      </c>
      <c r="CS13" s="376" t="s">
        <v>163</v>
      </c>
      <c r="CT13" s="376" t="s">
        <v>164</v>
      </c>
      <c r="CU13" s="376" t="s">
        <v>381</v>
      </c>
      <c r="CV13" s="376" t="s">
        <v>165</v>
      </c>
      <c r="CW13" s="378" t="s">
        <v>166</v>
      </c>
      <c r="CX13" s="373" t="s">
        <v>353</v>
      </c>
      <c r="CY13" s="373" t="s">
        <v>354</v>
      </c>
      <c r="CZ13" s="373" t="s">
        <v>359</v>
      </c>
      <c r="DA13" s="373" t="s">
        <v>355</v>
      </c>
      <c r="DB13" s="380" t="s">
        <v>382</v>
      </c>
      <c r="DC13" s="373" t="s">
        <v>356</v>
      </c>
      <c r="DD13" s="373" t="s">
        <v>170</v>
      </c>
      <c r="DE13" s="373" t="s">
        <v>520</v>
      </c>
      <c r="DF13" s="373" t="s">
        <v>171</v>
      </c>
      <c r="DG13" s="373" t="s">
        <v>357</v>
      </c>
      <c r="DH13" s="373" t="s">
        <v>358</v>
      </c>
      <c r="DI13" s="425" t="s">
        <v>172</v>
      </c>
    </row>
    <row r="14" spans="1:113" s="205" customFormat="1" ht="20.100000000000001" customHeight="1" x14ac:dyDescent="0.2">
      <c r="A14" s="387">
        <v>1</v>
      </c>
      <c r="B14" s="332" t="s">
        <v>445</v>
      </c>
      <c r="C14" s="332"/>
      <c r="D14" s="332" t="s">
        <v>509</v>
      </c>
      <c r="E14" s="332" t="s">
        <v>509</v>
      </c>
      <c r="F14" s="291">
        <v>0</v>
      </c>
      <c r="G14" s="291">
        <v>0</v>
      </c>
      <c r="H14" s="291">
        <v>0</v>
      </c>
      <c r="I14" s="291">
        <v>0</v>
      </c>
      <c r="J14" s="291">
        <v>0</v>
      </c>
      <c r="K14" s="291">
        <v>0</v>
      </c>
      <c r="L14" s="291">
        <v>0</v>
      </c>
      <c r="M14" s="291">
        <v>0</v>
      </c>
      <c r="N14" s="291">
        <v>0</v>
      </c>
      <c r="O14" s="291">
        <v>0</v>
      </c>
      <c r="P14" s="291">
        <v>0</v>
      </c>
      <c r="Q14" s="291">
        <v>0</v>
      </c>
      <c r="R14" s="291">
        <v>0</v>
      </c>
      <c r="S14" s="291">
        <v>0</v>
      </c>
      <c r="T14" s="291">
        <v>0</v>
      </c>
      <c r="U14" s="291">
        <v>0</v>
      </c>
      <c r="V14" s="291">
        <v>0</v>
      </c>
      <c r="W14" s="291">
        <v>0</v>
      </c>
      <c r="X14" s="291">
        <v>5621923862</v>
      </c>
      <c r="Y14" s="291">
        <v>0</v>
      </c>
      <c r="Z14" s="291">
        <v>0</v>
      </c>
      <c r="AA14" s="291">
        <v>137032833</v>
      </c>
      <c r="AB14" s="291">
        <v>5484891029</v>
      </c>
      <c r="AC14" s="656">
        <v>1.7160000000000001E-3</v>
      </c>
      <c r="AD14" s="556">
        <v>0</v>
      </c>
      <c r="AE14" s="556">
        <v>0</v>
      </c>
      <c r="AF14" s="556">
        <v>0</v>
      </c>
      <c r="AG14" s="556">
        <v>0</v>
      </c>
      <c r="AH14" s="556">
        <v>1.7160000000000001E-3</v>
      </c>
      <c r="AI14" s="291">
        <v>9412073.0099999998</v>
      </c>
      <c r="AJ14" s="291">
        <v>0</v>
      </c>
      <c r="AK14" s="291">
        <v>0</v>
      </c>
      <c r="AL14" s="291">
        <v>0</v>
      </c>
      <c r="AM14" s="291">
        <v>0</v>
      </c>
      <c r="AN14" s="291">
        <v>9412073.0099999998</v>
      </c>
      <c r="AO14" s="291">
        <v>0</v>
      </c>
      <c r="AP14" s="291">
        <v>0</v>
      </c>
      <c r="AQ14" s="291">
        <v>0</v>
      </c>
      <c r="AR14" s="291">
        <v>0</v>
      </c>
      <c r="AS14" s="291">
        <v>0</v>
      </c>
      <c r="AT14" s="291">
        <v>0</v>
      </c>
      <c r="AU14" s="291">
        <v>0</v>
      </c>
      <c r="AV14" s="291">
        <v>0</v>
      </c>
      <c r="AW14" s="556">
        <v>1.7160000000000001E-3</v>
      </c>
      <c r="AX14" s="556">
        <v>0</v>
      </c>
      <c r="AY14" s="556">
        <v>0</v>
      </c>
      <c r="AZ14" s="556">
        <v>0</v>
      </c>
      <c r="BA14" s="556">
        <v>0</v>
      </c>
      <c r="BB14" s="556">
        <v>1.7160000000000001E-3</v>
      </c>
      <c r="BC14" s="291">
        <v>9412073.0099999998</v>
      </c>
      <c r="BD14" s="291">
        <v>0</v>
      </c>
      <c r="BE14" s="291">
        <v>0</v>
      </c>
      <c r="BF14" s="291">
        <v>0</v>
      </c>
      <c r="BG14" s="291">
        <v>0</v>
      </c>
      <c r="BH14" s="291">
        <v>9412073.0099999998</v>
      </c>
      <c r="BI14" s="291">
        <v>176.92</v>
      </c>
      <c r="BJ14" s="291">
        <v>0</v>
      </c>
      <c r="BK14" s="291">
        <v>0</v>
      </c>
      <c r="BL14" s="291">
        <v>0</v>
      </c>
      <c r="BM14" s="291">
        <v>0</v>
      </c>
      <c r="BN14" s="291">
        <v>176.92</v>
      </c>
      <c r="BO14" s="291">
        <v>0</v>
      </c>
      <c r="BP14" s="291">
        <v>0</v>
      </c>
      <c r="BQ14" s="291">
        <v>0</v>
      </c>
      <c r="BR14" s="291">
        <v>0</v>
      </c>
      <c r="BS14" s="291">
        <v>0</v>
      </c>
      <c r="BT14" s="291">
        <v>0</v>
      </c>
      <c r="BU14" s="291">
        <v>9412249.9299999997</v>
      </c>
      <c r="BV14" s="291">
        <v>0</v>
      </c>
      <c r="BW14" s="291">
        <v>0</v>
      </c>
      <c r="BX14" s="291">
        <v>0</v>
      </c>
      <c r="BY14" s="291">
        <v>0</v>
      </c>
      <c r="BZ14" s="291">
        <v>9412249.9299999997</v>
      </c>
      <c r="CA14" s="291">
        <v>9412250.2400000002</v>
      </c>
      <c r="CB14" s="291">
        <v>0</v>
      </c>
      <c r="CC14" s="291">
        <v>0</v>
      </c>
      <c r="CD14" s="291">
        <v>0</v>
      </c>
      <c r="CE14" s="291">
        <v>0</v>
      </c>
      <c r="CF14" s="291">
        <v>9412250.2400000002</v>
      </c>
      <c r="CG14" s="291">
        <v>0.31</v>
      </c>
      <c r="CH14" s="291">
        <v>0</v>
      </c>
      <c r="CI14" s="291">
        <v>0</v>
      </c>
      <c r="CJ14" s="291">
        <v>0</v>
      </c>
      <c r="CK14" s="291">
        <v>0</v>
      </c>
      <c r="CL14" s="291">
        <v>0.31</v>
      </c>
      <c r="CM14" s="291">
        <v>-63.52</v>
      </c>
      <c r="CN14" s="291">
        <v>0</v>
      </c>
      <c r="CO14" s="291">
        <v>0</v>
      </c>
      <c r="CP14" s="291">
        <v>0</v>
      </c>
      <c r="CQ14" s="291">
        <v>-63.52</v>
      </c>
      <c r="CR14" s="291">
        <v>9412186.7200000007</v>
      </c>
      <c r="CS14" s="291">
        <v>0</v>
      </c>
      <c r="CT14" s="291">
        <v>0</v>
      </c>
      <c r="CU14" s="291">
        <v>0</v>
      </c>
      <c r="CV14" s="291">
        <v>0</v>
      </c>
      <c r="CW14" s="291">
        <v>9412186.7200000007</v>
      </c>
      <c r="CX14" s="291">
        <v>7991.31</v>
      </c>
      <c r="CY14" s="291">
        <v>5140.46</v>
      </c>
      <c r="CZ14" s="291">
        <v>50.9</v>
      </c>
      <c r="DA14" s="291">
        <v>0</v>
      </c>
      <c r="DB14" s="291">
        <v>0</v>
      </c>
      <c r="DC14" s="291">
        <v>0</v>
      </c>
      <c r="DD14" s="291">
        <v>0</v>
      </c>
      <c r="DE14" s="291">
        <v>35648.910000000003</v>
      </c>
      <c r="DF14" s="291">
        <v>324.45999999999998</v>
      </c>
      <c r="DG14" s="291">
        <f>SUM(CX14:DF14)</f>
        <v>49156.04</v>
      </c>
      <c r="DH14" s="291">
        <f>DG14+CW14</f>
        <v>9461342.7599999998</v>
      </c>
      <c r="DI14" s="426">
        <v>0.1068134</v>
      </c>
    </row>
    <row r="15" spans="1:113" s="205" customFormat="1" ht="20.100000000000001" customHeight="1" x14ac:dyDescent="0.2">
      <c r="A15" s="387">
        <v>2</v>
      </c>
      <c r="B15" s="332" t="s">
        <v>470</v>
      </c>
      <c r="C15" s="332"/>
      <c r="D15" s="332" t="s">
        <v>509</v>
      </c>
      <c r="E15" s="332" t="s">
        <v>510</v>
      </c>
      <c r="F15" s="291">
        <v>0</v>
      </c>
      <c r="G15" s="291">
        <v>0</v>
      </c>
      <c r="H15" s="291">
        <v>0</v>
      </c>
      <c r="I15" s="291">
        <v>0</v>
      </c>
      <c r="J15" s="291">
        <v>2800000</v>
      </c>
      <c r="K15" s="291">
        <v>2800000</v>
      </c>
      <c r="L15" s="291">
        <v>0</v>
      </c>
      <c r="M15" s="291">
        <v>0</v>
      </c>
      <c r="N15" s="291">
        <v>0</v>
      </c>
      <c r="O15" s="291">
        <v>0</v>
      </c>
      <c r="P15" s="291">
        <v>0</v>
      </c>
      <c r="Q15" s="291">
        <v>0</v>
      </c>
      <c r="R15" s="291">
        <v>0</v>
      </c>
      <c r="S15" s="291">
        <v>0</v>
      </c>
      <c r="T15" s="291">
        <v>0</v>
      </c>
      <c r="U15" s="291">
        <v>0</v>
      </c>
      <c r="V15" s="291">
        <v>2800000</v>
      </c>
      <c r="W15" s="291">
        <v>2800000</v>
      </c>
      <c r="X15" s="291">
        <v>5621923862</v>
      </c>
      <c r="Y15" s="291">
        <v>0</v>
      </c>
      <c r="Z15" s="291">
        <v>0</v>
      </c>
      <c r="AA15" s="291">
        <v>70593304</v>
      </c>
      <c r="AB15" s="291">
        <v>5551330558</v>
      </c>
      <c r="AC15" s="556">
        <v>0</v>
      </c>
      <c r="AD15" s="556">
        <v>0</v>
      </c>
      <c r="AE15" s="556">
        <v>0</v>
      </c>
      <c r="AF15" s="556">
        <v>0</v>
      </c>
      <c r="AG15" s="556">
        <v>5.0429999999999995E-4</v>
      </c>
      <c r="AH15" s="556">
        <v>5.0429999999999995E-4</v>
      </c>
      <c r="AI15" s="291">
        <v>0</v>
      </c>
      <c r="AJ15" s="291">
        <v>0</v>
      </c>
      <c r="AK15" s="291">
        <v>0</v>
      </c>
      <c r="AL15" s="291">
        <v>0</v>
      </c>
      <c r="AM15" s="291">
        <v>2799536</v>
      </c>
      <c r="AN15" s="291">
        <v>2799536</v>
      </c>
      <c r="AO15" s="291">
        <v>0</v>
      </c>
      <c r="AP15" s="291">
        <v>0</v>
      </c>
      <c r="AQ15" s="291">
        <v>0</v>
      </c>
      <c r="AR15" s="291">
        <v>0</v>
      </c>
      <c r="AS15" s="291">
        <v>-464</v>
      </c>
      <c r="AT15" s="291">
        <v>-464</v>
      </c>
      <c r="AU15" s="291">
        <v>0</v>
      </c>
      <c r="AV15" s="291">
        <v>0</v>
      </c>
      <c r="AW15" s="556">
        <v>0</v>
      </c>
      <c r="AX15" s="556">
        <v>0</v>
      </c>
      <c r="AY15" s="556">
        <v>0</v>
      </c>
      <c r="AZ15" s="556">
        <v>0</v>
      </c>
      <c r="BA15" s="556">
        <v>5.0429999999999995E-4</v>
      </c>
      <c r="BB15" s="556">
        <v>5.0429999999999995E-4</v>
      </c>
      <c r="BC15" s="291">
        <v>0</v>
      </c>
      <c r="BD15" s="291">
        <v>0</v>
      </c>
      <c r="BE15" s="291">
        <v>0</v>
      </c>
      <c r="BF15" s="291">
        <v>0</v>
      </c>
      <c r="BG15" s="291">
        <v>2799536</v>
      </c>
      <c r="BH15" s="291">
        <v>2799536</v>
      </c>
      <c r="BI15" s="291">
        <v>0</v>
      </c>
      <c r="BJ15" s="291">
        <v>0</v>
      </c>
      <c r="BK15" s="291">
        <v>0</v>
      </c>
      <c r="BL15" s="291">
        <v>0</v>
      </c>
      <c r="BM15" s="291">
        <v>134.04</v>
      </c>
      <c r="BN15" s="291">
        <v>134.04</v>
      </c>
      <c r="BO15" s="291">
        <v>0</v>
      </c>
      <c r="BP15" s="291">
        <v>0</v>
      </c>
      <c r="BQ15" s="291">
        <v>0</v>
      </c>
      <c r="BR15" s="291">
        <v>0</v>
      </c>
      <c r="BS15" s="291">
        <v>0</v>
      </c>
      <c r="BT15" s="291">
        <v>0</v>
      </c>
      <c r="BU15" s="291">
        <v>0</v>
      </c>
      <c r="BV15" s="291">
        <v>0</v>
      </c>
      <c r="BW15" s="291">
        <v>0</v>
      </c>
      <c r="BX15" s="291">
        <v>0</v>
      </c>
      <c r="BY15" s="291">
        <v>2799670.04</v>
      </c>
      <c r="BZ15" s="291">
        <v>2799670.04</v>
      </c>
      <c r="CA15" s="291">
        <v>0</v>
      </c>
      <c r="CB15" s="291">
        <v>0</v>
      </c>
      <c r="CC15" s="291">
        <v>0</v>
      </c>
      <c r="CD15" s="291">
        <v>0</v>
      </c>
      <c r="CE15" s="291">
        <v>2799669.88</v>
      </c>
      <c r="CF15" s="291">
        <v>2799669.88</v>
      </c>
      <c r="CG15" s="291">
        <v>0</v>
      </c>
      <c r="CH15" s="291">
        <v>0</v>
      </c>
      <c r="CI15" s="291">
        <v>0</v>
      </c>
      <c r="CJ15" s="291">
        <v>0</v>
      </c>
      <c r="CK15" s="291">
        <v>-0.16</v>
      </c>
      <c r="CL15" s="291">
        <v>-0.16</v>
      </c>
      <c r="CM15" s="291">
        <v>0</v>
      </c>
      <c r="CN15" s="291">
        <v>0</v>
      </c>
      <c r="CO15" s="291">
        <v>0</v>
      </c>
      <c r="CP15" s="291">
        <v>0</v>
      </c>
      <c r="CQ15" s="291">
        <v>0</v>
      </c>
      <c r="CR15" s="291">
        <v>0</v>
      </c>
      <c r="CS15" s="291">
        <v>0</v>
      </c>
      <c r="CT15" s="291">
        <v>0</v>
      </c>
      <c r="CU15" s="291">
        <v>0</v>
      </c>
      <c r="CV15" s="291">
        <v>2799669.88</v>
      </c>
      <c r="CW15" s="291">
        <v>2799669.88</v>
      </c>
      <c r="CX15" s="291">
        <v>2348.52</v>
      </c>
      <c r="CY15" s="291">
        <v>1510.69</v>
      </c>
      <c r="CZ15" s="291">
        <v>14.96</v>
      </c>
      <c r="DA15" s="291">
        <v>0</v>
      </c>
      <c r="DB15" s="291">
        <v>0</v>
      </c>
      <c r="DC15" s="291">
        <v>0</v>
      </c>
      <c r="DD15" s="291">
        <v>0</v>
      </c>
      <c r="DE15" s="291">
        <v>0</v>
      </c>
      <c r="DF15" s="291">
        <v>95.35</v>
      </c>
      <c r="DG15" s="291">
        <f t="shared" ref="DG15:DG74" si="2">SUM(CX15:DF15)</f>
        <v>3969.52</v>
      </c>
      <c r="DH15" s="291">
        <f t="shared" ref="DH15:DH74" si="3">DG15+CW15</f>
        <v>2803639.4</v>
      </c>
      <c r="DI15" s="426">
        <v>3.2560560000000002E-2</v>
      </c>
    </row>
    <row r="16" spans="1:113" s="205" customFormat="1" ht="20.100000000000001" customHeight="1" x14ac:dyDescent="0.2">
      <c r="A16" s="387">
        <v>3</v>
      </c>
      <c r="B16" s="332" t="s">
        <v>639</v>
      </c>
      <c r="C16" s="332"/>
      <c r="D16" s="332" t="s">
        <v>510</v>
      </c>
      <c r="E16" s="332" t="s">
        <v>509</v>
      </c>
      <c r="F16" s="291">
        <v>0</v>
      </c>
      <c r="G16" s="291">
        <v>0</v>
      </c>
      <c r="H16" s="291">
        <v>0</v>
      </c>
      <c r="I16" s="291">
        <v>0</v>
      </c>
      <c r="J16" s="291">
        <v>0</v>
      </c>
      <c r="K16" s="291">
        <v>0</v>
      </c>
      <c r="L16" s="291">
        <v>0</v>
      </c>
      <c r="M16" s="291">
        <v>0</v>
      </c>
      <c r="N16" s="291">
        <v>0</v>
      </c>
      <c r="O16" s="291">
        <v>0</v>
      </c>
      <c r="P16" s="291">
        <v>0</v>
      </c>
      <c r="Q16" s="291">
        <v>0</v>
      </c>
      <c r="R16" s="291">
        <v>0</v>
      </c>
      <c r="S16" s="291">
        <v>0</v>
      </c>
      <c r="T16" s="291">
        <v>0</v>
      </c>
      <c r="U16" s="291">
        <v>0</v>
      </c>
      <c r="V16" s="291">
        <v>0</v>
      </c>
      <c r="W16" s="291">
        <v>0</v>
      </c>
      <c r="X16" s="291">
        <v>5621923862</v>
      </c>
      <c r="Y16" s="291">
        <v>0</v>
      </c>
      <c r="Z16" s="291">
        <v>0</v>
      </c>
      <c r="AA16" s="291">
        <v>0</v>
      </c>
      <c r="AB16" s="291">
        <v>5621923862</v>
      </c>
      <c r="AC16" s="556">
        <v>0</v>
      </c>
      <c r="AD16" s="556">
        <v>3.1960000000000002E-4</v>
      </c>
      <c r="AE16" s="556">
        <v>0</v>
      </c>
      <c r="AF16" s="556">
        <v>0</v>
      </c>
      <c r="AG16" s="556">
        <v>0</v>
      </c>
      <c r="AH16" s="556">
        <v>3.1960000000000002E-4</v>
      </c>
      <c r="AI16" s="291">
        <v>0</v>
      </c>
      <c r="AJ16" s="291">
        <v>1796766.87</v>
      </c>
      <c r="AK16" s="291">
        <v>0</v>
      </c>
      <c r="AL16" s="291">
        <v>0</v>
      </c>
      <c r="AM16" s="291">
        <v>0</v>
      </c>
      <c r="AN16" s="291">
        <v>1796766.87</v>
      </c>
      <c r="AO16" s="291">
        <v>0</v>
      </c>
      <c r="AP16" s="291">
        <v>0</v>
      </c>
      <c r="AQ16" s="291">
        <v>0</v>
      </c>
      <c r="AR16" s="291">
        <v>0</v>
      </c>
      <c r="AS16" s="291">
        <v>0</v>
      </c>
      <c r="AT16" s="291">
        <v>0</v>
      </c>
      <c r="AU16" s="291">
        <v>0</v>
      </c>
      <c r="AV16" s="291">
        <v>0</v>
      </c>
      <c r="AW16" s="556">
        <v>0</v>
      </c>
      <c r="AX16" s="556">
        <v>3.1960000000000002E-4</v>
      </c>
      <c r="AY16" s="556">
        <v>0</v>
      </c>
      <c r="AZ16" s="556">
        <v>0</v>
      </c>
      <c r="BA16" s="556">
        <v>0</v>
      </c>
      <c r="BB16" s="556">
        <v>3.1960000000000002E-4</v>
      </c>
      <c r="BC16" s="291">
        <v>0</v>
      </c>
      <c r="BD16" s="291">
        <v>1796766.87</v>
      </c>
      <c r="BE16" s="291">
        <v>0</v>
      </c>
      <c r="BF16" s="291">
        <v>0</v>
      </c>
      <c r="BG16" s="291">
        <v>0</v>
      </c>
      <c r="BH16" s="291">
        <v>1796766.87</v>
      </c>
      <c r="BI16" s="291">
        <v>0</v>
      </c>
      <c r="BJ16" s="291">
        <v>0</v>
      </c>
      <c r="BK16" s="291">
        <v>0</v>
      </c>
      <c r="BL16" s="291">
        <v>0</v>
      </c>
      <c r="BM16" s="291">
        <v>0</v>
      </c>
      <c r="BN16" s="291">
        <v>0</v>
      </c>
      <c r="BO16" s="291">
        <v>0</v>
      </c>
      <c r="BP16" s="291">
        <v>0</v>
      </c>
      <c r="BQ16" s="291">
        <v>0</v>
      </c>
      <c r="BR16" s="291">
        <v>0</v>
      </c>
      <c r="BS16" s="291">
        <v>0</v>
      </c>
      <c r="BT16" s="291">
        <v>0</v>
      </c>
      <c r="BU16" s="291">
        <v>0</v>
      </c>
      <c r="BV16" s="291">
        <v>1796766.87</v>
      </c>
      <c r="BW16" s="291">
        <v>0</v>
      </c>
      <c r="BX16" s="291">
        <v>0</v>
      </c>
      <c r="BY16" s="291">
        <v>0</v>
      </c>
      <c r="BZ16" s="291">
        <v>1796766.87</v>
      </c>
      <c r="CA16" s="291">
        <v>0</v>
      </c>
      <c r="CB16" s="291">
        <v>1796767.52</v>
      </c>
      <c r="CC16" s="291">
        <v>0</v>
      </c>
      <c r="CD16" s="291">
        <v>0</v>
      </c>
      <c r="CE16" s="291">
        <v>0</v>
      </c>
      <c r="CF16" s="291">
        <v>1796767.52</v>
      </c>
      <c r="CG16" s="291">
        <v>0</v>
      </c>
      <c r="CH16" s="291">
        <v>0.65</v>
      </c>
      <c r="CI16" s="291">
        <v>0</v>
      </c>
      <c r="CJ16" s="291">
        <v>0</v>
      </c>
      <c r="CK16" s="291">
        <v>0</v>
      </c>
      <c r="CL16" s="291">
        <v>0.65</v>
      </c>
      <c r="CM16" s="291">
        <v>0</v>
      </c>
      <c r="CN16" s="291">
        <v>-188.74</v>
      </c>
      <c r="CO16" s="291">
        <v>0</v>
      </c>
      <c r="CP16" s="291">
        <v>0</v>
      </c>
      <c r="CQ16" s="291">
        <v>-188.74</v>
      </c>
      <c r="CR16" s="291">
        <v>0</v>
      </c>
      <c r="CS16" s="291">
        <v>1796578.78</v>
      </c>
      <c r="CT16" s="291">
        <v>0</v>
      </c>
      <c r="CU16" s="291">
        <v>0</v>
      </c>
      <c r="CV16" s="291">
        <v>0</v>
      </c>
      <c r="CW16" s="291">
        <v>1796578.78</v>
      </c>
      <c r="CX16" s="291">
        <v>1488.37</v>
      </c>
      <c r="CY16" s="291">
        <v>957.4</v>
      </c>
      <c r="CZ16" s="291">
        <v>9.48</v>
      </c>
      <c r="DA16" s="291">
        <v>0</v>
      </c>
      <c r="DB16" s="291"/>
      <c r="DC16" s="291">
        <v>0</v>
      </c>
      <c r="DD16" s="291">
        <v>0</v>
      </c>
      <c r="DE16" s="291">
        <v>0</v>
      </c>
      <c r="DF16" s="291">
        <v>60.43</v>
      </c>
      <c r="DG16" s="291">
        <f t="shared" si="2"/>
        <v>2515.6799999999998</v>
      </c>
      <c r="DH16" s="291">
        <f t="shared" si="3"/>
        <v>1799094.46</v>
      </c>
      <c r="DI16" s="426">
        <v>1.9339080000000002E-2</v>
      </c>
    </row>
    <row r="17" spans="1:113" s="205" customFormat="1" ht="20.100000000000001" customHeight="1" x14ac:dyDescent="0.2">
      <c r="A17" s="332">
        <v>111</v>
      </c>
      <c r="B17" s="332" t="s">
        <v>417</v>
      </c>
      <c r="C17" s="332" t="s">
        <v>511</v>
      </c>
      <c r="D17" s="332" t="s">
        <v>509</v>
      </c>
      <c r="E17" s="332" t="s">
        <v>509</v>
      </c>
      <c r="F17" s="291">
        <v>0</v>
      </c>
      <c r="G17" s="291">
        <v>0</v>
      </c>
      <c r="H17" s="291">
        <v>0</v>
      </c>
      <c r="I17" s="291">
        <v>0</v>
      </c>
      <c r="J17" s="291">
        <v>0</v>
      </c>
      <c r="K17" s="291">
        <v>0</v>
      </c>
      <c r="L17" s="291">
        <v>0</v>
      </c>
      <c r="M17" s="291">
        <v>0</v>
      </c>
      <c r="N17" s="291">
        <v>0</v>
      </c>
      <c r="O17" s="291">
        <v>0</v>
      </c>
      <c r="P17" s="291">
        <v>0</v>
      </c>
      <c r="Q17" s="291">
        <v>0</v>
      </c>
      <c r="R17" s="291">
        <v>0</v>
      </c>
      <c r="S17" s="291">
        <v>0</v>
      </c>
      <c r="T17" s="291">
        <v>0</v>
      </c>
      <c r="U17" s="291">
        <v>0</v>
      </c>
      <c r="V17" s="291">
        <v>0</v>
      </c>
      <c r="W17" s="291">
        <v>0</v>
      </c>
      <c r="X17" s="291">
        <v>5621923862</v>
      </c>
      <c r="Y17" s="291">
        <v>0</v>
      </c>
      <c r="Z17" s="291">
        <v>0</v>
      </c>
      <c r="AA17" s="291">
        <v>137032833</v>
      </c>
      <c r="AB17" s="291">
        <v>5484891029</v>
      </c>
      <c r="AC17" s="556">
        <v>6.2589999999999998E-4</v>
      </c>
      <c r="AD17" s="556">
        <v>0</v>
      </c>
      <c r="AE17" s="556">
        <v>0</v>
      </c>
      <c r="AF17" s="556">
        <v>0</v>
      </c>
      <c r="AG17" s="556">
        <v>0</v>
      </c>
      <c r="AH17" s="556">
        <v>6.2589999999999998E-4</v>
      </c>
      <c r="AI17" s="291">
        <v>3432993.3</v>
      </c>
      <c r="AJ17" s="291">
        <v>0</v>
      </c>
      <c r="AK17" s="291">
        <v>0</v>
      </c>
      <c r="AL17" s="291">
        <v>0</v>
      </c>
      <c r="AM17" s="291">
        <v>0</v>
      </c>
      <c r="AN17" s="291">
        <v>3432993.3</v>
      </c>
      <c r="AO17" s="291">
        <v>0</v>
      </c>
      <c r="AP17" s="291">
        <v>0</v>
      </c>
      <c r="AQ17" s="291">
        <v>0</v>
      </c>
      <c r="AR17" s="291">
        <v>0</v>
      </c>
      <c r="AS17" s="291">
        <v>0</v>
      </c>
      <c r="AT17" s="291">
        <v>0</v>
      </c>
      <c r="AU17" s="291">
        <v>0</v>
      </c>
      <c r="AV17" s="291">
        <v>0</v>
      </c>
      <c r="AW17" s="556">
        <v>6.2589999999999998E-4</v>
      </c>
      <c r="AX17" s="556">
        <v>0</v>
      </c>
      <c r="AY17" s="556">
        <v>0</v>
      </c>
      <c r="AZ17" s="556">
        <v>0</v>
      </c>
      <c r="BA17" s="556">
        <v>0</v>
      </c>
      <c r="BB17" s="556">
        <v>6.2589999999999998E-4</v>
      </c>
      <c r="BC17" s="291">
        <v>3432993.3</v>
      </c>
      <c r="BD17" s="291">
        <v>0</v>
      </c>
      <c r="BE17" s="291">
        <v>0</v>
      </c>
      <c r="BF17" s="291">
        <v>0</v>
      </c>
      <c r="BG17" s="291">
        <v>0</v>
      </c>
      <c r="BH17" s="291">
        <v>3432993.3</v>
      </c>
      <c r="BI17" s="291">
        <v>163.99</v>
      </c>
      <c r="BJ17" s="291">
        <v>0</v>
      </c>
      <c r="BK17" s="291">
        <v>0</v>
      </c>
      <c r="BL17" s="291">
        <v>0</v>
      </c>
      <c r="BM17" s="291">
        <v>0</v>
      </c>
      <c r="BN17" s="291">
        <v>163.99</v>
      </c>
      <c r="BO17" s="291">
        <v>-18762.28</v>
      </c>
      <c r="BP17" s="291">
        <v>0</v>
      </c>
      <c r="BQ17" s="291">
        <v>0</v>
      </c>
      <c r="BR17" s="291">
        <v>0</v>
      </c>
      <c r="BS17" s="291">
        <v>0</v>
      </c>
      <c r="BT17" s="291">
        <v>-18762.28</v>
      </c>
      <c r="BU17" s="291">
        <v>3414395.01</v>
      </c>
      <c r="BV17" s="291">
        <v>0</v>
      </c>
      <c r="BW17" s="291">
        <v>0</v>
      </c>
      <c r="BX17" s="291">
        <v>0</v>
      </c>
      <c r="BY17" s="291">
        <v>0</v>
      </c>
      <c r="BZ17" s="291">
        <v>3414395.01</v>
      </c>
      <c r="CA17" s="291">
        <v>3414395.21</v>
      </c>
      <c r="CB17" s="291">
        <v>0</v>
      </c>
      <c r="CC17" s="291">
        <v>0</v>
      </c>
      <c r="CD17" s="291">
        <v>0</v>
      </c>
      <c r="CE17" s="291">
        <v>0</v>
      </c>
      <c r="CF17" s="291">
        <v>3414395.21</v>
      </c>
      <c r="CG17" s="291">
        <v>0.2</v>
      </c>
      <c r="CH17" s="291">
        <v>0</v>
      </c>
      <c r="CI17" s="291">
        <v>0</v>
      </c>
      <c r="CJ17" s="291">
        <v>0</v>
      </c>
      <c r="CK17" s="291">
        <v>0</v>
      </c>
      <c r="CL17" s="291">
        <v>0.2</v>
      </c>
      <c r="CM17" s="291">
        <v>-42863.25</v>
      </c>
      <c r="CN17" s="291">
        <v>0</v>
      </c>
      <c r="CO17" s="291">
        <v>0</v>
      </c>
      <c r="CP17" s="291">
        <v>0</v>
      </c>
      <c r="CQ17" s="291">
        <v>-42863.25</v>
      </c>
      <c r="CR17" s="291">
        <v>3371531.96</v>
      </c>
      <c r="CS17" s="291">
        <v>0</v>
      </c>
      <c r="CT17" s="291">
        <v>0</v>
      </c>
      <c r="CU17" s="291">
        <v>0</v>
      </c>
      <c r="CV17" s="291">
        <v>0</v>
      </c>
      <c r="CW17" s="291">
        <v>3371531.96</v>
      </c>
      <c r="CX17" s="291">
        <v>2914.77</v>
      </c>
      <c r="CY17" s="291">
        <v>1874.95</v>
      </c>
      <c r="CZ17" s="291">
        <v>18.559999999999999</v>
      </c>
      <c r="DA17" s="291">
        <v>0</v>
      </c>
      <c r="DB17" s="291">
        <v>0</v>
      </c>
      <c r="DC17" s="291">
        <v>0</v>
      </c>
      <c r="DD17" s="291">
        <v>0</v>
      </c>
      <c r="DE17" s="291">
        <v>0</v>
      </c>
      <c r="DF17" s="291">
        <v>118.34</v>
      </c>
      <c r="DG17" s="291">
        <f t="shared" si="2"/>
        <v>4926.6200000000008</v>
      </c>
      <c r="DH17" s="291">
        <f t="shared" si="3"/>
        <v>3376458.58</v>
      </c>
      <c r="DI17" s="426">
        <v>3.781296E-2</v>
      </c>
    </row>
    <row r="18" spans="1:113" s="205" customFormat="1" ht="20.100000000000001" customHeight="1" x14ac:dyDescent="0.2">
      <c r="A18" s="332">
        <v>112</v>
      </c>
      <c r="B18" s="332" t="s">
        <v>418</v>
      </c>
      <c r="C18" s="332" t="s">
        <v>511</v>
      </c>
      <c r="D18" s="332" t="s">
        <v>509</v>
      </c>
      <c r="E18" s="332" t="s">
        <v>509</v>
      </c>
      <c r="F18" s="291">
        <v>0</v>
      </c>
      <c r="G18" s="291">
        <v>0</v>
      </c>
      <c r="H18" s="291">
        <v>0</v>
      </c>
      <c r="I18" s="291">
        <v>0</v>
      </c>
      <c r="J18" s="291">
        <v>0</v>
      </c>
      <c r="K18" s="291">
        <v>0</v>
      </c>
      <c r="L18" s="291">
        <v>0</v>
      </c>
      <c r="M18" s="291">
        <v>0</v>
      </c>
      <c r="N18" s="291">
        <v>0</v>
      </c>
      <c r="O18" s="291">
        <v>0</v>
      </c>
      <c r="P18" s="291">
        <v>0</v>
      </c>
      <c r="Q18" s="291">
        <v>0</v>
      </c>
      <c r="R18" s="291">
        <v>0</v>
      </c>
      <c r="S18" s="291">
        <v>0</v>
      </c>
      <c r="T18" s="291">
        <v>0</v>
      </c>
      <c r="U18" s="291">
        <v>0</v>
      </c>
      <c r="V18" s="291">
        <v>0</v>
      </c>
      <c r="W18" s="291">
        <v>0</v>
      </c>
      <c r="X18" s="291">
        <v>5621923862</v>
      </c>
      <c r="Y18" s="291">
        <v>0</v>
      </c>
      <c r="Z18" s="291">
        <v>0</v>
      </c>
      <c r="AA18" s="291">
        <v>137032833</v>
      </c>
      <c r="AB18" s="291">
        <v>5484891029</v>
      </c>
      <c r="AC18" s="556">
        <v>8.1799999999999996E-5</v>
      </c>
      <c r="AD18" s="556">
        <v>0</v>
      </c>
      <c r="AE18" s="556">
        <v>0</v>
      </c>
      <c r="AF18" s="556">
        <v>0</v>
      </c>
      <c r="AG18" s="556">
        <v>0</v>
      </c>
      <c r="AH18" s="556">
        <v>8.1799999999999996E-5</v>
      </c>
      <c r="AI18" s="291">
        <v>448664.09</v>
      </c>
      <c r="AJ18" s="291">
        <v>0</v>
      </c>
      <c r="AK18" s="291">
        <v>0</v>
      </c>
      <c r="AL18" s="291">
        <v>0</v>
      </c>
      <c r="AM18" s="291">
        <v>0</v>
      </c>
      <c r="AN18" s="291">
        <v>448664.09</v>
      </c>
      <c r="AO18" s="291">
        <v>0</v>
      </c>
      <c r="AP18" s="291">
        <v>0</v>
      </c>
      <c r="AQ18" s="291">
        <v>0</v>
      </c>
      <c r="AR18" s="291">
        <v>0</v>
      </c>
      <c r="AS18" s="291">
        <v>0</v>
      </c>
      <c r="AT18" s="291">
        <v>0</v>
      </c>
      <c r="AU18" s="291">
        <v>0</v>
      </c>
      <c r="AV18" s="291">
        <v>0</v>
      </c>
      <c r="AW18" s="556">
        <v>8.1799999999999996E-5</v>
      </c>
      <c r="AX18" s="556">
        <v>0</v>
      </c>
      <c r="AY18" s="556">
        <v>0</v>
      </c>
      <c r="AZ18" s="556">
        <v>0</v>
      </c>
      <c r="BA18" s="556">
        <v>0</v>
      </c>
      <c r="BB18" s="556">
        <v>8.1799999999999996E-5</v>
      </c>
      <c r="BC18" s="291">
        <v>448664.09</v>
      </c>
      <c r="BD18" s="291">
        <v>0</v>
      </c>
      <c r="BE18" s="291">
        <v>0</v>
      </c>
      <c r="BF18" s="291">
        <v>0</v>
      </c>
      <c r="BG18" s="291">
        <v>0</v>
      </c>
      <c r="BH18" s="291">
        <v>448664.09</v>
      </c>
      <c r="BI18" s="291">
        <v>1074.46</v>
      </c>
      <c r="BJ18" s="291">
        <v>0</v>
      </c>
      <c r="BK18" s="291">
        <v>0</v>
      </c>
      <c r="BL18" s="291">
        <v>0</v>
      </c>
      <c r="BM18" s="291">
        <v>0</v>
      </c>
      <c r="BN18" s="291">
        <v>1074.46</v>
      </c>
      <c r="BO18" s="291">
        <v>-2840.68</v>
      </c>
      <c r="BP18" s="291">
        <v>0</v>
      </c>
      <c r="BQ18" s="291">
        <v>0</v>
      </c>
      <c r="BR18" s="291">
        <v>0</v>
      </c>
      <c r="BS18" s="291">
        <v>0</v>
      </c>
      <c r="BT18" s="291">
        <v>-2840.68</v>
      </c>
      <c r="BU18" s="291">
        <v>446897.87</v>
      </c>
      <c r="BV18" s="291">
        <v>0</v>
      </c>
      <c r="BW18" s="291">
        <v>0</v>
      </c>
      <c r="BX18" s="291">
        <v>0</v>
      </c>
      <c r="BY18" s="291">
        <v>0</v>
      </c>
      <c r="BZ18" s="291">
        <v>446897.87</v>
      </c>
      <c r="CA18" s="291">
        <v>446897.77</v>
      </c>
      <c r="CB18" s="291">
        <v>0</v>
      </c>
      <c r="CC18" s="291">
        <v>0</v>
      </c>
      <c r="CD18" s="291">
        <v>0</v>
      </c>
      <c r="CE18" s="291">
        <v>0</v>
      </c>
      <c r="CF18" s="291">
        <v>446897.77</v>
      </c>
      <c r="CG18" s="291">
        <v>-0.1</v>
      </c>
      <c r="CH18" s="291">
        <v>0</v>
      </c>
      <c r="CI18" s="291">
        <v>0</v>
      </c>
      <c r="CJ18" s="291">
        <v>0</v>
      </c>
      <c r="CK18" s="291">
        <v>0</v>
      </c>
      <c r="CL18" s="291">
        <v>-0.1</v>
      </c>
      <c r="CM18" s="291">
        <v>-2.93</v>
      </c>
      <c r="CN18" s="291">
        <v>0</v>
      </c>
      <c r="CO18" s="291">
        <v>0</v>
      </c>
      <c r="CP18" s="291">
        <v>0</v>
      </c>
      <c r="CQ18" s="291">
        <v>-2.93</v>
      </c>
      <c r="CR18" s="291">
        <v>446894.84</v>
      </c>
      <c r="CS18" s="291">
        <v>0</v>
      </c>
      <c r="CT18" s="291">
        <v>0</v>
      </c>
      <c r="CU18" s="291">
        <v>0</v>
      </c>
      <c r="CV18" s="291">
        <v>0</v>
      </c>
      <c r="CW18" s="291">
        <v>446894.84</v>
      </c>
      <c r="CX18" s="291">
        <v>380.94</v>
      </c>
      <c r="CY18" s="291">
        <v>245.03</v>
      </c>
      <c r="CZ18" s="291">
        <v>2.4300000000000002</v>
      </c>
      <c r="DA18" s="291">
        <v>0</v>
      </c>
      <c r="DB18" s="291">
        <v>0</v>
      </c>
      <c r="DC18" s="291">
        <v>0</v>
      </c>
      <c r="DD18" s="291">
        <v>0</v>
      </c>
      <c r="DE18" s="291">
        <v>0</v>
      </c>
      <c r="DF18" s="291">
        <v>15.47</v>
      </c>
      <c r="DG18" s="291">
        <f t="shared" si="2"/>
        <v>643.87</v>
      </c>
      <c r="DH18" s="291">
        <f t="shared" si="3"/>
        <v>447538.71</v>
      </c>
      <c r="DI18" s="426">
        <v>5.0456399999999997E-3</v>
      </c>
    </row>
    <row r="19" spans="1:113" s="205" customFormat="1" ht="20.100000000000001" customHeight="1" x14ac:dyDescent="0.2">
      <c r="A19" s="332">
        <v>114</v>
      </c>
      <c r="B19" s="332" t="s">
        <v>587</v>
      </c>
      <c r="C19" s="332" t="s">
        <v>511</v>
      </c>
      <c r="D19" s="332" t="s">
        <v>509</v>
      </c>
      <c r="E19" s="332" t="s">
        <v>510</v>
      </c>
      <c r="F19" s="291">
        <v>0</v>
      </c>
      <c r="G19" s="291">
        <v>0</v>
      </c>
      <c r="H19" s="291">
        <v>0</v>
      </c>
      <c r="I19" s="291">
        <v>0</v>
      </c>
      <c r="J19" s="291">
        <v>9500000</v>
      </c>
      <c r="K19" s="291">
        <v>9500000</v>
      </c>
      <c r="L19" s="291">
        <v>0</v>
      </c>
      <c r="M19" s="291">
        <v>0</v>
      </c>
      <c r="N19" s="291">
        <v>0</v>
      </c>
      <c r="O19" s="291">
        <v>0</v>
      </c>
      <c r="P19" s="291">
        <v>7967942.5999999996</v>
      </c>
      <c r="Q19" s="291">
        <v>7967942.5999999996</v>
      </c>
      <c r="R19" s="291">
        <v>0</v>
      </c>
      <c r="S19" s="291">
        <v>0</v>
      </c>
      <c r="T19" s="291">
        <v>0</v>
      </c>
      <c r="U19" s="291">
        <v>0</v>
      </c>
      <c r="V19" s="291">
        <v>1532057.4</v>
      </c>
      <c r="W19" s="291">
        <v>1532057.4</v>
      </c>
      <c r="X19" s="291">
        <v>5621923862</v>
      </c>
      <c r="Y19" s="291">
        <v>0</v>
      </c>
      <c r="Z19" s="291">
        <v>0</v>
      </c>
      <c r="AA19" s="291">
        <v>70593304</v>
      </c>
      <c r="AB19" s="291">
        <v>5551330558</v>
      </c>
      <c r="AC19" s="556">
        <v>0</v>
      </c>
      <c r="AD19" s="556">
        <v>0</v>
      </c>
      <c r="AE19" s="556">
        <v>0</v>
      </c>
      <c r="AF19" s="556">
        <v>0</v>
      </c>
      <c r="AG19" s="556">
        <v>2.7589999999999998E-4</v>
      </c>
      <c r="AH19" s="556">
        <v>2.7589999999999998E-4</v>
      </c>
      <c r="AI19" s="291">
        <v>0</v>
      </c>
      <c r="AJ19" s="291">
        <v>0</v>
      </c>
      <c r="AK19" s="291">
        <v>0</v>
      </c>
      <c r="AL19" s="291">
        <v>0</v>
      </c>
      <c r="AM19" s="291">
        <v>1531612.1</v>
      </c>
      <c r="AN19" s="291">
        <v>1531612.1</v>
      </c>
      <c r="AO19" s="291">
        <v>0</v>
      </c>
      <c r="AP19" s="291">
        <v>0</v>
      </c>
      <c r="AQ19" s="291">
        <v>0</v>
      </c>
      <c r="AR19" s="291">
        <v>0</v>
      </c>
      <c r="AS19" s="291">
        <v>-445.3</v>
      </c>
      <c r="AT19" s="291">
        <v>-445.3</v>
      </c>
      <c r="AU19" s="291">
        <v>0</v>
      </c>
      <c r="AV19" s="291">
        <v>0</v>
      </c>
      <c r="AW19" s="556">
        <v>0</v>
      </c>
      <c r="AX19" s="556">
        <v>0</v>
      </c>
      <c r="AY19" s="556">
        <v>0</v>
      </c>
      <c r="AZ19" s="556">
        <v>0</v>
      </c>
      <c r="BA19" s="556">
        <v>2.7589999999999998E-4</v>
      </c>
      <c r="BB19" s="556">
        <v>2.7589999999999998E-4</v>
      </c>
      <c r="BC19" s="291">
        <v>0</v>
      </c>
      <c r="BD19" s="291">
        <v>0</v>
      </c>
      <c r="BE19" s="291">
        <v>0</v>
      </c>
      <c r="BF19" s="291">
        <v>0</v>
      </c>
      <c r="BG19" s="291">
        <v>1531612.1</v>
      </c>
      <c r="BH19" s="291">
        <v>1531612.1</v>
      </c>
      <c r="BI19" s="291">
        <v>0</v>
      </c>
      <c r="BJ19" s="291">
        <v>0</v>
      </c>
      <c r="BK19" s="291">
        <v>0</v>
      </c>
      <c r="BL19" s="291">
        <v>0</v>
      </c>
      <c r="BM19" s="291">
        <v>382.6</v>
      </c>
      <c r="BN19" s="291">
        <v>382.6</v>
      </c>
      <c r="BO19" s="291">
        <v>0</v>
      </c>
      <c r="BP19" s="291">
        <v>0</v>
      </c>
      <c r="BQ19" s="291">
        <v>0</v>
      </c>
      <c r="BR19" s="291">
        <v>0</v>
      </c>
      <c r="BS19" s="291">
        <v>15888.11</v>
      </c>
      <c r="BT19" s="291">
        <v>15888.11</v>
      </c>
      <c r="BU19" s="291">
        <v>0</v>
      </c>
      <c r="BV19" s="291">
        <v>0</v>
      </c>
      <c r="BW19" s="291">
        <v>0</v>
      </c>
      <c r="BX19" s="291">
        <v>0</v>
      </c>
      <c r="BY19" s="291">
        <v>1547882.81</v>
      </c>
      <c r="BZ19" s="291">
        <v>1547882.81</v>
      </c>
      <c r="CA19" s="291">
        <v>0</v>
      </c>
      <c r="CB19" s="291">
        <v>0</v>
      </c>
      <c r="CC19" s="291">
        <v>0</v>
      </c>
      <c r="CD19" s="291">
        <v>0</v>
      </c>
      <c r="CE19" s="291">
        <v>1547883.35</v>
      </c>
      <c r="CF19" s="291">
        <v>1547883.35</v>
      </c>
      <c r="CG19" s="291">
        <v>0</v>
      </c>
      <c r="CH19" s="291">
        <v>0</v>
      </c>
      <c r="CI19" s="291">
        <v>0</v>
      </c>
      <c r="CJ19" s="291">
        <v>0</v>
      </c>
      <c r="CK19" s="291">
        <v>0.54</v>
      </c>
      <c r="CL19" s="291">
        <v>0.54</v>
      </c>
      <c r="CM19" s="291">
        <v>0</v>
      </c>
      <c r="CN19" s="291">
        <v>0</v>
      </c>
      <c r="CO19" s="291">
        <v>0</v>
      </c>
      <c r="CP19" s="291">
        <v>0</v>
      </c>
      <c r="CQ19" s="291">
        <v>0</v>
      </c>
      <c r="CR19" s="291">
        <v>0</v>
      </c>
      <c r="CS19" s="291">
        <v>0</v>
      </c>
      <c r="CT19" s="291">
        <v>0</v>
      </c>
      <c r="CU19" s="291">
        <v>0</v>
      </c>
      <c r="CV19" s="291">
        <v>1547883.35</v>
      </c>
      <c r="CW19" s="291">
        <v>1547883.35</v>
      </c>
      <c r="CX19" s="291">
        <v>1284.8499999999999</v>
      </c>
      <c r="CY19" s="291">
        <v>826.49</v>
      </c>
      <c r="CZ19" s="291">
        <v>8.18</v>
      </c>
      <c r="DA19" s="291">
        <v>0</v>
      </c>
      <c r="DB19" s="291">
        <v>0</v>
      </c>
      <c r="DC19" s="291">
        <v>0</v>
      </c>
      <c r="DD19" s="291">
        <v>0</v>
      </c>
      <c r="DE19" s="291">
        <v>0</v>
      </c>
      <c r="DF19" s="291">
        <v>52.17</v>
      </c>
      <c r="DG19" s="291">
        <f t="shared" si="2"/>
        <v>2171.69</v>
      </c>
      <c r="DH19" s="291">
        <f t="shared" si="3"/>
        <v>1550055.04</v>
      </c>
      <c r="DI19" s="426">
        <v>1.856385E-2</v>
      </c>
    </row>
    <row r="20" spans="1:113" s="205" customFormat="1" ht="20.100000000000001" customHeight="1" x14ac:dyDescent="0.2">
      <c r="A20" s="332">
        <v>121</v>
      </c>
      <c r="B20" s="332" t="s">
        <v>465</v>
      </c>
      <c r="C20" s="332" t="s">
        <v>512</v>
      </c>
      <c r="D20" s="332" t="s">
        <v>509</v>
      </c>
      <c r="E20" s="332" t="s">
        <v>509</v>
      </c>
      <c r="F20" s="291">
        <v>0</v>
      </c>
      <c r="G20" s="291">
        <v>0</v>
      </c>
      <c r="H20" s="291">
        <v>0</v>
      </c>
      <c r="I20" s="291">
        <v>0</v>
      </c>
      <c r="J20" s="291">
        <v>0</v>
      </c>
      <c r="K20" s="291">
        <v>0</v>
      </c>
      <c r="L20" s="291">
        <v>0</v>
      </c>
      <c r="M20" s="291">
        <v>0</v>
      </c>
      <c r="N20" s="291">
        <v>0</v>
      </c>
      <c r="O20" s="291">
        <v>0</v>
      </c>
      <c r="P20" s="291">
        <v>0</v>
      </c>
      <c r="Q20" s="291">
        <v>0</v>
      </c>
      <c r="R20" s="291">
        <v>0</v>
      </c>
      <c r="S20" s="291">
        <v>0</v>
      </c>
      <c r="T20" s="291">
        <v>0</v>
      </c>
      <c r="U20" s="291">
        <v>0</v>
      </c>
      <c r="V20" s="291">
        <v>0</v>
      </c>
      <c r="W20" s="291">
        <v>0</v>
      </c>
      <c r="X20" s="291">
        <v>5617001983</v>
      </c>
      <c r="Y20" s="291">
        <v>0</v>
      </c>
      <c r="Z20" s="291">
        <v>0</v>
      </c>
      <c r="AA20" s="291">
        <v>137032833</v>
      </c>
      <c r="AB20" s="291">
        <v>5479969150</v>
      </c>
      <c r="AC20" s="556">
        <v>2.967E-4</v>
      </c>
      <c r="AD20" s="556">
        <v>0</v>
      </c>
      <c r="AE20" s="556">
        <v>0</v>
      </c>
      <c r="AF20" s="556">
        <v>0</v>
      </c>
      <c r="AG20" s="556">
        <v>0</v>
      </c>
      <c r="AH20" s="556">
        <v>2.967E-4</v>
      </c>
      <c r="AI20" s="291">
        <v>1625906.85</v>
      </c>
      <c r="AJ20" s="291">
        <v>0</v>
      </c>
      <c r="AK20" s="291">
        <v>0</v>
      </c>
      <c r="AL20" s="291">
        <v>0</v>
      </c>
      <c r="AM20" s="291">
        <v>0</v>
      </c>
      <c r="AN20" s="291">
        <v>1625906.85</v>
      </c>
      <c r="AO20" s="291">
        <v>0</v>
      </c>
      <c r="AP20" s="291">
        <v>0</v>
      </c>
      <c r="AQ20" s="291">
        <v>0</v>
      </c>
      <c r="AR20" s="291">
        <v>0</v>
      </c>
      <c r="AS20" s="291">
        <v>0</v>
      </c>
      <c r="AT20" s="291">
        <v>0</v>
      </c>
      <c r="AU20" s="291">
        <v>0</v>
      </c>
      <c r="AV20" s="291">
        <v>0</v>
      </c>
      <c r="AW20" s="556">
        <v>2.967E-4</v>
      </c>
      <c r="AX20" s="556">
        <v>0</v>
      </c>
      <c r="AY20" s="556">
        <v>0</v>
      </c>
      <c r="AZ20" s="556">
        <v>0</v>
      </c>
      <c r="BA20" s="556">
        <v>0</v>
      </c>
      <c r="BB20" s="556">
        <v>2.967E-4</v>
      </c>
      <c r="BC20" s="291">
        <v>1625906.85</v>
      </c>
      <c r="BD20" s="291">
        <v>0</v>
      </c>
      <c r="BE20" s="291">
        <v>0</v>
      </c>
      <c r="BF20" s="291">
        <v>0</v>
      </c>
      <c r="BG20" s="291">
        <v>0</v>
      </c>
      <c r="BH20" s="291">
        <v>1625906.85</v>
      </c>
      <c r="BI20" s="291">
        <v>690.29</v>
      </c>
      <c r="BJ20" s="291">
        <v>0</v>
      </c>
      <c r="BK20" s="291">
        <v>0</v>
      </c>
      <c r="BL20" s="291">
        <v>0</v>
      </c>
      <c r="BM20" s="291">
        <v>0</v>
      </c>
      <c r="BN20" s="291">
        <v>690.29</v>
      </c>
      <c r="BO20" s="291">
        <v>-9167.4699999999993</v>
      </c>
      <c r="BP20" s="291">
        <v>0</v>
      </c>
      <c r="BQ20" s="291">
        <v>0</v>
      </c>
      <c r="BR20" s="291">
        <v>0</v>
      </c>
      <c r="BS20" s="291">
        <v>0</v>
      </c>
      <c r="BT20" s="291">
        <v>-9167.4699999999993</v>
      </c>
      <c r="BU20" s="291">
        <v>1617429.67</v>
      </c>
      <c r="BV20" s="291">
        <v>0</v>
      </c>
      <c r="BW20" s="291">
        <v>0</v>
      </c>
      <c r="BX20" s="291">
        <v>0</v>
      </c>
      <c r="BY20" s="291">
        <v>0</v>
      </c>
      <c r="BZ20" s="291">
        <v>1617429.67</v>
      </c>
      <c r="CA20" s="291">
        <v>1617430.03</v>
      </c>
      <c r="CB20" s="291">
        <v>0</v>
      </c>
      <c r="CC20" s="291">
        <v>0</v>
      </c>
      <c r="CD20" s="291">
        <v>0</v>
      </c>
      <c r="CE20" s="291">
        <v>0</v>
      </c>
      <c r="CF20" s="291">
        <v>1617430.03</v>
      </c>
      <c r="CG20" s="291">
        <v>0.36</v>
      </c>
      <c r="CH20" s="291">
        <v>0</v>
      </c>
      <c r="CI20" s="291">
        <v>0</v>
      </c>
      <c r="CJ20" s="291">
        <v>0</v>
      </c>
      <c r="CK20" s="291">
        <v>0</v>
      </c>
      <c r="CL20" s="291">
        <v>0.36</v>
      </c>
      <c r="CM20" s="291">
        <v>-20286.46</v>
      </c>
      <c r="CN20" s="291">
        <v>0</v>
      </c>
      <c r="CO20" s="291">
        <v>0</v>
      </c>
      <c r="CP20" s="291">
        <v>0</v>
      </c>
      <c r="CQ20" s="291">
        <v>-20286.46</v>
      </c>
      <c r="CR20" s="291">
        <v>1597143.57</v>
      </c>
      <c r="CS20" s="291">
        <v>0</v>
      </c>
      <c r="CT20" s="291">
        <v>0</v>
      </c>
      <c r="CU20" s="291">
        <v>0</v>
      </c>
      <c r="CV20" s="291">
        <v>0</v>
      </c>
      <c r="CW20" s="291">
        <v>1597143.57</v>
      </c>
      <c r="CX20" s="291">
        <v>1381.71</v>
      </c>
      <c r="CY20" s="291">
        <v>888.79</v>
      </c>
      <c r="CZ20" s="291">
        <v>8.8000000000000007</v>
      </c>
      <c r="DA20" s="291">
        <v>0</v>
      </c>
      <c r="DB20" s="291">
        <v>0</v>
      </c>
      <c r="DC20" s="291">
        <v>0</v>
      </c>
      <c r="DD20" s="291">
        <v>0</v>
      </c>
      <c r="DE20" s="291">
        <v>0</v>
      </c>
      <c r="DF20" s="291">
        <v>56.1</v>
      </c>
      <c r="DG20" s="291">
        <f t="shared" si="2"/>
        <v>2335.4</v>
      </c>
      <c r="DH20" s="291">
        <f t="shared" si="3"/>
        <v>1599478.97</v>
      </c>
      <c r="DI20" s="426">
        <v>1.7914409999999999E-2</v>
      </c>
    </row>
    <row r="21" spans="1:113" s="205" customFormat="1" ht="20.100000000000001" customHeight="1" x14ac:dyDescent="0.2">
      <c r="A21" s="332">
        <v>151</v>
      </c>
      <c r="B21" s="332" t="s">
        <v>435</v>
      </c>
      <c r="C21" s="332" t="s">
        <v>513</v>
      </c>
      <c r="D21" s="332" t="s">
        <v>509</v>
      </c>
      <c r="E21" s="332" t="s">
        <v>509</v>
      </c>
      <c r="F21" s="291">
        <v>0</v>
      </c>
      <c r="G21" s="291">
        <v>0</v>
      </c>
      <c r="H21" s="291">
        <v>0</v>
      </c>
      <c r="I21" s="291">
        <v>0</v>
      </c>
      <c r="J21" s="291">
        <v>0</v>
      </c>
      <c r="K21" s="291">
        <v>0</v>
      </c>
      <c r="L21" s="291">
        <v>0</v>
      </c>
      <c r="M21" s="291">
        <v>0</v>
      </c>
      <c r="N21" s="291">
        <v>0</v>
      </c>
      <c r="O21" s="291">
        <v>0</v>
      </c>
      <c r="P21" s="291">
        <v>0</v>
      </c>
      <c r="Q21" s="291">
        <v>0</v>
      </c>
      <c r="R21" s="291">
        <v>0</v>
      </c>
      <c r="S21" s="291">
        <v>0</v>
      </c>
      <c r="T21" s="291">
        <v>0</v>
      </c>
      <c r="U21" s="291">
        <v>0</v>
      </c>
      <c r="V21" s="291">
        <v>0</v>
      </c>
      <c r="W21" s="291">
        <v>0</v>
      </c>
      <c r="X21" s="291">
        <v>4921879</v>
      </c>
      <c r="Y21" s="291">
        <v>0</v>
      </c>
      <c r="Z21" s="291">
        <v>0</v>
      </c>
      <c r="AA21" s="291">
        <v>0</v>
      </c>
      <c r="AB21" s="291">
        <v>4921879</v>
      </c>
      <c r="AC21" s="556">
        <v>3.0489999999999998E-4</v>
      </c>
      <c r="AD21" s="556">
        <v>0</v>
      </c>
      <c r="AE21" s="556">
        <v>0</v>
      </c>
      <c r="AF21" s="556">
        <v>0</v>
      </c>
      <c r="AG21" s="556">
        <v>0</v>
      </c>
      <c r="AH21" s="556">
        <v>3.0489999999999998E-4</v>
      </c>
      <c r="AI21" s="291">
        <v>1500.68</v>
      </c>
      <c r="AJ21" s="291">
        <v>0</v>
      </c>
      <c r="AK21" s="291">
        <v>0</v>
      </c>
      <c r="AL21" s="291">
        <v>0</v>
      </c>
      <c r="AM21" s="291">
        <v>0</v>
      </c>
      <c r="AN21" s="291">
        <v>1500.68</v>
      </c>
      <c r="AO21" s="291">
        <v>0</v>
      </c>
      <c r="AP21" s="291">
        <v>0</v>
      </c>
      <c r="AQ21" s="291">
        <v>0</v>
      </c>
      <c r="AR21" s="291">
        <v>0</v>
      </c>
      <c r="AS21" s="291">
        <v>0</v>
      </c>
      <c r="AT21" s="291">
        <v>0</v>
      </c>
      <c r="AU21" s="291">
        <v>0</v>
      </c>
      <c r="AV21" s="291">
        <v>0</v>
      </c>
      <c r="AW21" s="556">
        <v>3.0489999999999998E-4</v>
      </c>
      <c r="AX21" s="556">
        <v>0</v>
      </c>
      <c r="AY21" s="556">
        <v>0</v>
      </c>
      <c r="AZ21" s="556">
        <v>0</v>
      </c>
      <c r="BA21" s="556">
        <v>0</v>
      </c>
      <c r="BB21" s="556">
        <v>3.0489999999999998E-4</v>
      </c>
      <c r="BC21" s="291">
        <v>1500.68</v>
      </c>
      <c r="BD21" s="291">
        <v>0</v>
      </c>
      <c r="BE21" s="291">
        <v>0</v>
      </c>
      <c r="BF21" s="291">
        <v>0</v>
      </c>
      <c r="BG21" s="291">
        <v>0</v>
      </c>
      <c r="BH21" s="291">
        <v>1500.68</v>
      </c>
      <c r="BI21" s="291">
        <v>0</v>
      </c>
      <c r="BJ21" s="291">
        <v>0</v>
      </c>
      <c r="BK21" s="291">
        <v>0</v>
      </c>
      <c r="BL21" s="291">
        <v>0</v>
      </c>
      <c r="BM21" s="291">
        <v>0</v>
      </c>
      <c r="BN21" s="291">
        <v>0</v>
      </c>
      <c r="BO21" s="291">
        <v>0</v>
      </c>
      <c r="BP21" s="291">
        <v>0</v>
      </c>
      <c r="BQ21" s="291">
        <v>0</v>
      </c>
      <c r="BR21" s="291">
        <v>0</v>
      </c>
      <c r="BS21" s="291">
        <v>0</v>
      </c>
      <c r="BT21" s="291">
        <v>0</v>
      </c>
      <c r="BU21" s="291">
        <v>1500.68</v>
      </c>
      <c r="BV21" s="291">
        <v>0</v>
      </c>
      <c r="BW21" s="291">
        <v>0</v>
      </c>
      <c r="BX21" s="291">
        <v>0</v>
      </c>
      <c r="BY21" s="291">
        <v>0</v>
      </c>
      <c r="BZ21" s="291">
        <v>1500.68</v>
      </c>
      <c r="CA21" s="291">
        <v>1500.66</v>
      </c>
      <c r="CB21" s="291">
        <v>0</v>
      </c>
      <c r="CC21" s="291">
        <v>0</v>
      </c>
      <c r="CD21" s="291">
        <v>0</v>
      </c>
      <c r="CE21" s="291">
        <v>0</v>
      </c>
      <c r="CF21" s="291">
        <v>1500.66</v>
      </c>
      <c r="CG21" s="291">
        <v>-0.02</v>
      </c>
      <c r="CH21" s="291">
        <v>0</v>
      </c>
      <c r="CI21" s="291">
        <v>0</v>
      </c>
      <c r="CJ21" s="291">
        <v>0</v>
      </c>
      <c r="CK21" s="291">
        <v>0</v>
      </c>
      <c r="CL21" s="291">
        <v>-0.02</v>
      </c>
      <c r="CM21" s="291">
        <v>-34.79</v>
      </c>
      <c r="CN21" s="291">
        <v>0</v>
      </c>
      <c r="CO21" s="291">
        <v>0</v>
      </c>
      <c r="CP21" s="291">
        <v>0</v>
      </c>
      <c r="CQ21" s="291">
        <v>-34.79</v>
      </c>
      <c r="CR21" s="291">
        <v>1465.87</v>
      </c>
      <c r="CS21" s="291">
        <v>0</v>
      </c>
      <c r="CT21" s="291">
        <v>0</v>
      </c>
      <c r="CU21" s="291">
        <v>0</v>
      </c>
      <c r="CV21" s="291">
        <v>0</v>
      </c>
      <c r="CW21" s="291">
        <v>1465.87</v>
      </c>
      <c r="CX21" s="291">
        <v>0</v>
      </c>
      <c r="CY21" s="291">
        <v>0</v>
      </c>
      <c r="CZ21" s="291">
        <v>0</v>
      </c>
      <c r="DA21" s="291">
        <v>0</v>
      </c>
      <c r="DB21" s="291">
        <v>0</v>
      </c>
      <c r="DC21" s="291">
        <v>0</v>
      </c>
      <c r="DD21" s="291">
        <v>0</v>
      </c>
      <c r="DE21" s="291">
        <v>0</v>
      </c>
      <c r="DF21" s="291">
        <v>0</v>
      </c>
      <c r="DG21" s="291">
        <f t="shared" si="2"/>
        <v>0</v>
      </c>
      <c r="DH21" s="291">
        <f t="shared" si="3"/>
        <v>1465.87</v>
      </c>
      <c r="DI21" s="426">
        <v>1.6549999999999999E-5</v>
      </c>
    </row>
    <row r="22" spans="1:113" s="205" customFormat="1" ht="20.100000000000001" customHeight="1" x14ac:dyDescent="0.2">
      <c r="A22" s="332">
        <v>201</v>
      </c>
      <c r="B22" s="332" t="s">
        <v>420</v>
      </c>
      <c r="C22" s="332"/>
      <c r="D22" s="332" t="s">
        <v>509</v>
      </c>
      <c r="E22" s="332" t="s">
        <v>509</v>
      </c>
      <c r="F22" s="291">
        <v>0</v>
      </c>
      <c r="G22" s="291">
        <v>0</v>
      </c>
      <c r="H22" s="291">
        <v>0</v>
      </c>
      <c r="I22" s="291">
        <v>0</v>
      </c>
      <c r="J22" s="291">
        <v>0</v>
      </c>
      <c r="K22" s="291">
        <v>0</v>
      </c>
      <c r="L22" s="291">
        <v>0</v>
      </c>
      <c r="M22" s="291">
        <v>0</v>
      </c>
      <c r="N22" s="291">
        <v>0</v>
      </c>
      <c r="O22" s="291">
        <v>0</v>
      </c>
      <c r="P22" s="291">
        <v>0</v>
      </c>
      <c r="Q22" s="291">
        <v>0</v>
      </c>
      <c r="R22" s="291">
        <v>0</v>
      </c>
      <c r="S22" s="291">
        <v>0</v>
      </c>
      <c r="T22" s="291">
        <v>0</v>
      </c>
      <c r="U22" s="291">
        <v>0</v>
      </c>
      <c r="V22" s="291">
        <v>0</v>
      </c>
      <c r="W22" s="291">
        <v>0</v>
      </c>
      <c r="X22" s="291">
        <v>943130744</v>
      </c>
      <c r="Y22" s="291">
        <v>0</v>
      </c>
      <c r="Z22" s="291">
        <v>0</v>
      </c>
      <c r="AA22" s="291">
        <v>13096993</v>
      </c>
      <c r="AB22" s="291">
        <v>930033751</v>
      </c>
      <c r="AC22" s="556">
        <v>4.1954000000000002E-3</v>
      </c>
      <c r="AD22" s="556">
        <v>0</v>
      </c>
      <c r="AE22" s="556">
        <v>0</v>
      </c>
      <c r="AF22" s="556">
        <v>0</v>
      </c>
      <c r="AG22" s="556">
        <v>0</v>
      </c>
      <c r="AH22" s="556">
        <v>4.1954000000000002E-3</v>
      </c>
      <c r="AI22" s="291">
        <v>3901863.6</v>
      </c>
      <c r="AJ22" s="291">
        <v>0</v>
      </c>
      <c r="AK22" s="291">
        <v>0</v>
      </c>
      <c r="AL22" s="291">
        <v>0</v>
      </c>
      <c r="AM22" s="291">
        <v>0</v>
      </c>
      <c r="AN22" s="291">
        <v>3901863.6</v>
      </c>
      <c r="AO22" s="291">
        <v>0</v>
      </c>
      <c r="AP22" s="291">
        <v>0</v>
      </c>
      <c r="AQ22" s="291">
        <v>0</v>
      </c>
      <c r="AR22" s="291">
        <v>0</v>
      </c>
      <c r="AS22" s="291">
        <v>0</v>
      </c>
      <c r="AT22" s="291">
        <v>0</v>
      </c>
      <c r="AU22" s="291">
        <v>0</v>
      </c>
      <c r="AV22" s="291">
        <v>0</v>
      </c>
      <c r="AW22" s="556">
        <v>4.1954000000000002E-3</v>
      </c>
      <c r="AX22" s="556">
        <v>0</v>
      </c>
      <c r="AY22" s="556">
        <v>0</v>
      </c>
      <c r="AZ22" s="556">
        <v>0</v>
      </c>
      <c r="BA22" s="556">
        <v>0</v>
      </c>
      <c r="BB22" s="556">
        <v>4.1954000000000002E-3</v>
      </c>
      <c r="BC22" s="291">
        <v>3901863.6</v>
      </c>
      <c r="BD22" s="291">
        <v>0</v>
      </c>
      <c r="BE22" s="291">
        <v>0</v>
      </c>
      <c r="BF22" s="291">
        <v>0</v>
      </c>
      <c r="BG22" s="291">
        <v>0</v>
      </c>
      <c r="BH22" s="291">
        <v>3901863.6</v>
      </c>
      <c r="BI22" s="291">
        <v>56.91</v>
      </c>
      <c r="BJ22" s="291">
        <v>0</v>
      </c>
      <c r="BK22" s="291">
        <v>0</v>
      </c>
      <c r="BL22" s="291">
        <v>0</v>
      </c>
      <c r="BM22" s="291">
        <v>0</v>
      </c>
      <c r="BN22" s="291">
        <v>56.91</v>
      </c>
      <c r="BO22" s="291">
        <v>0</v>
      </c>
      <c r="BP22" s="291">
        <v>0</v>
      </c>
      <c r="BQ22" s="291">
        <v>0</v>
      </c>
      <c r="BR22" s="291">
        <v>0</v>
      </c>
      <c r="BS22" s="291">
        <v>0</v>
      </c>
      <c r="BT22" s="291">
        <v>0</v>
      </c>
      <c r="BU22" s="291">
        <v>3901920.51</v>
      </c>
      <c r="BV22" s="291">
        <v>0</v>
      </c>
      <c r="BW22" s="291">
        <v>0</v>
      </c>
      <c r="BX22" s="291">
        <v>0</v>
      </c>
      <c r="BY22" s="291">
        <v>0</v>
      </c>
      <c r="BZ22" s="291">
        <v>3901920.51</v>
      </c>
      <c r="CA22" s="291">
        <v>3901920.81</v>
      </c>
      <c r="CB22" s="291">
        <v>0</v>
      </c>
      <c r="CC22" s="291">
        <v>0</v>
      </c>
      <c r="CD22" s="291">
        <v>0</v>
      </c>
      <c r="CE22" s="291">
        <v>0</v>
      </c>
      <c r="CF22" s="291">
        <v>3901920.81</v>
      </c>
      <c r="CG22" s="291">
        <v>0.3</v>
      </c>
      <c r="CH22" s="291">
        <v>0</v>
      </c>
      <c r="CI22" s="291">
        <v>0</v>
      </c>
      <c r="CJ22" s="291">
        <v>0</v>
      </c>
      <c r="CK22" s="291">
        <v>0</v>
      </c>
      <c r="CL22" s="291">
        <v>0.3</v>
      </c>
      <c r="CM22" s="291">
        <v>-35.06</v>
      </c>
      <c r="CN22" s="291">
        <v>0</v>
      </c>
      <c r="CO22" s="291">
        <v>0</v>
      </c>
      <c r="CP22" s="291">
        <v>0</v>
      </c>
      <c r="CQ22" s="291">
        <v>-35.06</v>
      </c>
      <c r="CR22" s="291">
        <v>3901885.75</v>
      </c>
      <c r="CS22" s="291">
        <v>0</v>
      </c>
      <c r="CT22" s="291">
        <v>0</v>
      </c>
      <c r="CU22" s="291">
        <v>0</v>
      </c>
      <c r="CV22" s="291">
        <v>0</v>
      </c>
      <c r="CW22" s="291">
        <v>3901885.75</v>
      </c>
      <c r="CX22" s="291">
        <v>3304.01</v>
      </c>
      <c r="CY22" s="291">
        <v>2079.0500000000002</v>
      </c>
      <c r="CZ22" s="291">
        <v>0</v>
      </c>
      <c r="DA22" s="291">
        <v>0</v>
      </c>
      <c r="DB22" s="291">
        <v>0</v>
      </c>
      <c r="DC22" s="291">
        <v>0</v>
      </c>
      <c r="DD22" s="291">
        <v>0</v>
      </c>
      <c r="DE22" s="291">
        <v>0</v>
      </c>
      <c r="DF22" s="291">
        <v>0</v>
      </c>
      <c r="DG22" s="291">
        <f t="shared" si="2"/>
        <v>5383.06</v>
      </c>
      <c r="DH22" s="291">
        <f t="shared" si="3"/>
        <v>3907268.81</v>
      </c>
      <c r="DI22" s="426">
        <v>4.4219029999999999E-2</v>
      </c>
    </row>
    <row r="23" spans="1:113" s="205" customFormat="1" ht="20.100000000000001" customHeight="1" x14ac:dyDescent="0.2">
      <c r="A23" s="332">
        <v>202</v>
      </c>
      <c r="B23" s="332" t="s">
        <v>422</v>
      </c>
      <c r="C23" s="332"/>
      <c r="D23" s="332" t="s">
        <v>509</v>
      </c>
      <c r="E23" s="332" t="s">
        <v>509</v>
      </c>
      <c r="F23" s="291">
        <v>0</v>
      </c>
      <c r="G23" s="291">
        <v>0</v>
      </c>
      <c r="H23" s="291">
        <v>0</v>
      </c>
      <c r="I23" s="291">
        <v>0</v>
      </c>
      <c r="J23" s="291">
        <v>433406</v>
      </c>
      <c r="K23" s="291">
        <v>433406</v>
      </c>
      <c r="L23" s="291">
        <v>0</v>
      </c>
      <c r="M23" s="291">
        <v>0</v>
      </c>
      <c r="N23" s="291">
        <v>0</v>
      </c>
      <c r="O23" s="291">
        <v>0</v>
      </c>
      <c r="P23" s="291">
        <v>0</v>
      </c>
      <c r="Q23" s="291">
        <v>0</v>
      </c>
      <c r="R23" s="291">
        <v>0</v>
      </c>
      <c r="S23" s="291">
        <v>0</v>
      </c>
      <c r="T23" s="291">
        <v>0</v>
      </c>
      <c r="U23" s="291">
        <v>0</v>
      </c>
      <c r="V23" s="291">
        <v>433406</v>
      </c>
      <c r="W23" s="291">
        <v>433406</v>
      </c>
      <c r="X23" s="291">
        <v>943130744</v>
      </c>
      <c r="Y23" s="291">
        <v>0</v>
      </c>
      <c r="Z23" s="291">
        <v>0</v>
      </c>
      <c r="AA23" s="291">
        <v>13096993</v>
      </c>
      <c r="AB23" s="291">
        <v>930033751</v>
      </c>
      <c r="AC23" s="556">
        <v>0</v>
      </c>
      <c r="AD23" s="556">
        <v>0</v>
      </c>
      <c r="AE23" s="556">
        <v>0</v>
      </c>
      <c r="AF23" s="556">
        <v>0</v>
      </c>
      <c r="AG23" s="556">
        <v>4.66E-4</v>
      </c>
      <c r="AH23" s="556">
        <v>4.66E-4</v>
      </c>
      <c r="AI23" s="291">
        <v>0</v>
      </c>
      <c r="AJ23" s="291">
        <v>0</v>
      </c>
      <c r="AK23" s="291">
        <v>0</v>
      </c>
      <c r="AL23" s="291">
        <v>0</v>
      </c>
      <c r="AM23" s="291">
        <v>433395.73</v>
      </c>
      <c r="AN23" s="291">
        <v>433395.73</v>
      </c>
      <c r="AO23" s="291">
        <v>0</v>
      </c>
      <c r="AP23" s="291">
        <v>0</v>
      </c>
      <c r="AQ23" s="291">
        <v>0</v>
      </c>
      <c r="AR23" s="291">
        <v>0</v>
      </c>
      <c r="AS23" s="291">
        <v>-10.27</v>
      </c>
      <c r="AT23" s="291">
        <v>-10.27</v>
      </c>
      <c r="AU23" s="291">
        <v>0</v>
      </c>
      <c r="AV23" s="291">
        <v>0</v>
      </c>
      <c r="AW23" s="556">
        <v>0</v>
      </c>
      <c r="AX23" s="556">
        <v>0</v>
      </c>
      <c r="AY23" s="556">
        <v>0</v>
      </c>
      <c r="AZ23" s="556">
        <v>0</v>
      </c>
      <c r="BA23" s="556">
        <v>4.66E-4</v>
      </c>
      <c r="BB23" s="556">
        <v>4.66E-4</v>
      </c>
      <c r="BC23" s="291">
        <v>0</v>
      </c>
      <c r="BD23" s="291">
        <v>0</v>
      </c>
      <c r="BE23" s="291">
        <v>0</v>
      </c>
      <c r="BF23" s="291">
        <v>0</v>
      </c>
      <c r="BG23" s="291">
        <v>433395.73</v>
      </c>
      <c r="BH23" s="291">
        <v>433395.73</v>
      </c>
      <c r="BI23" s="291">
        <v>0</v>
      </c>
      <c r="BJ23" s="291">
        <v>0</v>
      </c>
      <c r="BK23" s="291">
        <v>0</v>
      </c>
      <c r="BL23" s="291">
        <v>0</v>
      </c>
      <c r="BM23" s="291">
        <v>67.16</v>
      </c>
      <c r="BN23" s="291">
        <v>67.16</v>
      </c>
      <c r="BO23" s="291">
        <v>0</v>
      </c>
      <c r="BP23" s="291">
        <v>0</v>
      </c>
      <c r="BQ23" s="291">
        <v>0</v>
      </c>
      <c r="BR23" s="291">
        <v>0</v>
      </c>
      <c r="BS23" s="291">
        <v>0</v>
      </c>
      <c r="BT23" s="291">
        <v>0</v>
      </c>
      <c r="BU23" s="291">
        <v>0</v>
      </c>
      <c r="BV23" s="291">
        <v>0</v>
      </c>
      <c r="BW23" s="291">
        <v>0</v>
      </c>
      <c r="BX23" s="291">
        <v>0</v>
      </c>
      <c r="BY23" s="291">
        <v>433462.89</v>
      </c>
      <c r="BZ23" s="291">
        <v>433462.89</v>
      </c>
      <c r="CA23" s="291">
        <v>0</v>
      </c>
      <c r="CB23" s="291">
        <v>0</v>
      </c>
      <c r="CC23" s="291">
        <v>0</v>
      </c>
      <c r="CD23" s="291">
        <v>0</v>
      </c>
      <c r="CE23" s="291">
        <v>433463.1</v>
      </c>
      <c r="CF23" s="291">
        <v>433463.1</v>
      </c>
      <c r="CG23" s="291">
        <v>0</v>
      </c>
      <c r="CH23" s="291">
        <v>0</v>
      </c>
      <c r="CI23" s="291">
        <v>0</v>
      </c>
      <c r="CJ23" s="291">
        <v>0</v>
      </c>
      <c r="CK23" s="291">
        <v>0.21</v>
      </c>
      <c r="CL23" s="291">
        <v>0.21</v>
      </c>
      <c r="CM23" s="291">
        <v>0</v>
      </c>
      <c r="CN23" s="291">
        <v>0</v>
      </c>
      <c r="CO23" s="291">
        <v>0</v>
      </c>
      <c r="CP23" s="291">
        <v>0</v>
      </c>
      <c r="CQ23" s="291">
        <v>0</v>
      </c>
      <c r="CR23" s="291">
        <v>0</v>
      </c>
      <c r="CS23" s="291">
        <v>0</v>
      </c>
      <c r="CT23" s="291">
        <v>0</v>
      </c>
      <c r="CU23" s="291">
        <v>0</v>
      </c>
      <c r="CV23" s="291">
        <v>433463.1</v>
      </c>
      <c r="CW23" s="291">
        <v>433463.1</v>
      </c>
      <c r="CX23" s="291">
        <v>366.99</v>
      </c>
      <c r="CY23" s="291">
        <v>230.93</v>
      </c>
      <c r="CZ23" s="291">
        <v>0</v>
      </c>
      <c r="DA23" s="291">
        <v>0</v>
      </c>
      <c r="DB23" s="291">
        <v>0</v>
      </c>
      <c r="DC23" s="291">
        <v>0</v>
      </c>
      <c r="DD23" s="291">
        <v>0</v>
      </c>
      <c r="DE23" s="291">
        <v>0</v>
      </c>
      <c r="DF23" s="291">
        <v>0</v>
      </c>
      <c r="DG23" s="291">
        <f t="shared" si="2"/>
        <v>597.92000000000007</v>
      </c>
      <c r="DH23" s="291">
        <f t="shared" si="3"/>
        <v>434061.01999999996</v>
      </c>
      <c r="DI23" s="426">
        <v>6.4824000000000001E-3</v>
      </c>
    </row>
    <row r="24" spans="1:113" s="205" customFormat="1" ht="20.100000000000001" customHeight="1" x14ac:dyDescent="0.2">
      <c r="A24" s="387">
        <v>203</v>
      </c>
      <c r="B24" s="332" t="s">
        <v>421</v>
      </c>
      <c r="C24" s="332"/>
      <c r="D24" s="332" t="s">
        <v>509</v>
      </c>
      <c r="E24" s="332" t="s">
        <v>510</v>
      </c>
      <c r="F24" s="291">
        <v>0</v>
      </c>
      <c r="G24" s="291">
        <v>0</v>
      </c>
      <c r="H24" s="291">
        <v>0</v>
      </c>
      <c r="I24" s="291">
        <v>0</v>
      </c>
      <c r="J24" s="291">
        <v>91553</v>
      </c>
      <c r="K24" s="291">
        <v>91553</v>
      </c>
      <c r="L24" s="291">
        <v>0</v>
      </c>
      <c r="M24" s="291">
        <v>0</v>
      </c>
      <c r="N24" s="291">
        <v>0</v>
      </c>
      <c r="O24" s="291">
        <v>0</v>
      </c>
      <c r="P24" s="291">
        <v>0</v>
      </c>
      <c r="Q24" s="291">
        <v>0</v>
      </c>
      <c r="R24" s="291">
        <v>0</v>
      </c>
      <c r="S24" s="291">
        <v>0</v>
      </c>
      <c r="T24" s="291">
        <v>0</v>
      </c>
      <c r="U24" s="291">
        <v>0</v>
      </c>
      <c r="V24" s="291">
        <v>91553</v>
      </c>
      <c r="W24" s="291">
        <v>91553</v>
      </c>
      <c r="X24" s="291">
        <v>943130744</v>
      </c>
      <c r="Y24" s="291">
        <v>0</v>
      </c>
      <c r="Z24" s="291">
        <v>0</v>
      </c>
      <c r="AA24" s="291">
        <v>0</v>
      </c>
      <c r="AB24" s="291">
        <v>943130744</v>
      </c>
      <c r="AC24" s="556">
        <v>0</v>
      </c>
      <c r="AD24" s="556">
        <v>0</v>
      </c>
      <c r="AE24" s="556">
        <v>0</v>
      </c>
      <c r="AF24" s="556">
        <v>0</v>
      </c>
      <c r="AG24" s="556">
        <v>9.7E-5</v>
      </c>
      <c r="AH24" s="556">
        <v>9.7E-5</v>
      </c>
      <c r="AI24" s="291">
        <v>0</v>
      </c>
      <c r="AJ24" s="291">
        <v>0</v>
      </c>
      <c r="AK24" s="291">
        <v>0</v>
      </c>
      <c r="AL24" s="291">
        <v>0</v>
      </c>
      <c r="AM24" s="291">
        <v>91483.68</v>
      </c>
      <c r="AN24" s="291">
        <v>91483.68</v>
      </c>
      <c r="AO24" s="291">
        <v>0</v>
      </c>
      <c r="AP24" s="291">
        <v>0</v>
      </c>
      <c r="AQ24" s="291">
        <v>0</v>
      </c>
      <c r="AR24" s="291">
        <v>0</v>
      </c>
      <c r="AS24" s="291">
        <v>-69.319999999999993</v>
      </c>
      <c r="AT24" s="291">
        <v>-69.319999999999993</v>
      </c>
      <c r="AU24" s="291">
        <v>0</v>
      </c>
      <c r="AV24" s="291">
        <v>0</v>
      </c>
      <c r="AW24" s="556">
        <v>0</v>
      </c>
      <c r="AX24" s="556">
        <v>0</v>
      </c>
      <c r="AY24" s="556">
        <v>0</v>
      </c>
      <c r="AZ24" s="556">
        <v>0</v>
      </c>
      <c r="BA24" s="556">
        <v>9.7E-5</v>
      </c>
      <c r="BB24" s="556">
        <v>9.7E-5</v>
      </c>
      <c r="BC24" s="291">
        <v>0</v>
      </c>
      <c r="BD24" s="291">
        <v>0</v>
      </c>
      <c r="BE24" s="291">
        <v>0</v>
      </c>
      <c r="BF24" s="291">
        <v>0</v>
      </c>
      <c r="BG24" s="291">
        <v>91483.68</v>
      </c>
      <c r="BH24" s="291">
        <v>91483.68</v>
      </c>
      <c r="BI24" s="291">
        <v>0</v>
      </c>
      <c r="BJ24" s="291">
        <v>0</v>
      </c>
      <c r="BK24" s="291">
        <v>0</v>
      </c>
      <c r="BL24" s="291">
        <v>0</v>
      </c>
      <c r="BM24" s="291">
        <v>0</v>
      </c>
      <c r="BN24" s="291">
        <v>0</v>
      </c>
      <c r="BO24" s="291">
        <v>0</v>
      </c>
      <c r="BP24" s="291">
        <v>0</v>
      </c>
      <c r="BQ24" s="291">
        <v>0</v>
      </c>
      <c r="BR24" s="291">
        <v>0</v>
      </c>
      <c r="BS24" s="291">
        <v>0</v>
      </c>
      <c r="BT24" s="291">
        <v>0</v>
      </c>
      <c r="BU24" s="291">
        <v>0</v>
      </c>
      <c r="BV24" s="291">
        <v>0</v>
      </c>
      <c r="BW24" s="291">
        <v>0</v>
      </c>
      <c r="BX24" s="291">
        <v>0</v>
      </c>
      <c r="BY24" s="291">
        <v>91483.68</v>
      </c>
      <c r="BZ24" s="291">
        <v>91483.68</v>
      </c>
      <c r="CA24" s="291">
        <v>0</v>
      </c>
      <c r="CB24" s="291">
        <v>0</v>
      </c>
      <c r="CC24" s="291">
        <v>0</v>
      </c>
      <c r="CD24" s="291">
        <v>0</v>
      </c>
      <c r="CE24" s="291">
        <v>91483.71</v>
      </c>
      <c r="CF24" s="291">
        <v>91483.71</v>
      </c>
      <c r="CG24" s="291">
        <v>0</v>
      </c>
      <c r="CH24" s="291">
        <v>0</v>
      </c>
      <c r="CI24" s="291">
        <v>0</v>
      </c>
      <c r="CJ24" s="291">
        <v>0</v>
      </c>
      <c r="CK24" s="291">
        <v>0.03</v>
      </c>
      <c r="CL24" s="291">
        <v>0.03</v>
      </c>
      <c r="CM24" s="291">
        <v>0</v>
      </c>
      <c r="CN24" s="291">
        <v>0</v>
      </c>
      <c r="CO24" s="291">
        <v>0</v>
      </c>
      <c r="CP24" s="291">
        <v>0</v>
      </c>
      <c r="CQ24" s="291">
        <v>0</v>
      </c>
      <c r="CR24" s="291">
        <v>0</v>
      </c>
      <c r="CS24" s="291">
        <v>0</v>
      </c>
      <c r="CT24" s="291">
        <v>0</v>
      </c>
      <c r="CU24" s="291">
        <v>0</v>
      </c>
      <c r="CV24" s="291">
        <v>91483.71</v>
      </c>
      <c r="CW24" s="291">
        <v>91483.71</v>
      </c>
      <c r="CX24" s="291">
        <v>76.39</v>
      </c>
      <c r="CY24" s="291">
        <v>48.07</v>
      </c>
      <c r="CZ24" s="291">
        <v>0</v>
      </c>
      <c r="DA24" s="291">
        <v>0</v>
      </c>
      <c r="DB24" s="291">
        <v>0</v>
      </c>
      <c r="DC24" s="291">
        <v>0</v>
      </c>
      <c r="DD24" s="291">
        <v>0</v>
      </c>
      <c r="DE24" s="291">
        <v>0</v>
      </c>
      <c r="DF24" s="291">
        <v>0</v>
      </c>
      <c r="DG24" s="291">
        <f t="shared" si="2"/>
        <v>124.46000000000001</v>
      </c>
      <c r="DH24" s="291">
        <f t="shared" si="3"/>
        <v>91608.170000000013</v>
      </c>
      <c r="DI24" s="426">
        <v>1.0722100000000001E-3</v>
      </c>
    </row>
    <row r="25" spans="1:113" s="205" customFormat="1" ht="20.100000000000001" customHeight="1" x14ac:dyDescent="0.2">
      <c r="A25" s="332">
        <v>211</v>
      </c>
      <c r="B25" s="332" t="s">
        <v>433</v>
      </c>
      <c r="C25" s="332"/>
      <c r="D25" s="332" t="s">
        <v>509</v>
      </c>
      <c r="E25" s="332" t="s">
        <v>509</v>
      </c>
      <c r="F25" s="291">
        <v>0</v>
      </c>
      <c r="G25" s="291">
        <v>0</v>
      </c>
      <c r="H25" s="291">
        <v>0</v>
      </c>
      <c r="I25" s="291">
        <v>0</v>
      </c>
      <c r="J25" s="291">
        <v>0</v>
      </c>
      <c r="K25" s="291">
        <v>0</v>
      </c>
      <c r="L25" s="291">
        <v>0</v>
      </c>
      <c r="M25" s="291">
        <v>0</v>
      </c>
      <c r="N25" s="291">
        <v>0</v>
      </c>
      <c r="O25" s="291">
        <v>0</v>
      </c>
      <c r="P25" s="291">
        <v>0</v>
      </c>
      <c r="Q25" s="291">
        <v>0</v>
      </c>
      <c r="R25" s="291">
        <v>0</v>
      </c>
      <c r="S25" s="291">
        <v>0</v>
      </c>
      <c r="T25" s="291">
        <v>0</v>
      </c>
      <c r="U25" s="291">
        <v>0</v>
      </c>
      <c r="V25" s="291">
        <v>0</v>
      </c>
      <c r="W25" s="291">
        <v>0</v>
      </c>
      <c r="X25" s="291">
        <v>442122019</v>
      </c>
      <c r="Y25" s="291">
        <v>0</v>
      </c>
      <c r="Z25" s="291">
        <v>0</v>
      </c>
      <c r="AA25" s="291">
        <v>33552684</v>
      </c>
      <c r="AB25" s="291">
        <v>408569335</v>
      </c>
      <c r="AC25" s="556">
        <v>4.5897000000000004E-3</v>
      </c>
      <c r="AD25" s="556">
        <v>0</v>
      </c>
      <c r="AE25" s="556">
        <v>0</v>
      </c>
      <c r="AF25" s="556">
        <v>0</v>
      </c>
      <c r="AG25" s="556">
        <v>0</v>
      </c>
      <c r="AH25" s="556">
        <v>4.5897000000000004E-3</v>
      </c>
      <c r="AI25" s="291">
        <v>1875210.68</v>
      </c>
      <c r="AJ25" s="291">
        <v>0</v>
      </c>
      <c r="AK25" s="291">
        <v>0</v>
      </c>
      <c r="AL25" s="291">
        <v>0</v>
      </c>
      <c r="AM25" s="291">
        <v>0</v>
      </c>
      <c r="AN25" s="291">
        <v>1875210.68</v>
      </c>
      <c r="AO25" s="291">
        <v>0</v>
      </c>
      <c r="AP25" s="291">
        <v>0</v>
      </c>
      <c r="AQ25" s="291">
        <v>0</v>
      </c>
      <c r="AR25" s="291">
        <v>0</v>
      </c>
      <c r="AS25" s="291">
        <v>0</v>
      </c>
      <c r="AT25" s="291">
        <v>0</v>
      </c>
      <c r="AU25" s="291">
        <v>0</v>
      </c>
      <c r="AV25" s="291">
        <v>0</v>
      </c>
      <c r="AW25" s="556">
        <v>4.5897000000000004E-3</v>
      </c>
      <c r="AX25" s="556">
        <v>0</v>
      </c>
      <c r="AY25" s="556">
        <v>0</v>
      </c>
      <c r="AZ25" s="556">
        <v>0</v>
      </c>
      <c r="BA25" s="556">
        <v>0</v>
      </c>
      <c r="BB25" s="556">
        <v>4.5897000000000004E-3</v>
      </c>
      <c r="BC25" s="291">
        <v>1875210.68</v>
      </c>
      <c r="BD25" s="291">
        <v>0</v>
      </c>
      <c r="BE25" s="291">
        <v>0</v>
      </c>
      <c r="BF25" s="291">
        <v>0</v>
      </c>
      <c r="BG25" s="291">
        <v>0</v>
      </c>
      <c r="BH25" s="291">
        <v>1875210.68</v>
      </c>
      <c r="BI25" s="291">
        <v>5.65</v>
      </c>
      <c r="BJ25" s="291">
        <v>0</v>
      </c>
      <c r="BK25" s="291">
        <v>0</v>
      </c>
      <c r="BL25" s="291">
        <v>0</v>
      </c>
      <c r="BM25" s="291">
        <v>0</v>
      </c>
      <c r="BN25" s="291">
        <v>5.65</v>
      </c>
      <c r="BO25" s="291">
        <v>0</v>
      </c>
      <c r="BP25" s="291">
        <v>0</v>
      </c>
      <c r="BQ25" s="291">
        <v>0</v>
      </c>
      <c r="BR25" s="291">
        <v>0</v>
      </c>
      <c r="BS25" s="291">
        <v>0</v>
      </c>
      <c r="BT25" s="291">
        <v>0</v>
      </c>
      <c r="BU25" s="291">
        <v>1875216.33</v>
      </c>
      <c r="BV25" s="291">
        <v>0</v>
      </c>
      <c r="BW25" s="291">
        <v>0</v>
      </c>
      <c r="BX25" s="291">
        <v>0</v>
      </c>
      <c r="BY25" s="291">
        <v>0</v>
      </c>
      <c r="BZ25" s="291">
        <v>1875216.33</v>
      </c>
      <c r="CA25" s="291">
        <v>1875216.3</v>
      </c>
      <c r="CB25" s="291">
        <v>0</v>
      </c>
      <c r="CC25" s="291">
        <v>0</v>
      </c>
      <c r="CD25" s="291">
        <v>0</v>
      </c>
      <c r="CE25" s="291">
        <v>0</v>
      </c>
      <c r="CF25" s="291">
        <v>1875216.3</v>
      </c>
      <c r="CG25" s="291">
        <v>-0.03</v>
      </c>
      <c r="CH25" s="291">
        <v>0</v>
      </c>
      <c r="CI25" s="291">
        <v>0</v>
      </c>
      <c r="CJ25" s="291">
        <v>0</v>
      </c>
      <c r="CK25" s="291">
        <v>0</v>
      </c>
      <c r="CL25" s="291">
        <v>-0.03</v>
      </c>
      <c r="CM25" s="291">
        <v>-60.32</v>
      </c>
      <c r="CN25" s="291">
        <v>0</v>
      </c>
      <c r="CO25" s="291">
        <v>0</v>
      </c>
      <c r="CP25" s="291">
        <v>0</v>
      </c>
      <c r="CQ25" s="291">
        <v>-60.32</v>
      </c>
      <c r="CR25" s="291">
        <v>1875155.98</v>
      </c>
      <c r="CS25" s="291">
        <v>0</v>
      </c>
      <c r="CT25" s="291">
        <v>0</v>
      </c>
      <c r="CU25" s="291">
        <v>0</v>
      </c>
      <c r="CV25" s="291">
        <v>0</v>
      </c>
      <c r="CW25" s="291">
        <v>1875155.98</v>
      </c>
      <c r="CX25" s="291">
        <v>0</v>
      </c>
      <c r="CY25" s="291">
        <v>0</v>
      </c>
      <c r="CZ25" s="291">
        <v>0</v>
      </c>
      <c r="DA25" s="291">
        <v>0</v>
      </c>
      <c r="DB25" s="291">
        <v>0</v>
      </c>
      <c r="DC25" s="291">
        <v>0</v>
      </c>
      <c r="DD25" s="291">
        <v>0</v>
      </c>
      <c r="DE25" s="291">
        <v>0</v>
      </c>
      <c r="DF25" s="291">
        <v>0</v>
      </c>
      <c r="DG25" s="291">
        <f t="shared" si="2"/>
        <v>0</v>
      </c>
      <c r="DH25" s="291">
        <f t="shared" si="3"/>
        <v>1875155.98</v>
      </c>
      <c r="DI25" s="426">
        <v>2.0875439999999999E-2</v>
      </c>
    </row>
    <row r="26" spans="1:113" s="205" customFormat="1" ht="20.100000000000001" customHeight="1" x14ac:dyDescent="0.2">
      <c r="A26" s="332">
        <v>213</v>
      </c>
      <c r="B26" s="332" t="s">
        <v>627</v>
      </c>
      <c r="C26" s="332"/>
      <c r="D26" s="332" t="s">
        <v>509</v>
      </c>
      <c r="E26" s="332" t="s">
        <v>510</v>
      </c>
      <c r="F26" s="291">
        <v>0</v>
      </c>
      <c r="G26" s="291">
        <v>0</v>
      </c>
      <c r="H26" s="291">
        <v>0</v>
      </c>
      <c r="I26" s="291">
        <v>0</v>
      </c>
      <c r="J26" s="291">
        <v>423045</v>
      </c>
      <c r="K26" s="291">
        <v>423045</v>
      </c>
      <c r="L26" s="291">
        <v>0</v>
      </c>
      <c r="M26" s="291">
        <v>0</v>
      </c>
      <c r="N26" s="291">
        <v>0</v>
      </c>
      <c r="O26" s="291">
        <v>0</v>
      </c>
      <c r="P26" s="291">
        <v>0</v>
      </c>
      <c r="Q26" s="291">
        <v>0</v>
      </c>
      <c r="R26" s="291">
        <v>0</v>
      </c>
      <c r="S26" s="291">
        <v>0</v>
      </c>
      <c r="T26" s="291">
        <v>0</v>
      </c>
      <c r="U26" s="291">
        <v>0</v>
      </c>
      <c r="V26" s="291">
        <v>423045</v>
      </c>
      <c r="W26" s="291">
        <v>423045</v>
      </c>
      <c r="X26" s="291">
        <v>442122019</v>
      </c>
      <c r="Y26" s="291">
        <v>0</v>
      </c>
      <c r="Z26" s="291">
        <v>0</v>
      </c>
      <c r="AA26" s="291">
        <v>0</v>
      </c>
      <c r="AB26" s="291">
        <v>442122019</v>
      </c>
      <c r="AC26" s="556">
        <v>0</v>
      </c>
      <c r="AD26" s="556">
        <v>0</v>
      </c>
      <c r="AE26" s="556">
        <v>0</v>
      </c>
      <c r="AF26" s="556">
        <v>0</v>
      </c>
      <c r="AG26" s="556">
        <v>9.5679999999999995E-4</v>
      </c>
      <c r="AH26" s="556">
        <v>9.5679999999999995E-4</v>
      </c>
      <c r="AI26" s="291">
        <v>0</v>
      </c>
      <c r="AJ26" s="291">
        <v>0</v>
      </c>
      <c r="AK26" s="291">
        <v>0</v>
      </c>
      <c r="AL26" s="291">
        <v>0</v>
      </c>
      <c r="AM26" s="291">
        <v>423022.35</v>
      </c>
      <c r="AN26" s="291">
        <v>423022.35</v>
      </c>
      <c r="AO26" s="291">
        <v>0</v>
      </c>
      <c r="AP26" s="291">
        <v>0</v>
      </c>
      <c r="AQ26" s="291">
        <v>0</v>
      </c>
      <c r="AR26" s="291">
        <v>0</v>
      </c>
      <c r="AS26" s="291">
        <v>-22.65</v>
      </c>
      <c r="AT26" s="291">
        <v>-22.65</v>
      </c>
      <c r="AU26" s="291">
        <v>0</v>
      </c>
      <c r="AV26" s="291">
        <v>0</v>
      </c>
      <c r="AW26" s="556">
        <v>0</v>
      </c>
      <c r="AX26" s="556">
        <v>0</v>
      </c>
      <c r="AY26" s="556">
        <v>0</v>
      </c>
      <c r="AZ26" s="556">
        <v>0</v>
      </c>
      <c r="BA26" s="556">
        <v>9.5679999999999995E-4</v>
      </c>
      <c r="BB26" s="556">
        <v>9.5679999999999995E-4</v>
      </c>
      <c r="BC26" s="291">
        <v>0</v>
      </c>
      <c r="BD26" s="291">
        <v>0</v>
      </c>
      <c r="BE26" s="291">
        <v>0</v>
      </c>
      <c r="BF26" s="291">
        <v>0</v>
      </c>
      <c r="BG26" s="291">
        <v>423022.35</v>
      </c>
      <c r="BH26" s="291">
        <v>423022.35</v>
      </c>
      <c r="BI26" s="291">
        <v>0</v>
      </c>
      <c r="BJ26" s="291">
        <v>0</v>
      </c>
      <c r="BK26" s="291">
        <v>0</v>
      </c>
      <c r="BL26" s="291">
        <v>0</v>
      </c>
      <c r="BM26" s="291">
        <v>0</v>
      </c>
      <c r="BN26" s="291">
        <v>0</v>
      </c>
      <c r="BO26" s="291">
        <v>0</v>
      </c>
      <c r="BP26" s="291">
        <v>0</v>
      </c>
      <c r="BQ26" s="291">
        <v>0</v>
      </c>
      <c r="BR26" s="291">
        <v>0</v>
      </c>
      <c r="BS26" s="291">
        <v>0</v>
      </c>
      <c r="BT26" s="291">
        <v>0</v>
      </c>
      <c r="BU26" s="291">
        <v>0</v>
      </c>
      <c r="BV26" s="291">
        <v>0</v>
      </c>
      <c r="BW26" s="291">
        <v>0</v>
      </c>
      <c r="BX26" s="291">
        <v>0</v>
      </c>
      <c r="BY26" s="291">
        <v>423022.35</v>
      </c>
      <c r="BZ26" s="291">
        <v>423022.35</v>
      </c>
      <c r="CA26" s="291">
        <v>0</v>
      </c>
      <c r="CB26" s="291">
        <v>0</v>
      </c>
      <c r="CC26" s="291">
        <v>0</v>
      </c>
      <c r="CD26" s="291">
        <v>0</v>
      </c>
      <c r="CE26" s="291">
        <v>423022.54</v>
      </c>
      <c r="CF26" s="291">
        <v>423022.54</v>
      </c>
      <c r="CG26" s="291">
        <v>0</v>
      </c>
      <c r="CH26" s="291">
        <v>0</v>
      </c>
      <c r="CI26" s="291">
        <v>0</v>
      </c>
      <c r="CJ26" s="291">
        <v>0</v>
      </c>
      <c r="CK26" s="291">
        <v>0.19</v>
      </c>
      <c r="CL26" s="291">
        <v>0.19</v>
      </c>
      <c r="CM26" s="291">
        <v>0</v>
      </c>
      <c r="CN26" s="291">
        <v>0</v>
      </c>
      <c r="CO26" s="291">
        <v>0</v>
      </c>
      <c r="CP26" s="291">
        <v>0</v>
      </c>
      <c r="CQ26" s="291">
        <v>0</v>
      </c>
      <c r="CR26" s="291">
        <v>0</v>
      </c>
      <c r="CS26" s="291">
        <v>0</v>
      </c>
      <c r="CT26" s="291">
        <v>0</v>
      </c>
      <c r="CU26" s="291">
        <v>0</v>
      </c>
      <c r="CV26" s="291">
        <v>423022.54</v>
      </c>
      <c r="CW26" s="291">
        <v>423022.54</v>
      </c>
      <c r="CX26" s="291">
        <v>0</v>
      </c>
      <c r="CY26" s="291">
        <v>0</v>
      </c>
      <c r="CZ26" s="291">
        <v>0</v>
      </c>
      <c r="DA26" s="291">
        <v>0</v>
      </c>
      <c r="DB26" s="291">
        <v>0</v>
      </c>
      <c r="DC26" s="291">
        <v>0</v>
      </c>
      <c r="DD26" s="291">
        <v>0</v>
      </c>
      <c r="DE26" s="291">
        <v>0</v>
      </c>
      <c r="DF26" s="291">
        <v>0</v>
      </c>
      <c r="DG26" s="291">
        <f t="shared" si="2"/>
        <v>0</v>
      </c>
      <c r="DH26" s="291">
        <f t="shared" si="3"/>
        <v>423022.54</v>
      </c>
      <c r="DI26" s="426">
        <v>5.1560099999999999E-3</v>
      </c>
    </row>
    <row r="27" spans="1:113" s="205" customFormat="1" ht="20.100000000000001" customHeight="1" x14ac:dyDescent="0.2">
      <c r="A27" s="332">
        <v>221</v>
      </c>
      <c r="B27" s="332" t="s">
        <v>437</v>
      </c>
      <c r="C27" s="332"/>
      <c r="D27" s="332" t="s">
        <v>509</v>
      </c>
      <c r="E27" s="332" t="s">
        <v>509</v>
      </c>
      <c r="F27" s="291">
        <v>0</v>
      </c>
      <c r="G27" s="291">
        <v>0</v>
      </c>
      <c r="H27" s="291">
        <v>0</v>
      </c>
      <c r="I27" s="291">
        <v>0</v>
      </c>
      <c r="J27" s="291">
        <v>0</v>
      </c>
      <c r="K27" s="291">
        <v>0</v>
      </c>
      <c r="L27" s="291">
        <v>0</v>
      </c>
      <c r="M27" s="291">
        <v>0</v>
      </c>
      <c r="N27" s="291">
        <v>0</v>
      </c>
      <c r="O27" s="291">
        <v>0</v>
      </c>
      <c r="P27" s="291">
        <v>0</v>
      </c>
      <c r="Q27" s="291">
        <v>0</v>
      </c>
      <c r="R27" s="291">
        <v>0</v>
      </c>
      <c r="S27" s="291">
        <v>0</v>
      </c>
      <c r="T27" s="291">
        <v>0</v>
      </c>
      <c r="U27" s="291">
        <v>0</v>
      </c>
      <c r="V27" s="291">
        <v>0</v>
      </c>
      <c r="W27" s="291">
        <v>0</v>
      </c>
      <c r="X27" s="291">
        <v>465498726</v>
      </c>
      <c r="Y27" s="291">
        <v>0</v>
      </c>
      <c r="Z27" s="291">
        <v>0</v>
      </c>
      <c r="AA27" s="291">
        <v>19789852</v>
      </c>
      <c r="AB27" s="291">
        <v>445708874</v>
      </c>
      <c r="AC27" s="556">
        <v>3.6107000000000001E-3</v>
      </c>
      <c r="AD27" s="556">
        <v>0</v>
      </c>
      <c r="AE27" s="556">
        <v>0</v>
      </c>
      <c r="AF27" s="556">
        <v>0</v>
      </c>
      <c r="AG27" s="556">
        <v>0</v>
      </c>
      <c r="AH27" s="556">
        <v>3.6107000000000001E-3</v>
      </c>
      <c r="AI27" s="291">
        <v>1609321.03</v>
      </c>
      <c r="AJ27" s="291">
        <v>0</v>
      </c>
      <c r="AK27" s="291">
        <v>0</v>
      </c>
      <c r="AL27" s="291">
        <v>0</v>
      </c>
      <c r="AM27" s="291">
        <v>0</v>
      </c>
      <c r="AN27" s="291">
        <v>1609321.03</v>
      </c>
      <c r="AO27" s="291">
        <v>0</v>
      </c>
      <c r="AP27" s="291">
        <v>0</v>
      </c>
      <c r="AQ27" s="291">
        <v>0</v>
      </c>
      <c r="AR27" s="291">
        <v>0</v>
      </c>
      <c r="AS27" s="291">
        <v>0</v>
      </c>
      <c r="AT27" s="291">
        <v>0</v>
      </c>
      <c r="AU27" s="291">
        <v>0</v>
      </c>
      <c r="AV27" s="291">
        <v>0</v>
      </c>
      <c r="AW27" s="556">
        <v>3.6107000000000001E-3</v>
      </c>
      <c r="AX27" s="556">
        <v>0</v>
      </c>
      <c r="AY27" s="556">
        <v>0</v>
      </c>
      <c r="AZ27" s="556">
        <v>0</v>
      </c>
      <c r="BA27" s="556">
        <v>0</v>
      </c>
      <c r="BB27" s="556">
        <v>3.6107000000000001E-3</v>
      </c>
      <c r="BC27" s="291">
        <v>1609321.03</v>
      </c>
      <c r="BD27" s="291">
        <v>0</v>
      </c>
      <c r="BE27" s="291">
        <v>0</v>
      </c>
      <c r="BF27" s="291">
        <v>0</v>
      </c>
      <c r="BG27" s="291">
        <v>0</v>
      </c>
      <c r="BH27" s="291">
        <v>1609321.03</v>
      </c>
      <c r="BI27" s="291">
        <v>1.17</v>
      </c>
      <c r="BJ27" s="291">
        <v>0</v>
      </c>
      <c r="BK27" s="291">
        <v>0</v>
      </c>
      <c r="BL27" s="291">
        <v>0</v>
      </c>
      <c r="BM27" s="291">
        <v>0</v>
      </c>
      <c r="BN27" s="291">
        <v>1.17</v>
      </c>
      <c r="BO27" s="291">
        <v>0</v>
      </c>
      <c r="BP27" s="291">
        <v>0</v>
      </c>
      <c r="BQ27" s="291">
        <v>0</v>
      </c>
      <c r="BR27" s="291">
        <v>0</v>
      </c>
      <c r="BS27" s="291">
        <v>0</v>
      </c>
      <c r="BT27" s="291">
        <v>0</v>
      </c>
      <c r="BU27" s="291">
        <v>1609322.2</v>
      </c>
      <c r="BV27" s="291">
        <v>0</v>
      </c>
      <c r="BW27" s="291">
        <v>0</v>
      </c>
      <c r="BX27" s="291">
        <v>0</v>
      </c>
      <c r="BY27" s="291">
        <v>0</v>
      </c>
      <c r="BZ27" s="291">
        <v>1609322.2</v>
      </c>
      <c r="CA27" s="291">
        <v>1609321.8</v>
      </c>
      <c r="CB27" s="291">
        <v>0</v>
      </c>
      <c r="CC27" s="291">
        <v>0</v>
      </c>
      <c r="CD27" s="291">
        <v>0</v>
      </c>
      <c r="CE27" s="291">
        <v>0</v>
      </c>
      <c r="CF27" s="291">
        <v>1609321.8</v>
      </c>
      <c r="CG27" s="291">
        <v>-0.4</v>
      </c>
      <c r="CH27" s="291">
        <v>0</v>
      </c>
      <c r="CI27" s="291">
        <v>0</v>
      </c>
      <c r="CJ27" s="291">
        <v>0</v>
      </c>
      <c r="CK27" s="291">
        <v>0</v>
      </c>
      <c r="CL27" s="291">
        <v>-0.4</v>
      </c>
      <c r="CM27" s="291">
        <v>-11.41</v>
      </c>
      <c r="CN27" s="291">
        <v>0</v>
      </c>
      <c r="CO27" s="291">
        <v>0</v>
      </c>
      <c r="CP27" s="291">
        <v>0</v>
      </c>
      <c r="CQ27" s="291">
        <v>-11.41</v>
      </c>
      <c r="CR27" s="291">
        <v>1609310.39</v>
      </c>
      <c r="CS27" s="291">
        <v>0</v>
      </c>
      <c r="CT27" s="291">
        <v>0</v>
      </c>
      <c r="CU27" s="291">
        <v>0</v>
      </c>
      <c r="CV27" s="291">
        <v>0</v>
      </c>
      <c r="CW27" s="291">
        <v>1609310.39</v>
      </c>
      <c r="CX27" s="291">
        <v>0</v>
      </c>
      <c r="CY27" s="291">
        <v>0</v>
      </c>
      <c r="CZ27" s="291">
        <v>0</v>
      </c>
      <c r="DA27" s="291">
        <v>0</v>
      </c>
      <c r="DB27" s="291">
        <v>0</v>
      </c>
      <c r="DC27" s="291">
        <v>0</v>
      </c>
      <c r="DD27" s="291">
        <v>0</v>
      </c>
      <c r="DE27" s="291">
        <v>0</v>
      </c>
      <c r="DF27" s="291">
        <v>0</v>
      </c>
      <c r="DG27" s="291">
        <f t="shared" si="2"/>
        <v>0</v>
      </c>
      <c r="DH27" s="291">
        <f t="shared" si="3"/>
        <v>1609310.39</v>
      </c>
      <c r="DI27" s="426">
        <v>1.8356649999999999E-2</v>
      </c>
    </row>
    <row r="28" spans="1:113" s="205" customFormat="1" ht="20.100000000000001" customHeight="1" x14ac:dyDescent="0.2">
      <c r="A28" s="332">
        <v>223</v>
      </c>
      <c r="B28" s="332" t="s">
        <v>628</v>
      </c>
      <c r="C28" s="332"/>
      <c r="D28" s="332" t="s">
        <v>509</v>
      </c>
      <c r="E28" s="332" t="s">
        <v>510</v>
      </c>
      <c r="F28" s="291">
        <v>0</v>
      </c>
      <c r="G28" s="291">
        <v>0</v>
      </c>
      <c r="H28" s="291">
        <v>0</v>
      </c>
      <c r="I28" s="291">
        <v>0</v>
      </c>
      <c r="J28" s="291">
        <v>220544</v>
      </c>
      <c r="K28" s="291">
        <v>220544</v>
      </c>
      <c r="L28" s="291">
        <v>0</v>
      </c>
      <c r="M28" s="291">
        <v>0</v>
      </c>
      <c r="N28" s="291">
        <v>0</v>
      </c>
      <c r="O28" s="291">
        <v>0</v>
      </c>
      <c r="P28" s="291">
        <v>0</v>
      </c>
      <c r="Q28" s="291">
        <v>0</v>
      </c>
      <c r="R28" s="291">
        <v>0</v>
      </c>
      <c r="S28" s="291">
        <v>0</v>
      </c>
      <c r="T28" s="291">
        <v>0</v>
      </c>
      <c r="U28" s="291">
        <v>0</v>
      </c>
      <c r="V28" s="291">
        <v>220544</v>
      </c>
      <c r="W28" s="291">
        <v>220544</v>
      </c>
      <c r="X28" s="291">
        <v>465498726</v>
      </c>
      <c r="Y28" s="291">
        <v>0</v>
      </c>
      <c r="Z28" s="291">
        <v>0</v>
      </c>
      <c r="AA28" s="291">
        <v>0</v>
      </c>
      <c r="AB28" s="291">
        <v>465498726</v>
      </c>
      <c r="AC28" s="556">
        <v>0</v>
      </c>
      <c r="AD28" s="556">
        <v>0</v>
      </c>
      <c r="AE28" s="556">
        <v>0</v>
      </c>
      <c r="AF28" s="556">
        <v>0</v>
      </c>
      <c r="AG28" s="556">
        <v>4.7370000000000002E-4</v>
      </c>
      <c r="AH28" s="556">
        <v>4.7370000000000002E-4</v>
      </c>
      <c r="AI28" s="291">
        <v>0</v>
      </c>
      <c r="AJ28" s="291">
        <v>0</v>
      </c>
      <c r="AK28" s="291">
        <v>0</v>
      </c>
      <c r="AL28" s="291">
        <v>0</v>
      </c>
      <c r="AM28" s="291">
        <v>220506.75</v>
      </c>
      <c r="AN28" s="291">
        <v>220506.75</v>
      </c>
      <c r="AO28" s="291">
        <v>0</v>
      </c>
      <c r="AP28" s="291">
        <v>0</v>
      </c>
      <c r="AQ28" s="291">
        <v>0</v>
      </c>
      <c r="AR28" s="291">
        <v>0</v>
      </c>
      <c r="AS28" s="291">
        <v>-37.25</v>
      </c>
      <c r="AT28" s="291">
        <v>-37.25</v>
      </c>
      <c r="AU28" s="291">
        <v>0</v>
      </c>
      <c r="AV28" s="291">
        <v>0</v>
      </c>
      <c r="AW28" s="556">
        <v>0</v>
      </c>
      <c r="AX28" s="556">
        <v>0</v>
      </c>
      <c r="AY28" s="556">
        <v>0</v>
      </c>
      <c r="AZ28" s="556">
        <v>0</v>
      </c>
      <c r="BA28" s="556">
        <v>4.7370000000000002E-4</v>
      </c>
      <c r="BB28" s="556">
        <v>4.7370000000000002E-4</v>
      </c>
      <c r="BC28" s="291">
        <v>0</v>
      </c>
      <c r="BD28" s="291">
        <v>0</v>
      </c>
      <c r="BE28" s="291">
        <v>0</v>
      </c>
      <c r="BF28" s="291">
        <v>0</v>
      </c>
      <c r="BG28" s="291">
        <v>220506.75</v>
      </c>
      <c r="BH28" s="291">
        <v>220506.75</v>
      </c>
      <c r="BI28" s="291">
        <v>0</v>
      </c>
      <c r="BJ28" s="291">
        <v>0</v>
      </c>
      <c r="BK28" s="291">
        <v>0</v>
      </c>
      <c r="BL28" s="291">
        <v>0</v>
      </c>
      <c r="BM28" s="291">
        <v>0</v>
      </c>
      <c r="BN28" s="291">
        <v>0</v>
      </c>
      <c r="BO28" s="291">
        <v>0</v>
      </c>
      <c r="BP28" s="291">
        <v>0</v>
      </c>
      <c r="BQ28" s="291">
        <v>0</v>
      </c>
      <c r="BR28" s="291">
        <v>0</v>
      </c>
      <c r="BS28" s="291">
        <v>0</v>
      </c>
      <c r="BT28" s="291">
        <v>0</v>
      </c>
      <c r="BU28" s="291">
        <v>0</v>
      </c>
      <c r="BV28" s="291">
        <v>0</v>
      </c>
      <c r="BW28" s="291">
        <v>0</v>
      </c>
      <c r="BX28" s="291">
        <v>0</v>
      </c>
      <c r="BY28" s="291">
        <v>220506.75</v>
      </c>
      <c r="BZ28" s="291">
        <v>220506.75</v>
      </c>
      <c r="CA28" s="291">
        <v>0</v>
      </c>
      <c r="CB28" s="291">
        <v>0</v>
      </c>
      <c r="CC28" s="291">
        <v>0</v>
      </c>
      <c r="CD28" s="291">
        <v>0</v>
      </c>
      <c r="CE28" s="291">
        <v>220506.68</v>
      </c>
      <c r="CF28" s="291">
        <v>220506.68</v>
      </c>
      <c r="CG28" s="291">
        <v>0</v>
      </c>
      <c r="CH28" s="291">
        <v>0</v>
      </c>
      <c r="CI28" s="291">
        <v>0</v>
      </c>
      <c r="CJ28" s="291">
        <v>0</v>
      </c>
      <c r="CK28" s="291">
        <v>-7.0000000000000007E-2</v>
      </c>
      <c r="CL28" s="291">
        <v>-7.0000000000000007E-2</v>
      </c>
      <c r="CM28" s="291">
        <v>0</v>
      </c>
      <c r="CN28" s="291">
        <v>0</v>
      </c>
      <c r="CO28" s="291">
        <v>0</v>
      </c>
      <c r="CP28" s="291">
        <v>0</v>
      </c>
      <c r="CQ28" s="291">
        <v>0</v>
      </c>
      <c r="CR28" s="291">
        <v>0</v>
      </c>
      <c r="CS28" s="291">
        <v>0</v>
      </c>
      <c r="CT28" s="291">
        <v>0</v>
      </c>
      <c r="CU28" s="291">
        <v>0</v>
      </c>
      <c r="CV28" s="291">
        <v>220506.68</v>
      </c>
      <c r="CW28" s="291">
        <v>220506.68</v>
      </c>
      <c r="CX28" s="291">
        <v>0</v>
      </c>
      <c r="CY28" s="291">
        <v>0</v>
      </c>
      <c r="CZ28" s="291">
        <v>0</v>
      </c>
      <c r="DA28" s="291">
        <v>0</v>
      </c>
      <c r="DB28" s="291">
        <v>0</v>
      </c>
      <c r="DC28" s="291">
        <v>0</v>
      </c>
      <c r="DD28" s="291">
        <v>0</v>
      </c>
      <c r="DE28" s="291">
        <v>0</v>
      </c>
      <c r="DF28" s="291">
        <v>0</v>
      </c>
      <c r="DG28" s="291">
        <f t="shared" si="2"/>
        <v>0</v>
      </c>
      <c r="DH28" s="291">
        <f t="shared" si="3"/>
        <v>220506.68</v>
      </c>
      <c r="DI28" s="426">
        <v>2.6029099999999999E-3</v>
      </c>
    </row>
    <row r="29" spans="1:113" s="205" customFormat="1" ht="20.100000000000001" customHeight="1" x14ac:dyDescent="0.2">
      <c r="A29" s="332">
        <v>231</v>
      </c>
      <c r="B29" s="332" t="s">
        <v>427</v>
      </c>
      <c r="C29" s="332"/>
      <c r="D29" s="332" t="s">
        <v>509</v>
      </c>
      <c r="E29" s="332" t="s">
        <v>509</v>
      </c>
      <c r="F29" s="291">
        <v>0</v>
      </c>
      <c r="G29" s="291">
        <v>0</v>
      </c>
      <c r="H29" s="291">
        <v>0</v>
      </c>
      <c r="I29" s="291">
        <v>0</v>
      </c>
      <c r="J29" s="291">
        <v>0</v>
      </c>
      <c r="K29" s="291">
        <v>0</v>
      </c>
      <c r="L29" s="291">
        <v>0</v>
      </c>
      <c r="M29" s="291">
        <v>0</v>
      </c>
      <c r="N29" s="291">
        <v>0</v>
      </c>
      <c r="O29" s="291">
        <v>0</v>
      </c>
      <c r="P29" s="291">
        <v>0</v>
      </c>
      <c r="Q29" s="291">
        <v>0</v>
      </c>
      <c r="R29" s="291">
        <v>0</v>
      </c>
      <c r="S29" s="291">
        <v>0</v>
      </c>
      <c r="T29" s="291">
        <v>0</v>
      </c>
      <c r="U29" s="291">
        <v>0</v>
      </c>
      <c r="V29" s="291">
        <v>0</v>
      </c>
      <c r="W29" s="291">
        <v>0</v>
      </c>
      <c r="X29" s="291">
        <v>39089080</v>
      </c>
      <c r="Y29" s="291">
        <v>0</v>
      </c>
      <c r="Z29" s="291">
        <v>0</v>
      </c>
      <c r="AA29" s="291">
        <v>0</v>
      </c>
      <c r="AB29" s="291">
        <v>39089080</v>
      </c>
      <c r="AC29" s="556">
        <v>2.9202E-3</v>
      </c>
      <c r="AD29" s="556">
        <v>0</v>
      </c>
      <c r="AE29" s="556">
        <v>0</v>
      </c>
      <c r="AF29" s="556">
        <v>0</v>
      </c>
      <c r="AG29" s="556">
        <v>0</v>
      </c>
      <c r="AH29" s="556">
        <v>2.9202E-3</v>
      </c>
      <c r="AI29" s="291">
        <v>114147.93</v>
      </c>
      <c r="AJ29" s="291">
        <v>0</v>
      </c>
      <c r="AK29" s="291">
        <v>0</v>
      </c>
      <c r="AL29" s="291">
        <v>0</v>
      </c>
      <c r="AM29" s="291">
        <v>0</v>
      </c>
      <c r="AN29" s="291">
        <v>114147.93</v>
      </c>
      <c r="AO29" s="291">
        <v>0</v>
      </c>
      <c r="AP29" s="291">
        <v>0</v>
      </c>
      <c r="AQ29" s="291">
        <v>0</v>
      </c>
      <c r="AR29" s="291">
        <v>0</v>
      </c>
      <c r="AS29" s="291">
        <v>0</v>
      </c>
      <c r="AT29" s="291">
        <v>0</v>
      </c>
      <c r="AU29" s="291">
        <v>0</v>
      </c>
      <c r="AV29" s="291">
        <v>0</v>
      </c>
      <c r="AW29" s="556">
        <v>2.9202E-3</v>
      </c>
      <c r="AX29" s="556">
        <v>0</v>
      </c>
      <c r="AY29" s="556">
        <v>0</v>
      </c>
      <c r="AZ29" s="556">
        <v>0</v>
      </c>
      <c r="BA29" s="556">
        <v>0</v>
      </c>
      <c r="BB29" s="556">
        <v>2.9202E-3</v>
      </c>
      <c r="BC29" s="291">
        <v>114147.93</v>
      </c>
      <c r="BD29" s="291">
        <v>0</v>
      </c>
      <c r="BE29" s="291">
        <v>0</v>
      </c>
      <c r="BF29" s="291">
        <v>0</v>
      </c>
      <c r="BG29" s="291">
        <v>0</v>
      </c>
      <c r="BH29" s="291">
        <v>114147.93</v>
      </c>
      <c r="BI29" s="291">
        <v>0</v>
      </c>
      <c r="BJ29" s="291">
        <v>0</v>
      </c>
      <c r="BK29" s="291">
        <v>0</v>
      </c>
      <c r="BL29" s="291">
        <v>0</v>
      </c>
      <c r="BM29" s="291">
        <v>0</v>
      </c>
      <c r="BN29" s="291">
        <v>0</v>
      </c>
      <c r="BO29" s="291">
        <v>0</v>
      </c>
      <c r="BP29" s="291">
        <v>0</v>
      </c>
      <c r="BQ29" s="291">
        <v>0</v>
      </c>
      <c r="BR29" s="291">
        <v>0</v>
      </c>
      <c r="BS29" s="291">
        <v>0</v>
      </c>
      <c r="BT29" s="291">
        <v>0</v>
      </c>
      <c r="BU29" s="291">
        <v>114147.93</v>
      </c>
      <c r="BV29" s="291">
        <v>0</v>
      </c>
      <c r="BW29" s="291">
        <v>0</v>
      </c>
      <c r="BX29" s="291">
        <v>0</v>
      </c>
      <c r="BY29" s="291">
        <v>0</v>
      </c>
      <c r="BZ29" s="291">
        <v>114147.93</v>
      </c>
      <c r="CA29" s="291">
        <v>114147.98</v>
      </c>
      <c r="CB29" s="291">
        <v>0</v>
      </c>
      <c r="CC29" s="291">
        <v>0</v>
      </c>
      <c r="CD29" s="291">
        <v>0</v>
      </c>
      <c r="CE29" s="291">
        <v>0</v>
      </c>
      <c r="CF29" s="291">
        <v>114147.98</v>
      </c>
      <c r="CG29" s="291">
        <v>0.05</v>
      </c>
      <c r="CH29" s="291">
        <v>0</v>
      </c>
      <c r="CI29" s="291">
        <v>0</v>
      </c>
      <c r="CJ29" s="291">
        <v>0</v>
      </c>
      <c r="CK29" s="291">
        <v>0</v>
      </c>
      <c r="CL29" s="291">
        <v>0.05</v>
      </c>
      <c r="CM29" s="291">
        <v>-2.57</v>
      </c>
      <c r="CN29" s="291">
        <v>0</v>
      </c>
      <c r="CO29" s="291">
        <v>0</v>
      </c>
      <c r="CP29" s="291">
        <v>0</v>
      </c>
      <c r="CQ29" s="291">
        <v>-2.57</v>
      </c>
      <c r="CR29" s="291">
        <v>114145.41</v>
      </c>
      <c r="CS29" s="291">
        <v>0</v>
      </c>
      <c r="CT29" s="291">
        <v>0</v>
      </c>
      <c r="CU29" s="291">
        <v>0</v>
      </c>
      <c r="CV29" s="291">
        <v>0</v>
      </c>
      <c r="CW29" s="291">
        <v>114145.41</v>
      </c>
      <c r="CX29" s="291">
        <v>301.61</v>
      </c>
      <c r="CY29" s="291">
        <v>0</v>
      </c>
      <c r="CZ29" s="291">
        <v>0</v>
      </c>
      <c r="DA29" s="291">
        <v>0</v>
      </c>
      <c r="DB29" s="291">
        <v>0</v>
      </c>
      <c r="DC29" s="291">
        <v>0</v>
      </c>
      <c r="DD29" s="291">
        <v>0</v>
      </c>
      <c r="DE29" s="291">
        <v>0</v>
      </c>
      <c r="DF29" s="291">
        <v>0</v>
      </c>
      <c r="DG29" s="291">
        <f t="shared" si="2"/>
        <v>301.61</v>
      </c>
      <c r="DH29" s="291">
        <f t="shared" si="3"/>
        <v>114447.02</v>
      </c>
      <c r="DI29" s="426">
        <v>1.29543E-3</v>
      </c>
    </row>
    <row r="30" spans="1:113" s="205" customFormat="1" ht="20.100000000000001" customHeight="1" x14ac:dyDescent="0.2">
      <c r="A30" s="332">
        <v>241</v>
      </c>
      <c r="B30" s="332" t="s">
        <v>453</v>
      </c>
      <c r="C30" s="332" t="s">
        <v>504</v>
      </c>
      <c r="D30" s="332" t="s">
        <v>509</v>
      </c>
      <c r="E30" s="332" t="s">
        <v>509</v>
      </c>
      <c r="F30" s="291">
        <v>0</v>
      </c>
      <c r="G30" s="291">
        <v>0</v>
      </c>
      <c r="H30" s="291">
        <v>0</v>
      </c>
      <c r="I30" s="291">
        <v>0</v>
      </c>
      <c r="J30" s="291">
        <v>0</v>
      </c>
      <c r="K30" s="291">
        <v>0</v>
      </c>
      <c r="L30" s="291">
        <v>0</v>
      </c>
      <c r="M30" s="291">
        <v>0</v>
      </c>
      <c r="N30" s="291">
        <v>0</v>
      </c>
      <c r="O30" s="291">
        <v>0</v>
      </c>
      <c r="P30" s="291">
        <v>0</v>
      </c>
      <c r="Q30" s="291">
        <v>0</v>
      </c>
      <c r="R30" s="291">
        <v>0</v>
      </c>
      <c r="S30" s="291">
        <v>0</v>
      </c>
      <c r="T30" s="291">
        <v>0</v>
      </c>
      <c r="U30" s="291">
        <v>0</v>
      </c>
      <c r="V30" s="291">
        <v>0</v>
      </c>
      <c r="W30" s="291">
        <v>0</v>
      </c>
      <c r="X30" s="291">
        <v>2003737937</v>
      </c>
      <c r="Y30" s="291">
        <v>0</v>
      </c>
      <c r="Z30" s="291">
        <v>0</v>
      </c>
      <c r="AA30" s="291">
        <v>70593304</v>
      </c>
      <c r="AB30" s="291">
        <v>1933144633</v>
      </c>
      <c r="AC30" s="556">
        <v>5.8314999999999999E-3</v>
      </c>
      <c r="AD30" s="556">
        <v>0</v>
      </c>
      <c r="AE30" s="556">
        <v>0</v>
      </c>
      <c r="AF30" s="556">
        <v>0</v>
      </c>
      <c r="AG30" s="556">
        <v>0</v>
      </c>
      <c r="AH30" s="556">
        <v>5.8314999999999999E-3</v>
      </c>
      <c r="AI30" s="291">
        <v>11273132.93</v>
      </c>
      <c r="AJ30" s="291">
        <v>0</v>
      </c>
      <c r="AK30" s="291">
        <v>0</v>
      </c>
      <c r="AL30" s="291">
        <v>0</v>
      </c>
      <c r="AM30" s="291">
        <v>0</v>
      </c>
      <c r="AN30" s="291">
        <v>11273132.93</v>
      </c>
      <c r="AO30" s="291">
        <v>0</v>
      </c>
      <c r="AP30" s="291">
        <v>0</v>
      </c>
      <c r="AQ30" s="291">
        <v>0</v>
      </c>
      <c r="AR30" s="291">
        <v>0</v>
      </c>
      <c r="AS30" s="291">
        <v>0</v>
      </c>
      <c r="AT30" s="291">
        <v>0</v>
      </c>
      <c r="AU30" s="291">
        <v>0</v>
      </c>
      <c r="AV30" s="291">
        <v>0</v>
      </c>
      <c r="AW30" s="556">
        <v>5.8314999999999999E-3</v>
      </c>
      <c r="AX30" s="556">
        <v>0</v>
      </c>
      <c r="AY30" s="556">
        <v>0</v>
      </c>
      <c r="AZ30" s="556">
        <v>0</v>
      </c>
      <c r="BA30" s="556">
        <v>0</v>
      </c>
      <c r="BB30" s="556">
        <v>5.8314999999999999E-3</v>
      </c>
      <c r="BC30" s="291">
        <v>11273132.93</v>
      </c>
      <c r="BD30" s="291">
        <v>0</v>
      </c>
      <c r="BE30" s="291">
        <v>0</v>
      </c>
      <c r="BF30" s="291">
        <v>0</v>
      </c>
      <c r="BG30" s="291">
        <v>0</v>
      </c>
      <c r="BH30" s="291">
        <v>11273132.93</v>
      </c>
      <c r="BI30" s="291">
        <v>1141.81</v>
      </c>
      <c r="BJ30" s="291">
        <v>0</v>
      </c>
      <c r="BK30" s="291">
        <v>0</v>
      </c>
      <c r="BL30" s="291">
        <v>0</v>
      </c>
      <c r="BM30" s="291">
        <v>0</v>
      </c>
      <c r="BN30" s="291">
        <v>1141.81</v>
      </c>
      <c r="BO30" s="291">
        <v>-179577.79</v>
      </c>
      <c r="BP30" s="291">
        <v>0</v>
      </c>
      <c r="BQ30" s="291">
        <v>0</v>
      </c>
      <c r="BR30" s="291">
        <v>0</v>
      </c>
      <c r="BS30" s="291">
        <v>0</v>
      </c>
      <c r="BT30" s="291">
        <v>-179577.79</v>
      </c>
      <c r="BU30" s="291">
        <v>11094696.949999999</v>
      </c>
      <c r="BV30" s="291">
        <v>0</v>
      </c>
      <c r="BW30" s="291">
        <v>0</v>
      </c>
      <c r="BX30" s="291">
        <v>0</v>
      </c>
      <c r="BY30" s="291">
        <v>0</v>
      </c>
      <c r="BZ30" s="291">
        <v>11094696.949999999</v>
      </c>
      <c r="CA30" s="291">
        <v>11094696.9</v>
      </c>
      <c r="CB30" s="291">
        <v>0</v>
      </c>
      <c r="CC30" s="291">
        <v>0</v>
      </c>
      <c r="CD30" s="291">
        <v>0</v>
      </c>
      <c r="CE30" s="291">
        <v>0</v>
      </c>
      <c r="CF30" s="291">
        <v>11094696.9</v>
      </c>
      <c r="CG30" s="291">
        <v>-0.05</v>
      </c>
      <c r="CH30" s="291">
        <v>0</v>
      </c>
      <c r="CI30" s="291">
        <v>0</v>
      </c>
      <c r="CJ30" s="291">
        <v>0</v>
      </c>
      <c r="CK30" s="291">
        <v>0</v>
      </c>
      <c r="CL30" s="291">
        <v>-0.05</v>
      </c>
      <c r="CM30" s="291">
        <v>0</v>
      </c>
      <c r="CN30" s="291">
        <v>0</v>
      </c>
      <c r="CO30" s="291">
        <v>0</v>
      </c>
      <c r="CP30" s="291">
        <v>0</v>
      </c>
      <c r="CQ30" s="291">
        <v>0</v>
      </c>
      <c r="CR30" s="291">
        <v>11094696.9</v>
      </c>
      <c r="CS30" s="291">
        <v>0</v>
      </c>
      <c r="CT30" s="291">
        <v>0</v>
      </c>
      <c r="CU30" s="291">
        <v>0</v>
      </c>
      <c r="CV30" s="291">
        <v>0</v>
      </c>
      <c r="CW30" s="291">
        <v>11094696.9</v>
      </c>
      <c r="CX30" s="291">
        <v>0</v>
      </c>
      <c r="CY30" s="291">
        <v>1158.72</v>
      </c>
      <c r="CZ30" s="291">
        <v>0</v>
      </c>
      <c r="DA30" s="291">
        <v>0</v>
      </c>
      <c r="DB30" s="291">
        <v>0</v>
      </c>
      <c r="DC30" s="291">
        <v>0</v>
      </c>
      <c r="DD30" s="291">
        <v>0</v>
      </c>
      <c r="DE30" s="291">
        <v>0</v>
      </c>
      <c r="DF30" s="291">
        <v>0</v>
      </c>
      <c r="DG30" s="291">
        <f t="shared" si="2"/>
        <v>1158.72</v>
      </c>
      <c r="DH30" s="291">
        <f t="shared" si="3"/>
        <v>11095855.620000001</v>
      </c>
      <c r="DI30" s="426">
        <v>0.12349896</v>
      </c>
    </row>
    <row r="31" spans="1:113" s="205" customFormat="1" ht="20.100000000000001" customHeight="1" x14ac:dyDescent="0.2">
      <c r="A31" s="332">
        <v>243</v>
      </c>
      <c r="B31" s="332" t="s">
        <v>440</v>
      </c>
      <c r="C31" s="332" t="s">
        <v>504</v>
      </c>
      <c r="D31" s="332" t="s">
        <v>509</v>
      </c>
      <c r="E31" s="332" t="s">
        <v>509</v>
      </c>
      <c r="F31" s="291">
        <v>0</v>
      </c>
      <c r="G31" s="291">
        <v>0</v>
      </c>
      <c r="H31" s="291">
        <v>0</v>
      </c>
      <c r="I31" s="291">
        <v>0</v>
      </c>
      <c r="J31" s="291">
        <v>0</v>
      </c>
      <c r="K31" s="291">
        <v>0</v>
      </c>
      <c r="L31" s="291">
        <v>0</v>
      </c>
      <c r="M31" s="291">
        <v>0</v>
      </c>
      <c r="N31" s="291">
        <v>0</v>
      </c>
      <c r="O31" s="291">
        <v>0</v>
      </c>
      <c r="P31" s="291">
        <v>0</v>
      </c>
      <c r="Q31" s="291">
        <v>0</v>
      </c>
      <c r="R31" s="291">
        <v>0</v>
      </c>
      <c r="S31" s="291">
        <v>0</v>
      </c>
      <c r="T31" s="291">
        <v>0</v>
      </c>
      <c r="U31" s="291">
        <v>0</v>
      </c>
      <c r="V31" s="291">
        <v>0</v>
      </c>
      <c r="W31" s="291">
        <v>0</v>
      </c>
      <c r="X31" s="291">
        <v>2003737937</v>
      </c>
      <c r="Y31" s="291">
        <v>0</v>
      </c>
      <c r="Z31" s="291">
        <v>0</v>
      </c>
      <c r="AA31" s="291">
        <v>0</v>
      </c>
      <c r="AB31" s="291">
        <v>2003737937</v>
      </c>
      <c r="AC31" s="556">
        <v>0</v>
      </c>
      <c r="AD31" s="556">
        <v>0</v>
      </c>
      <c r="AE31" s="556">
        <v>0</v>
      </c>
      <c r="AF31" s="556">
        <v>0</v>
      </c>
      <c r="AG31" s="556">
        <v>0</v>
      </c>
      <c r="AH31" s="556">
        <v>0</v>
      </c>
      <c r="AI31" s="291">
        <v>0</v>
      </c>
      <c r="AJ31" s="291">
        <v>0</v>
      </c>
      <c r="AK31" s="291">
        <v>0</v>
      </c>
      <c r="AL31" s="291">
        <v>0</v>
      </c>
      <c r="AM31" s="291">
        <v>0</v>
      </c>
      <c r="AN31" s="291">
        <v>0</v>
      </c>
      <c r="AO31" s="291">
        <v>0</v>
      </c>
      <c r="AP31" s="291">
        <v>0</v>
      </c>
      <c r="AQ31" s="291">
        <v>0</v>
      </c>
      <c r="AR31" s="291">
        <v>0</v>
      </c>
      <c r="AS31" s="291">
        <v>0</v>
      </c>
      <c r="AT31" s="291">
        <v>0</v>
      </c>
      <c r="AU31" s="291">
        <v>0</v>
      </c>
      <c r="AV31" s="291">
        <v>0</v>
      </c>
      <c r="AW31" s="556">
        <v>0</v>
      </c>
      <c r="AX31" s="556">
        <v>0</v>
      </c>
      <c r="AY31" s="556">
        <v>0</v>
      </c>
      <c r="AZ31" s="556">
        <v>0</v>
      </c>
      <c r="BA31" s="556">
        <v>0</v>
      </c>
      <c r="BB31" s="556">
        <v>0</v>
      </c>
      <c r="BC31" s="291">
        <v>0</v>
      </c>
      <c r="BD31" s="291">
        <v>0</v>
      </c>
      <c r="BE31" s="291">
        <v>0</v>
      </c>
      <c r="BF31" s="291">
        <v>0</v>
      </c>
      <c r="BG31" s="291">
        <v>0</v>
      </c>
      <c r="BH31" s="291">
        <v>0</v>
      </c>
      <c r="BI31" s="291">
        <v>0</v>
      </c>
      <c r="BJ31" s="291">
        <v>0</v>
      </c>
      <c r="BK31" s="291">
        <v>0</v>
      </c>
      <c r="BL31" s="291">
        <v>0</v>
      </c>
      <c r="BM31" s="291">
        <v>0</v>
      </c>
      <c r="BN31" s="291">
        <v>0</v>
      </c>
      <c r="BO31" s="291">
        <v>0</v>
      </c>
      <c r="BP31" s="291">
        <v>0</v>
      </c>
      <c r="BQ31" s="291">
        <v>0</v>
      </c>
      <c r="BR31" s="291">
        <v>0</v>
      </c>
      <c r="BS31" s="291">
        <v>0</v>
      </c>
      <c r="BT31" s="291">
        <v>0</v>
      </c>
      <c r="BU31" s="291">
        <v>0</v>
      </c>
      <c r="BV31" s="291">
        <v>0</v>
      </c>
      <c r="BW31" s="291">
        <v>0</v>
      </c>
      <c r="BX31" s="291">
        <v>0</v>
      </c>
      <c r="BY31" s="291">
        <v>0</v>
      </c>
      <c r="BZ31" s="291">
        <v>0</v>
      </c>
      <c r="CA31" s="291">
        <v>0</v>
      </c>
      <c r="CB31" s="291">
        <v>0</v>
      </c>
      <c r="CC31" s="291">
        <v>0</v>
      </c>
      <c r="CD31" s="291">
        <v>0</v>
      </c>
      <c r="CE31" s="291">
        <v>0</v>
      </c>
      <c r="CF31" s="291">
        <v>0</v>
      </c>
      <c r="CG31" s="291">
        <v>0</v>
      </c>
      <c r="CH31" s="291">
        <v>0</v>
      </c>
      <c r="CI31" s="291">
        <v>0</v>
      </c>
      <c r="CJ31" s="291">
        <v>0</v>
      </c>
      <c r="CK31" s="291">
        <v>0</v>
      </c>
      <c r="CL31" s="291">
        <v>0</v>
      </c>
      <c r="CM31" s="291">
        <v>0</v>
      </c>
      <c r="CN31" s="291">
        <v>0</v>
      </c>
      <c r="CO31" s="291">
        <v>0</v>
      </c>
      <c r="CP31" s="291">
        <v>0</v>
      </c>
      <c r="CQ31" s="291">
        <v>0</v>
      </c>
      <c r="CR31" s="291">
        <v>0</v>
      </c>
      <c r="CS31" s="291">
        <v>0</v>
      </c>
      <c r="CT31" s="291">
        <v>0</v>
      </c>
      <c r="CU31" s="291">
        <v>0</v>
      </c>
      <c r="CV31" s="291">
        <v>0</v>
      </c>
      <c r="CW31" s="291">
        <v>0</v>
      </c>
      <c r="CX31" s="291">
        <v>0</v>
      </c>
      <c r="CY31" s="291">
        <v>0</v>
      </c>
      <c r="CZ31" s="291">
        <v>0</v>
      </c>
      <c r="DA31" s="291">
        <v>0</v>
      </c>
      <c r="DB31" s="291">
        <v>0</v>
      </c>
      <c r="DC31" s="291">
        <v>0</v>
      </c>
      <c r="DD31" s="291">
        <v>0</v>
      </c>
      <c r="DE31" s="291">
        <v>0</v>
      </c>
      <c r="DF31" s="291">
        <v>0</v>
      </c>
      <c r="DG31" s="291">
        <f t="shared" si="2"/>
        <v>0</v>
      </c>
      <c r="DH31" s="291">
        <f t="shared" si="3"/>
        <v>0</v>
      </c>
      <c r="DI31" s="426">
        <v>0</v>
      </c>
    </row>
    <row r="32" spans="1:113" s="205" customFormat="1" ht="20.100000000000001" customHeight="1" x14ac:dyDescent="0.2">
      <c r="A32" s="332">
        <v>245</v>
      </c>
      <c r="B32" s="332" t="s">
        <v>451</v>
      </c>
      <c r="C32" s="332" t="s">
        <v>504</v>
      </c>
      <c r="D32" s="332" t="s">
        <v>509</v>
      </c>
      <c r="E32" s="332" t="s">
        <v>509</v>
      </c>
      <c r="F32" s="291">
        <v>0</v>
      </c>
      <c r="G32" s="291">
        <v>0</v>
      </c>
      <c r="H32" s="291">
        <v>0</v>
      </c>
      <c r="I32" s="291">
        <v>2902302.39</v>
      </c>
      <c r="J32" s="291">
        <v>0</v>
      </c>
      <c r="K32" s="291">
        <v>2902302.39</v>
      </c>
      <c r="L32" s="291">
        <v>0</v>
      </c>
      <c r="M32" s="291">
        <v>0</v>
      </c>
      <c r="N32" s="291">
        <v>2414993.33</v>
      </c>
      <c r="O32" s="291">
        <v>0</v>
      </c>
      <c r="P32" s="291">
        <v>0</v>
      </c>
      <c r="Q32" s="291">
        <v>2414993.33</v>
      </c>
      <c r="R32" s="291">
        <v>0</v>
      </c>
      <c r="S32" s="291">
        <v>0</v>
      </c>
      <c r="T32" s="291">
        <v>0</v>
      </c>
      <c r="U32" s="291">
        <v>487309.06</v>
      </c>
      <c r="V32" s="291">
        <v>0</v>
      </c>
      <c r="W32" s="291">
        <v>487309.06</v>
      </c>
      <c r="X32" s="291">
        <v>2003737937</v>
      </c>
      <c r="Y32" s="291">
        <v>0</v>
      </c>
      <c r="Z32" s="291">
        <v>0</v>
      </c>
      <c r="AA32" s="291">
        <v>0</v>
      </c>
      <c r="AB32" s="291">
        <v>2003737937</v>
      </c>
      <c r="AC32" s="556">
        <v>0</v>
      </c>
      <c r="AD32" s="556">
        <v>0</v>
      </c>
      <c r="AE32" s="556">
        <v>2.431E-4</v>
      </c>
      <c r="AF32" s="556">
        <v>0</v>
      </c>
      <c r="AG32" s="556">
        <v>0</v>
      </c>
      <c r="AH32" s="556">
        <v>2.431E-4</v>
      </c>
      <c r="AI32" s="291">
        <v>0</v>
      </c>
      <c r="AJ32" s="291">
        <v>0</v>
      </c>
      <c r="AK32" s="291">
        <v>487108.69</v>
      </c>
      <c r="AL32" s="291">
        <v>0</v>
      </c>
      <c r="AM32" s="291">
        <v>0</v>
      </c>
      <c r="AN32" s="291">
        <v>487108.69</v>
      </c>
      <c r="AO32" s="291">
        <v>0</v>
      </c>
      <c r="AP32" s="291">
        <v>0</v>
      </c>
      <c r="AQ32" s="291">
        <v>-200.37</v>
      </c>
      <c r="AR32" s="291">
        <v>0</v>
      </c>
      <c r="AS32" s="291">
        <v>0</v>
      </c>
      <c r="AT32" s="291">
        <v>-200.37</v>
      </c>
      <c r="AU32" s="291">
        <v>0</v>
      </c>
      <c r="AV32" s="291">
        <v>0</v>
      </c>
      <c r="AW32" s="556">
        <v>0</v>
      </c>
      <c r="AX32" s="556">
        <v>0</v>
      </c>
      <c r="AY32" s="556">
        <v>2.431E-4</v>
      </c>
      <c r="AZ32" s="556">
        <v>0</v>
      </c>
      <c r="BA32" s="556">
        <v>0</v>
      </c>
      <c r="BB32" s="556">
        <v>2.431E-4</v>
      </c>
      <c r="BC32" s="291">
        <v>0</v>
      </c>
      <c r="BD32" s="291">
        <v>0</v>
      </c>
      <c r="BE32" s="291">
        <v>487108.69</v>
      </c>
      <c r="BF32" s="291">
        <v>0</v>
      </c>
      <c r="BG32" s="291">
        <v>0</v>
      </c>
      <c r="BH32" s="291">
        <v>487108.69</v>
      </c>
      <c r="BI32" s="291">
        <v>0</v>
      </c>
      <c r="BJ32" s="291">
        <v>0</v>
      </c>
      <c r="BK32" s="291">
        <v>0</v>
      </c>
      <c r="BL32" s="291">
        <v>0</v>
      </c>
      <c r="BM32" s="291">
        <v>0</v>
      </c>
      <c r="BN32" s="291">
        <v>0</v>
      </c>
      <c r="BO32" s="291">
        <v>0</v>
      </c>
      <c r="BP32" s="291">
        <v>0</v>
      </c>
      <c r="BQ32" s="291">
        <v>0</v>
      </c>
      <c r="BR32" s="291">
        <v>0</v>
      </c>
      <c r="BS32" s="291">
        <v>0</v>
      </c>
      <c r="BT32" s="291">
        <v>0</v>
      </c>
      <c r="BU32" s="291">
        <v>0</v>
      </c>
      <c r="BV32" s="291">
        <v>0</v>
      </c>
      <c r="BW32" s="291">
        <v>487108.69</v>
      </c>
      <c r="BX32" s="291">
        <v>0</v>
      </c>
      <c r="BY32" s="291">
        <v>0</v>
      </c>
      <c r="BZ32" s="291">
        <v>487108.69</v>
      </c>
      <c r="CA32" s="291">
        <v>0</v>
      </c>
      <c r="CB32" s="291">
        <v>0</v>
      </c>
      <c r="CC32" s="291">
        <v>487108.97</v>
      </c>
      <c r="CD32" s="291">
        <v>0</v>
      </c>
      <c r="CE32" s="291">
        <v>0</v>
      </c>
      <c r="CF32" s="291">
        <v>487108.97</v>
      </c>
      <c r="CG32" s="291">
        <v>0</v>
      </c>
      <c r="CH32" s="291">
        <v>0</v>
      </c>
      <c r="CI32" s="291">
        <v>0.28000000000000003</v>
      </c>
      <c r="CJ32" s="291">
        <v>0</v>
      </c>
      <c r="CK32" s="291">
        <v>0</v>
      </c>
      <c r="CL32" s="291">
        <v>0.28000000000000003</v>
      </c>
      <c r="CM32" s="291">
        <v>0</v>
      </c>
      <c r="CN32" s="291">
        <v>0</v>
      </c>
      <c r="CO32" s="291">
        <v>0</v>
      </c>
      <c r="CP32" s="291">
        <v>0</v>
      </c>
      <c r="CQ32" s="291">
        <v>0</v>
      </c>
      <c r="CR32" s="291">
        <v>0</v>
      </c>
      <c r="CS32" s="291">
        <v>0</v>
      </c>
      <c r="CT32" s="291">
        <v>487108.97</v>
      </c>
      <c r="CU32" s="291">
        <v>0</v>
      </c>
      <c r="CV32" s="291">
        <v>0</v>
      </c>
      <c r="CW32" s="291">
        <v>487108.97</v>
      </c>
      <c r="CX32" s="291">
        <v>0</v>
      </c>
      <c r="CY32" s="291">
        <v>0</v>
      </c>
      <c r="CZ32" s="291">
        <v>0</v>
      </c>
      <c r="DA32" s="291">
        <v>0</v>
      </c>
      <c r="DB32" s="291">
        <v>0</v>
      </c>
      <c r="DC32" s="291">
        <v>0</v>
      </c>
      <c r="DD32" s="291">
        <v>0</v>
      </c>
      <c r="DE32" s="291">
        <v>0</v>
      </c>
      <c r="DF32" s="291">
        <v>0</v>
      </c>
      <c r="DG32" s="291">
        <f t="shared" si="2"/>
        <v>0</v>
      </c>
      <c r="DH32" s="291">
        <f t="shared" si="3"/>
        <v>487108.97</v>
      </c>
      <c r="DI32" s="426">
        <v>5.6503600000000001E-3</v>
      </c>
    </row>
    <row r="33" spans="1:113" s="205" customFormat="1" ht="20.100000000000001" customHeight="1" x14ac:dyDescent="0.2">
      <c r="A33" s="332">
        <v>246</v>
      </c>
      <c r="B33" s="332" t="s">
        <v>480</v>
      </c>
      <c r="C33" s="332"/>
      <c r="D33" s="332" t="s">
        <v>509</v>
      </c>
      <c r="E33" s="332" t="s">
        <v>509</v>
      </c>
      <c r="F33" s="291">
        <v>0</v>
      </c>
      <c r="G33" s="291">
        <v>0</v>
      </c>
      <c r="H33" s="291">
        <v>0</v>
      </c>
      <c r="I33" s="291">
        <v>0</v>
      </c>
      <c r="J33" s="291">
        <v>0</v>
      </c>
      <c r="K33" s="291">
        <v>0</v>
      </c>
      <c r="L33" s="291">
        <v>0</v>
      </c>
      <c r="M33" s="291">
        <v>0</v>
      </c>
      <c r="N33" s="291">
        <v>0</v>
      </c>
      <c r="O33" s="291">
        <v>0</v>
      </c>
      <c r="P33" s="291">
        <v>0</v>
      </c>
      <c r="Q33" s="291">
        <v>0</v>
      </c>
      <c r="R33" s="291">
        <v>0</v>
      </c>
      <c r="S33" s="291">
        <v>0</v>
      </c>
      <c r="T33" s="291">
        <v>0</v>
      </c>
      <c r="U33" s="291">
        <v>0</v>
      </c>
      <c r="V33" s="291">
        <v>0</v>
      </c>
      <c r="W33" s="291">
        <v>0</v>
      </c>
      <c r="X33" s="291">
        <v>0</v>
      </c>
      <c r="Y33" s="291">
        <v>0</v>
      </c>
      <c r="Z33" s="291">
        <v>0</v>
      </c>
      <c r="AA33" s="291">
        <v>0</v>
      </c>
      <c r="AB33" s="291">
        <v>0</v>
      </c>
      <c r="AC33" s="556">
        <v>0</v>
      </c>
      <c r="AD33" s="556">
        <v>0</v>
      </c>
      <c r="AE33" s="556">
        <v>0</v>
      </c>
      <c r="AF33" s="556">
        <v>0</v>
      </c>
      <c r="AG33" s="556">
        <v>0</v>
      </c>
      <c r="AH33" s="556">
        <v>0</v>
      </c>
      <c r="AI33" s="291">
        <v>0</v>
      </c>
      <c r="AJ33" s="291">
        <v>0</v>
      </c>
      <c r="AK33" s="291">
        <v>0</v>
      </c>
      <c r="AL33" s="291">
        <v>0</v>
      </c>
      <c r="AM33" s="291">
        <v>0</v>
      </c>
      <c r="AN33" s="291">
        <v>0</v>
      </c>
      <c r="AO33" s="291">
        <v>0</v>
      </c>
      <c r="AP33" s="291">
        <v>0</v>
      </c>
      <c r="AQ33" s="291">
        <v>0</v>
      </c>
      <c r="AR33" s="291">
        <v>0</v>
      </c>
      <c r="AS33" s="291">
        <v>0</v>
      </c>
      <c r="AT33" s="291">
        <v>0</v>
      </c>
      <c r="AU33" s="291">
        <v>0</v>
      </c>
      <c r="AV33" s="291">
        <v>0</v>
      </c>
      <c r="AW33" s="556">
        <v>0</v>
      </c>
      <c r="AX33" s="556">
        <v>0</v>
      </c>
      <c r="AY33" s="556">
        <v>0</v>
      </c>
      <c r="AZ33" s="556">
        <v>0</v>
      </c>
      <c r="BA33" s="556">
        <v>0</v>
      </c>
      <c r="BB33" s="556">
        <v>0</v>
      </c>
      <c r="BC33" s="291">
        <v>0</v>
      </c>
      <c r="BD33" s="291">
        <v>0</v>
      </c>
      <c r="BE33" s="291">
        <v>0</v>
      </c>
      <c r="BF33" s="291">
        <v>0</v>
      </c>
      <c r="BG33" s="291">
        <v>0</v>
      </c>
      <c r="BH33" s="291">
        <v>0</v>
      </c>
      <c r="BI33" s="291">
        <v>0</v>
      </c>
      <c r="BJ33" s="291">
        <v>0</v>
      </c>
      <c r="BK33" s="291">
        <v>0</v>
      </c>
      <c r="BL33" s="291">
        <v>0</v>
      </c>
      <c r="BM33" s="291">
        <v>0</v>
      </c>
      <c r="BN33" s="291">
        <v>0</v>
      </c>
      <c r="BO33" s="291">
        <v>0</v>
      </c>
      <c r="BP33" s="291">
        <v>0</v>
      </c>
      <c r="BQ33" s="291">
        <v>0</v>
      </c>
      <c r="BR33" s="291">
        <v>0</v>
      </c>
      <c r="BS33" s="291">
        <v>0</v>
      </c>
      <c r="BT33" s="291">
        <v>0</v>
      </c>
      <c r="BU33" s="291">
        <v>0</v>
      </c>
      <c r="BV33" s="291">
        <v>0</v>
      </c>
      <c r="BW33" s="291">
        <v>0</v>
      </c>
      <c r="BX33" s="291">
        <v>0</v>
      </c>
      <c r="BY33" s="291">
        <v>0</v>
      </c>
      <c r="BZ33" s="291">
        <v>0</v>
      </c>
      <c r="CA33" s="291">
        <v>0</v>
      </c>
      <c r="CB33" s="291">
        <v>0</v>
      </c>
      <c r="CC33" s="291">
        <v>0</v>
      </c>
      <c r="CD33" s="291">
        <v>0</v>
      </c>
      <c r="CE33" s="291">
        <v>0</v>
      </c>
      <c r="CF33" s="291">
        <v>0</v>
      </c>
      <c r="CG33" s="291">
        <v>0</v>
      </c>
      <c r="CH33" s="291">
        <v>0</v>
      </c>
      <c r="CI33" s="291">
        <v>0</v>
      </c>
      <c r="CJ33" s="291">
        <v>0</v>
      </c>
      <c r="CK33" s="291">
        <v>0</v>
      </c>
      <c r="CL33" s="291">
        <v>0</v>
      </c>
      <c r="CM33" s="291">
        <v>0</v>
      </c>
      <c r="CN33" s="291">
        <v>0</v>
      </c>
      <c r="CO33" s="291">
        <v>0</v>
      </c>
      <c r="CP33" s="291">
        <v>0</v>
      </c>
      <c r="CQ33" s="291">
        <v>0</v>
      </c>
      <c r="CR33" s="291">
        <v>0</v>
      </c>
      <c r="CS33" s="291">
        <v>0</v>
      </c>
      <c r="CT33" s="291">
        <v>0</v>
      </c>
      <c r="CU33" s="291">
        <v>0</v>
      </c>
      <c r="CV33" s="291">
        <v>0</v>
      </c>
      <c r="CW33" s="291">
        <v>0</v>
      </c>
      <c r="CX33" s="291">
        <v>0</v>
      </c>
      <c r="CY33" s="291">
        <v>0</v>
      </c>
      <c r="CZ33" s="291">
        <v>0</v>
      </c>
      <c r="DA33" s="291">
        <v>0</v>
      </c>
      <c r="DB33" s="291">
        <v>0</v>
      </c>
      <c r="DC33" s="291">
        <v>0</v>
      </c>
      <c r="DD33" s="291">
        <v>0</v>
      </c>
      <c r="DE33" s="291">
        <v>0</v>
      </c>
      <c r="DF33" s="291">
        <v>0</v>
      </c>
      <c r="DG33" s="291">
        <f t="shared" si="2"/>
        <v>0</v>
      </c>
      <c r="DH33" s="291">
        <f t="shared" si="3"/>
        <v>0</v>
      </c>
      <c r="DI33" s="426">
        <v>0</v>
      </c>
    </row>
    <row r="34" spans="1:113" s="205" customFormat="1" ht="20.100000000000001" customHeight="1" x14ac:dyDescent="0.2">
      <c r="A34" s="332">
        <v>251</v>
      </c>
      <c r="B34" s="332" t="s">
        <v>466</v>
      </c>
      <c r="C34" s="332" t="s">
        <v>514</v>
      </c>
      <c r="D34" s="332" t="s">
        <v>509</v>
      </c>
      <c r="E34" s="332" t="s">
        <v>509</v>
      </c>
      <c r="F34" s="291">
        <v>0</v>
      </c>
      <c r="G34" s="291">
        <v>0</v>
      </c>
      <c r="H34" s="291">
        <v>0</v>
      </c>
      <c r="I34" s="291">
        <v>0</v>
      </c>
      <c r="J34" s="291">
        <v>0</v>
      </c>
      <c r="K34" s="291">
        <v>0</v>
      </c>
      <c r="L34" s="291">
        <v>0</v>
      </c>
      <c r="M34" s="291">
        <v>0</v>
      </c>
      <c r="N34" s="291">
        <v>0</v>
      </c>
      <c r="O34" s="291">
        <v>0</v>
      </c>
      <c r="P34" s="291">
        <v>0</v>
      </c>
      <c r="Q34" s="291">
        <v>0</v>
      </c>
      <c r="R34" s="291">
        <v>0</v>
      </c>
      <c r="S34" s="291">
        <v>0</v>
      </c>
      <c r="T34" s="291">
        <v>0</v>
      </c>
      <c r="U34" s="291">
        <v>0</v>
      </c>
      <c r="V34" s="291">
        <v>0</v>
      </c>
      <c r="W34" s="291">
        <v>0</v>
      </c>
      <c r="X34" s="291">
        <v>34107013</v>
      </c>
      <c r="Y34" s="291">
        <v>0</v>
      </c>
      <c r="Z34" s="291">
        <v>0</v>
      </c>
      <c r="AA34" s="291">
        <v>0</v>
      </c>
      <c r="AB34" s="291">
        <v>34107013</v>
      </c>
      <c r="AC34" s="556">
        <v>4.2039E-3</v>
      </c>
      <c r="AD34" s="556">
        <v>0</v>
      </c>
      <c r="AE34" s="556">
        <v>0</v>
      </c>
      <c r="AF34" s="556">
        <v>0</v>
      </c>
      <c r="AG34" s="556">
        <v>0</v>
      </c>
      <c r="AH34" s="556">
        <v>4.2039E-3</v>
      </c>
      <c r="AI34" s="291">
        <v>143382.47</v>
      </c>
      <c r="AJ34" s="291">
        <v>0</v>
      </c>
      <c r="AK34" s="291">
        <v>0</v>
      </c>
      <c r="AL34" s="291">
        <v>0</v>
      </c>
      <c r="AM34" s="291">
        <v>0</v>
      </c>
      <c r="AN34" s="291">
        <v>143382.47</v>
      </c>
      <c r="AO34" s="291">
        <v>0</v>
      </c>
      <c r="AP34" s="291">
        <v>0</v>
      </c>
      <c r="AQ34" s="291">
        <v>0</v>
      </c>
      <c r="AR34" s="291">
        <v>0</v>
      </c>
      <c r="AS34" s="291">
        <v>0</v>
      </c>
      <c r="AT34" s="291">
        <v>0</v>
      </c>
      <c r="AU34" s="291">
        <v>0</v>
      </c>
      <c r="AV34" s="291">
        <v>0</v>
      </c>
      <c r="AW34" s="556">
        <v>4.2039E-3</v>
      </c>
      <c r="AX34" s="556">
        <v>0</v>
      </c>
      <c r="AY34" s="556">
        <v>0</v>
      </c>
      <c r="AZ34" s="556">
        <v>0</v>
      </c>
      <c r="BA34" s="556">
        <v>0</v>
      </c>
      <c r="BB34" s="556">
        <v>4.2039E-3</v>
      </c>
      <c r="BC34" s="291">
        <v>143382.47</v>
      </c>
      <c r="BD34" s="291">
        <v>0</v>
      </c>
      <c r="BE34" s="291">
        <v>0</v>
      </c>
      <c r="BF34" s="291">
        <v>0</v>
      </c>
      <c r="BG34" s="291">
        <v>0</v>
      </c>
      <c r="BH34" s="291">
        <v>143382.47</v>
      </c>
      <c r="BI34" s="291">
        <v>0</v>
      </c>
      <c r="BJ34" s="291">
        <v>0</v>
      </c>
      <c r="BK34" s="291">
        <v>0</v>
      </c>
      <c r="BL34" s="291">
        <v>0</v>
      </c>
      <c r="BM34" s="291">
        <v>0</v>
      </c>
      <c r="BN34" s="291">
        <v>0</v>
      </c>
      <c r="BO34" s="291">
        <v>0</v>
      </c>
      <c r="BP34" s="291">
        <v>0</v>
      </c>
      <c r="BQ34" s="291">
        <v>0</v>
      </c>
      <c r="BR34" s="291">
        <v>0</v>
      </c>
      <c r="BS34" s="291">
        <v>0</v>
      </c>
      <c r="BT34" s="291">
        <v>0</v>
      </c>
      <c r="BU34" s="291">
        <v>143382.47</v>
      </c>
      <c r="BV34" s="291">
        <v>0</v>
      </c>
      <c r="BW34" s="291">
        <v>0</v>
      </c>
      <c r="BX34" s="291">
        <v>0</v>
      </c>
      <c r="BY34" s="291">
        <v>0</v>
      </c>
      <c r="BZ34" s="291">
        <v>143382.47</v>
      </c>
      <c r="CA34" s="291">
        <v>143382.48000000001</v>
      </c>
      <c r="CB34" s="291">
        <v>0</v>
      </c>
      <c r="CC34" s="291">
        <v>0</v>
      </c>
      <c r="CD34" s="291">
        <v>0</v>
      </c>
      <c r="CE34" s="291">
        <v>0</v>
      </c>
      <c r="CF34" s="291">
        <v>143382.48000000001</v>
      </c>
      <c r="CG34" s="291">
        <v>0.01</v>
      </c>
      <c r="CH34" s="291">
        <v>0</v>
      </c>
      <c r="CI34" s="291">
        <v>0</v>
      </c>
      <c r="CJ34" s="291">
        <v>0</v>
      </c>
      <c r="CK34" s="291">
        <v>0</v>
      </c>
      <c r="CL34" s="291">
        <v>0.01</v>
      </c>
      <c r="CM34" s="291">
        <v>0</v>
      </c>
      <c r="CN34" s="291">
        <v>0</v>
      </c>
      <c r="CO34" s="291">
        <v>0</v>
      </c>
      <c r="CP34" s="291">
        <v>0</v>
      </c>
      <c r="CQ34" s="291">
        <v>0</v>
      </c>
      <c r="CR34" s="291">
        <v>143382.48000000001</v>
      </c>
      <c r="CS34" s="291">
        <v>0</v>
      </c>
      <c r="CT34" s="291">
        <v>0</v>
      </c>
      <c r="CU34" s="291">
        <v>0</v>
      </c>
      <c r="CV34" s="291">
        <v>0</v>
      </c>
      <c r="CW34" s="291">
        <v>143382.48000000001</v>
      </c>
      <c r="CX34" s="291">
        <v>0</v>
      </c>
      <c r="CY34" s="291">
        <v>0</v>
      </c>
      <c r="CZ34" s="291">
        <v>0</v>
      </c>
      <c r="DA34" s="291">
        <v>0</v>
      </c>
      <c r="DB34" s="291">
        <v>0</v>
      </c>
      <c r="DC34" s="291">
        <v>0</v>
      </c>
      <c r="DD34" s="291">
        <v>0</v>
      </c>
      <c r="DE34" s="291">
        <v>0</v>
      </c>
      <c r="DF34" s="291">
        <v>0</v>
      </c>
      <c r="DG34" s="291">
        <f t="shared" si="2"/>
        <v>0</v>
      </c>
      <c r="DH34" s="291">
        <f t="shared" si="3"/>
        <v>143382.48000000001</v>
      </c>
      <c r="DI34" s="426">
        <v>1.65306E-3</v>
      </c>
    </row>
    <row r="35" spans="1:113" s="205" customFormat="1" ht="20.100000000000001" customHeight="1" x14ac:dyDescent="0.2">
      <c r="A35" s="332">
        <v>255</v>
      </c>
      <c r="B35" s="332" t="s">
        <v>473</v>
      </c>
      <c r="C35" s="332" t="s">
        <v>504</v>
      </c>
      <c r="D35" s="332" t="s">
        <v>509</v>
      </c>
      <c r="E35" s="332" t="s">
        <v>510</v>
      </c>
      <c r="F35" s="291">
        <v>0</v>
      </c>
      <c r="G35" s="291">
        <v>0</v>
      </c>
      <c r="H35" s="291">
        <v>0</v>
      </c>
      <c r="I35" s="291">
        <v>0</v>
      </c>
      <c r="J35" s="291">
        <v>11906000</v>
      </c>
      <c r="K35" s="291">
        <v>11906000</v>
      </c>
      <c r="L35" s="291">
        <v>0</v>
      </c>
      <c r="M35" s="291">
        <v>0</v>
      </c>
      <c r="N35" s="291">
        <v>0</v>
      </c>
      <c r="O35" s="291">
        <v>0</v>
      </c>
      <c r="P35" s="291">
        <v>9965883.9600000009</v>
      </c>
      <c r="Q35" s="291">
        <v>9965883.9600000009</v>
      </c>
      <c r="R35" s="291">
        <v>0</v>
      </c>
      <c r="S35" s="291">
        <v>0</v>
      </c>
      <c r="T35" s="291">
        <v>0</v>
      </c>
      <c r="U35" s="291">
        <v>0</v>
      </c>
      <c r="V35" s="291">
        <v>1940116.04</v>
      </c>
      <c r="W35" s="291">
        <v>1940116.04</v>
      </c>
      <c r="X35" s="291">
        <v>2003737937</v>
      </c>
      <c r="Y35" s="291">
        <v>0</v>
      </c>
      <c r="Z35" s="291">
        <v>0</v>
      </c>
      <c r="AA35" s="291">
        <v>70593304</v>
      </c>
      <c r="AB35" s="291">
        <v>1933144633</v>
      </c>
      <c r="AC35" s="556">
        <v>0</v>
      </c>
      <c r="AD35" s="556">
        <v>0</v>
      </c>
      <c r="AE35" s="556">
        <v>0</v>
      </c>
      <c r="AF35" s="556">
        <v>0</v>
      </c>
      <c r="AG35" s="556">
        <v>1.0036000000000001E-3</v>
      </c>
      <c r="AH35" s="556">
        <v>1.0036000000000001E-3</v>
      </c>
      <c r="AI35" s="291">
        <v>0</v>
      </c>
      <c r="AJ35" s="291">
        <v>0</v>
      </c>
      <c r="AK35" s="291">
        <v>0</v>
      </c>
      <c r="AL35" s="291">
        <v>0</v>
      </c>
      <c r="AM35" s="291">
        <v>1940103.95</v>
      </c>
      <c r="AN35" s="291">
        <v>1940103.95</v>
      </c>
      <c r="AO35" s="291">
        <v>0</v>
      </c>
      <c r="AP35" s="291">
        <v>0</v>
      </c>
      <c r="AQ35" s="291">
        <v>0</v>
      </c>
      <c r="AR35" s="291">
        <v>0</v>
      </c>
      <c r="AS35" s="291">
        <v>-12.09</v>
      </c>
      <c r="AT35" s="291">
        <v>-12.09</v>
      </c>
      <c r="AU35" s="291">
        <v>0</v>
      </c>
      <c r="AV35" s="291">
        <v>0</v>
      </c>
      <c r="AW35" s="556">
        <v>0</v>
      </c>
      <c r="AX35" s="556">
        <v>0</v>
      </c>
      <c r="AY35" s="556">
        <v>0</v>
      </c>
      <c r="AZ35" s="556">
        <v>0</v>
      </c>
      <c r="BA35" s="556">
        <v>1.0036000000000001E-3</v>
      </c>
      <c r="BB35" s="556">
        <v>1.0036000000000001E-3</v>
      </c>
      <c r="BC35" s="291">
        <v>0</v>
      </c>
      <c r="BD35" s="291">
        <v>0</v>
      </c>
      <c r="BE35" s="291">
        <v>0</v>
      </c>
      <c r="BF35" s="291">
        <v>0</v>
      </c>
      <c r="BG35" s="291">
        <v>1940103.95</v>
      </c>
      <c r="BH35" s="291">
        <v>1940103.95</v>
      </c>
      <c r="BI35" s="291">
        <v>0</v>
      </c>
      <c r="BJ35" s="291">
        <v>0</v>
      </c>
      <c r="BK35" s="291">
        <v>0</v>
      </c>
      <c r="BL35" s="291">
        <v>0</v>
      </c>
      <c r="BM35" s="291">
        <v>437.97</v>
      </c>
      <c r="BN35" s="291">
        <v>437.97</v>
      </c>
      <c r="BO35" s="291">
        <v>0</v>
      </c>
      <c r="BP35" s="291">
        <v>0</v>
      </c>
      <c r="BQ35" s="291">
        <v>0</v>
      </c>
      <c r="BR35" s="291">
        <v>0</v>
      </c>
      <c r="BS35" s="291">
        <v>58587.42</v>
      </c>
      <c r="BT35" s="291">
        <v>58587.42</v>
      </c>
      <c r="BU35" s="291">
        <v>0</v>
      </c>
      <c r="BV35" s="291">
        <v>0</v>
      </c>
      <c r="BW35" s="291">
        <v>0</v>
      </c>
      <c r="BX35" s="291">
        <v>0</v>
      </c>
      <c r="BY35" s="291">
        <v>1999129.34</v>
      </c>
      <c r="BZ35" s="291">
        <v>1999129.34</v>
      </c>
      <c r="CA35" s="291">
        <v>0</v>
      </c>
      <c r="CB35" s="291">
        <v>0</v>
      </c>
      <c r="CC35" s="291">
        <v>0</v>
      </c>
      <c r="CD35" s="291">
        <v>0</v>
      </c>
      <c r="CE35" s="291">
        <v>1999130.08</v>
      </c>
      <c r="CF35" s="291">
        <v>1999130.08</v>
      </c>
      <c r="CG35" s="291">
        <v>0</v>
      </c>
      <c r="CH35" s="291">
        <v>0</v>
      </c>
      <c r="CI35" s="291">
        <v>0</v>
      </c>
      <c r="CJ35" s="291">
        <v>0</v>
      </c>
      <c r="CK35" s="291">
        <v>0.74</v>
      </c>
      <c r="CL35" s="291">
        <v>0.74</v>
      </c>
      <c r="CM35" s="291">
        <v>0</v>
      </c>
      <c r="CN35" s="291">
        <v>0</v>
      </c>
      <c r="CO35" s="291">
        <v>0</v>
      </c>
      <c r="CP35" s="291">
        <v>0</v>
      </c>
      <c r="CQ35" s="291">
        <v>0</v>
      </c>
      <c r="CR35" s="291">
        <v>0</v>
      </c>
      <c r="CS35" s="291">
        <v>0</v>
      </c>
      <c r="CT35" s="291">
        <v>0</v>
      </c>
      <c r="CU35" s="291">
        <v>0</v>
      </c>
      <c r="CV35" s="291">
        <v>1999130.08</v>
      </c>
      <c r="CW35" s="291">
        <v>1999130.08</v>
      </c>
      <c r="CX35" s="291">
        <v>0</v>
      </c>
      <c r="CY35" s="291">
        <v>199.41</v>
      </c>
      <c r="CZ35" s="291">
        <v>0</v>
      </c>
      <c r="DA35" s="291">
        <v>0</v>
      </c>
      <c r="DB35" s="291">
        <v>0</v>
      </c>
      <c r="DC35" s="291">
        <v>0</v>
      </c>
      <c r="DD35" s="291">
        <v>0</v>
      </c>
      <c r="DE35" s="291">
        <v>0</v>
      </c>
      <c r="DF35" s="291">
        <v>0</v>
      </c>
      <c r="DG35" s="291">
        <f t="shared" si="2"/>
        <v>199.41</v>
      </c>
      <c r="DH35" s="291">
        <f t="shared" si="3"/>
        <v>1999329.49</v>
      </c>
      <c r="DI35" s="426">
        <v>2.2352250000000001E-2</v>
      </c>
    </row>
    <row r="36" spans="1:113" s="205" customFormat="1" ht="20.100000000000001" customHeight="1" x14ac:dyDescent="0.2">
      <c r="A36" s="332">
        <v>301</v>
      </c>
      <c r="B36" s="332" t="s">
        <v>412</v>
      </c>
      <c r="C36" s="332" t="s">
        <v>514</v>
      </c>
      <c r="D36" s="332" t="s">
        <v>509</v>
      </c>
      <c r="E36" s="332" t="s">
        <v>510</v>
      </c>
      <c r="F36" s="291">
        <v>0</v>
      </c>
      <c r="G36" s="291">
        <v>0</v>
      </c>
      <c r="H36" s="291">
        <v>0</v>
      </c>
      <c r="I36" s="291">
        <v>0</v>
      </c>
      <c r="J36" s="291">
        <v>299930</v>
      </c>
      <c r="K36" s="291">
        <v>299930</v>
      </c>
      <c r="L36" s="291">
        <v>0</v>
      </c>
      <c r="M36" s="291">
        <v>0</v>
      </c>
      <c r="N36" s="291">
        <v>0</v>
      </c>
      <c r="O36" s="291">
        <v>0</v>
      </c>
      <c r="P36" s="291">
        <v>244990.14</v>
      </c>
      <c r="Q36" s="291">
        <v>244990.14</v>
      </c>
      <c r="R36" s="291">
        <v>0</v>
      </c>
      <c r="S36" s="291">
        <v>0</v>
      </c>
      <c r="T36" s="291">
        <v>0</v>
      </c>
      <c r="U36" s="291">
        <v>0</v>
      </c>
      <c r="V36" s="291">
        <v>54939.86</v>
      </c>
      <c r="W36" s="291">
        <v>54939.86</v>
      </c>
      <c r="X36" s="291">
        <v>59584375</v>
      </c>
      <c r="Y36" s="291">
        <v>0</v>
      </c>
      <c r="Z36" s="291">
        <v>0</v>
      </c>
      <c r="AA36" s="291">
        <v>0</v>
      </c>
      <c r="AB36" s="291">
        <v>59584375</v>
      </c>
      <c r="AC36" s="556">
        <v>8.4029999999999999E-4</v>
      </c>
      <c r="AD36" s="556">
        <v>4.4999999999999999E-4</v>
      </c>
      <c r="AE36" s="556">
        <v>0</v>
      </c>
      <c r="AF36" s="556">
        <v>0</v>
      </c>
      <c r="AG36" s="556">
        <v>9.2199999999999997E-4</v>
      </c>
      <c r="AH36" s="556">
        <v>2.2122999999999999E-3</v>
      </c>
      <c r="AI36" s="291">
        <v>50068.75</v>
      </c>
      <c r="AJ36" s="291">
        <v>26812.97</v>
      </c>
      <c r="AK36" s="291">
        <v>0</v>
      </c>
      <c r="AL36" s="291">
        <v>0</v>
      </c>
      <c r="AM36" s="291">
        <v>54936.79</v>
      </c>
      <c r="AN36" s="291">
        <v>131818.51</v>
      </c>
      <c r="AO36" s="291">
        <v>0</v>
      </c>
      <c r="AP36" s="291">
        <v>0</v>
      </c>
      <c r="AQ36" s="291">
        <v>0</v>
      </c>
      <c r="AR36" s="291">
        <v>0</v>
      </c>
      <c r="AS36" s="291">
        <v>-3.07</v>
      </c>
      <c r="AT36" s="291">
        <v>-3.07</v>
      </c>
      <c r="AU36" s="291">
        <v>0</v>
      </c>
      <c r="AV36" s="291">
        <v>0</v>
      </c>
      <c r="AW36" s="556">
        <v>8.4029999999999999E-4</v>
      </c>
      <c r="AX36" s="556">
        <v>4.4999999999999999E-4</v>
      </c>
      <c r="AY36" s="556">
        <v>0</v>
      </c>
      <c r="AZ36" s="556">
        <v>0</v>
      </c>
      <c r="BA36" s="556">
        <v>9.2199999999999997E-4</v>
      </c>
      <c r="BB36" s="556">
        <v>2.2122999999999999E-3</v>
      </c>
      <c r="BC36" s="291">
        <v>50068.75</v>
      </c>
      <c r="BD36" s="291">
        <v>26812.97</v>
      </c>
      <c r="BE36" s="291">
        <v>0</v>
      </c>
      <c r="BF36" s="291">
        <v>0</v>
      </c>
      <c r="BG36" s="291">
        <v>54936.79</v>
      </c>
      <c r="BH36" s="291">
        <v>131818.51</v>
      </c>
      <c r="BI36" s="291">
        <v>0</v>
      </c>
      <c r="BJ36" s="291">
        <v>0</v>
      </c>
      <c r="BK36" s="291">
        <v>0</v>
      </c>
      <c r="BL36" s="291">
        <v>0</v>
      </c>
      <c r="BM36" s="291">
        <v>0</v>
      </c>
      <c r="BN36" s="291">
        <v>0</v>
      </c>
      <c r="BO36" s="291">
        <v>0</v>
      </c>
      <c r="BP36" s="291">
        <v>0</v>
      </c>
      <c r="BQ36" s="291">
        <v>0</v>
      </c>
      <c r="BR36" s="291">
        <v>0</v>
      </c>
      <c r="BS36" s="291">
        <v>0</v>
      </c>
      <c r="BT36" s="291">
        <v>0</v>
      </c>
      <c r="BU36" s="291">
        <v>50068.75</v>
      </c>
      <c r="BV36" s="291">
        <v>26812.97</v>
      </c>
      <c r="BW36" s="291">
        <v>0</v>
      </c>
      <c r="BX36" s="291">
        <v>0</v>
      </c>
      <c r="BY36" s="291">
        <v>54936.79</v>
      </c>
      <c r="BZ36" s="291">
        <v>131818.51</v>
      </c>
      <c r="CA36" s="291">
        <v>50068.75</v>
      </c>
      <c r="CB36" s="291">
        <v>26813.02</v>
      </c>
      <c r="CC36" s="291">
        <v>0</v>
      </c>
      <c r="CD36" s="291">
        <v>0</v>
      </c>
      <c r="CE36" s="291">
        <v>54936.75</v>
      </c>
      <c r="CF36" s="291">
        <v>131818.51999999999</v>
      </c>
      <c r="CG36" s="291">
        <v>0</v>
      </c>
      <c r="CH36" s="291">
        <v>0.05</v>
      </c>
      <c r="CI36" s="291">
        <v>0</v>
      </c>
      <c r="CJ36" s="291">
        <v>0</v>
      </c>
      <c r="CK36" s="291">
        <v>-0.04</v>
      </c>
      <c r="CL36" s="291">
        <v>0.01</v>
      </c>
      <c r="CM36" s="291">
        <v>-0.24</v>
      </c>
      <c r="CN36" s="291">
        <v>-0.81</v>
      </c>
      <c r="CO36" s="291">
        <v>0</v>
      </c>
      <c r="CP36" s="291">
        <v>0</v>
      </c>
      <c r="CQ36" s="291">
        <v>-1.05</v>
      </c>
      <c r="CR36" s="291">
        <v>50068.51</v>
      </c>
      <c r="CS36" s="291">
        <v>26812.21</v>
      </c>
      <c r="CT36" s="291">
        <v>0</v>
      </c>
      <c r="CU36" s="291">
        <v>0</v>
      </c>
      <c r="CV36" s="291">
        <v>54936.75</v>
      </c>
      <c r="CW36" s="291">
        <v>131817.47</v>
      </c>
      <c r="CX36" s="291">
        <v>0</v>
      </c>
      <c r="CY36" s="291">
        <v>27.45</v>
      </c>
      <c r="CZ36" s="291">
        <v>0</v>
      </c>
      <c r="DA36" s="291">
        <v>0</v>
      </c>
      <c r="DB36" s="291">
        <v>0</v>
      </c>
      <c r="DC36" s="291">
        <v>0</v>
      </c>
      <c r="DD36" s="291">
        <v>0</v>
      </c>
      <c r="DE36" s="291">
        <v>0</v>
      </c>
      <c r="DF36" s="291">
        <v>0</v>
      </c>
      <c r="DG36" s="291">
        <f t="shared" si="2"/>
        <v>27.45</v>
      </c>
      <c r="DH36" s="291">
        <f t="shared" si="3"/>
        <v>131844.92000000001</v>
      </c>
      <c r="DI36" s="426">
        <v>1.22693E-3</v>
      </c>
    </row>
    <row r="37" spans="1:113" s="205" customFormat="1" ht="20.100000000000001" customHeight="1" x14ac:dyDescent="0.2">
      <c r="A37" s="332">
        <v>311</v>
      </c>
      <c r="B37" s="332" t="s">
        <v>462</v>
      </c>
      <c r="C37" s="332"/>
      <c r="D37" s="332" t="s">
        <v>509</v>
      </c>
      <c r="E37" s="332" t="s">
        <v>509</v>
      </c>
      <c r="F37" s="291">
        <v>0</v>
      </c>
      <c r="G37" s="291">
        <v>0</v>
      </c>
      <c r="H37" s="291">
        <v>0</v>
      </c>
      <c r="I37" s="291">
        <v>0</v>
      </c>
      <c r="J37" s="291">
        <v>0</v>
      </c>
      <c r="K37" s="291">
        <v>0</v>
      </c>
      <c r="L37" s="291">
        <v>0</v>
      </c>
      <c r="M37" s="291">
        <v>0</v>
      </c>
      <c r="N37" s="291">
        <v>0</v>
      </c>
      <c r="O37" s="291">
        <v>0</v>
      </c>
      <c r="P37" s="291">
        <v>0</v>
      </c>
      <c r="Q37" s="291">
        <v>0</v>
      </c>
      <c r="R37" s="291">
        <v>0</v>
      </c>
      <c r="S37" s="291">
        <v>0</v>
      </c>
      <c r="T37" s="291">
        <v>0</v>
      </c>
      <c r="U37" s="291">
        <v>0</v>
      </c>
      <c r="V37" s="291">
        <v>0</v>
      </c>
      <c r="W37" s="291">
        <v>0</v>
      </c>
      <c r="X37" s="291">
        <v>113430471</v>
      </c>
      <c r="Y37" s="291">
        <v>0</v>
      </c>
      <c r="Z37" s="291">
        <v>0</v>
      </c>
      <c r="AA37" s="291">
        <v>0</v>
      </c>
      <c r="AB37" s="291">
        <v>113430471</v>
      </c>
      <c r="AC37" s="556">
        <v>5.3660000000000003E-4</v>
      </c>
      <c r="AD37" s="556">
        <v>0</v>
      </c>
      <c r="AE37" s="556">
        <v>0</v>
      </c>
      <c r="AF37" s="556">
        <v>0</v>
      </c>
      <c r="AG37" s="556">
        <v>0</v>
      </c>
      <c r="AH37" s="556">
        <v>5.3660000000000003E-4</v>
      </c>
      <c r="AI37" s="291">
        <v>60866.79</v>
      </c>
      <c r="AJ37" s="291">
        <v>0</v>
      </c>
      <c r="AK37" s="291">
        <v>0</v>
      </c>
      <c r="AL37" s="291">
        <v>0</v>
      </c>
      <c r="AM37" s="291">
        <v>0</v>
      </c>
      <c r="AN37" s="291">
        <v>60866.79</v>
      </c>
      <c r="AO37" s="291">
        <v>0</v>
      </c>
      <c r="AP37" s="291">
        <v>0</v>
      </c>
      <c r="AQ37" s="291">
        <v>0</v>
      </c>
      <c r="AR37" s="291">
        <v>0</v>
      </c>
      <c r="AS37" s="291">
        <v>0</v>
      </c>
      <c r="AT37" s="291">
        <v>0</v>
      </c>
      <c r="AU37" s="291">
        <v>0</v>
      </c>
      <c r="AV37" s="291">
        <v>0</v>
      </c>
      <c r="AW37" s="556">
        <v>5.3660000000000003E-4</v>
      </c>
      <c r="AX37" s="556">
        <v>0</v>
      </c>
      <c r="AY37" s="556">
        <v>0</v>
      </c>
      <c r="AZ37" s="556">
        <v>0</v>
      </c>
      <c r="BA37" s="556">
        <v>0</v>
      </c>
      <c r="BB37" s="556">
        <v>5.3660000000000003E-4</v>
      </c>
      <c r="BC37" s="291">
        <v>60866.79</v>
      </c>
      <c r="BD37" s="291">
        <v>0</v>
      </c>
      <c r="BE37" s="291">
        <v>0</v>
      </c>
      <c r="BF37" s="291">
        <v>0</v>
      </c>
      <c r="BG37" s="291">
        <v>0</v>
      </c>
      <c r="BH37" s="291">
        <v>60866.79</v>
      </c>
      <c r="BI37" s="291">
        <v>0</v>
      </c>
      <c r="BJ37" s="291">
        <v>0</v>
      </c>
      <c r="BK37" s="291">
        <v>0</v>
      </c>
      <c r="BL37" s="291">
        <v>0</v>
      </c>
      <c r="BM37" s="291">
        <v>0</v>
      </c>
      <c r="BN37" s="291">
        <v>0</v>
      </c>
      <c r="BO37" s="291">
        <v>0</v>
      </c>
      <c r="BP37" s="291">
        <v>0</v>
      </c>
      <c r="BQ37" s="291">
        <v>0</v>
      </c>
      <c r="BR37" s="291">
        <v>0</v>
      </c>
      <c r="BS37" s="291">
        <v>0</v>
      </c>
      <c r="BT37" s="291">
        <v>0</v>
      </c>
      <c r="BU37" s="291">
        <v>60866.79</v>
      </c>
      <c r="BV37" s="291">
        <v>0</v>
      </c>
      <c r="BW37" s="291">
        <v>0</v>
      </c>
      <c r="BX37" s="291">
        <v>0</v>
      </c>
      <c r="BY37" s="291">
        <v>0</v>
      </c>
      <c r="BZ37" s="291">
        <v>60866.79</v>
      </c>
      <c r="CA37" s="291">
        <v>60866.79</v>
      </c>
      <c r="CB37" s="291">
        <v>0</v>
      </c>
      <c r="CC37" s="291">
        <v>0</v>
      </c>
      <c r="CD37" s="291">
        <v>0</v>
      </c>
      <c r="CE37" s="291">
        <v>0</v>
      </c>
      <c r="CF37" s="291">
        <v>60866.79</v>
      </c>
      <c r="CG37" s="291">
        <v>0</v>
      </c>
      <c r="CH37" s="291">
        <v>0</v>
      </c>
      <c r="CI37" s="291">
        <v>0</v>
      </c>
      <c r="CJ37" s="291">
        <v>0</v>
      </c>
      <c r="CK37" s="291">
        <v>0</v>
      </c>
      <c r="CL37" s="291">
        <v>0</v>
      </c>
      <c r="CM37" s="291">
        <v>-0.3</v>
      </c>
      <c r="CN37" s="291">
        <v>0</v>
      </c>
      <c r="CO37" s="291">
        <v>0</v>
      </c>
      <c r="CP37" s="291">
        <v>0</v>
      </c>
      <c r="CQ37" s="291">
        <v>-0.3</v>
      </c>
      <c r="CR37" s="291">
        <v>60866.49</v>
      </c>
      <c r="CS37" s="291">
        <v>0</v>
      </c>
      <c r="CT37" s="291">
        <v>0</v>
      </c>
      <c r="CU37" s="291">
        <v>0</v>
      </c>
      <c r="CV37" s="291">
        <v>0</v>
      </c>
      <c r="CW37" s="291">
        <v>60866.49</v>
      </c>
      <c r="CX37" s="291">
        <v>0</v>
      </c>
      <c r="CY37" s="291">
        <v>15.37</v>
      </c>
      <c r="CZ37" s="291">
        <v>0</v>
      </c>
      <c r="DA37" s="291">
        <v>0</v>
      </c>
      <c r="DB37" s="291">
        <v>0</v>
      </c>
      <c r="DC37" s="291">
        <v>0</v>
      </c>
      <c r="DD37" s="291">
        <v>0</v>
      </c>
      <c r="DE37" s="291">
        <v>0</v>
      </c>
      <c r="DF37" s="291">
        <v>0</v>
      </c>
      <c r="DG37" s="291">
        <f t="shared" si="2"/>
        <v>15.37</v>
      </c>
      <c r="DH37" s="291">
        <f t="shared" si="3"/>
        <v>60881.86</v>
      </c>
      <c r="DI37" s="426">
        <v>6.8168999999999999E-4</v>
      </c>
    </row>
    <row r="38" spans="1:113" s="205" customFormat="1" ht="20.100000000000001" customHeight="1" x14ac:dyDescent="0.2">
      <c r="A38" s="332">
        <v>321</v>
      </c>
      <c r="B38" s="332" t="s">
        <v>425</v>
      </c>
      <c r="C38" s="332" t="s">
        <v>514</v>
      </c>
      <c r="D38" s="332" t="s">
        <v>509</v>
      </c>
      <c r="E38" s="332" t="s">
        <v>509</v>
      </c>
      <c r="F38" s="291">
        <v>0</v>
      </c>
      <c r="G38" s="291">
        <v>0</v>
      </c>
      <c r="H38" s="291">
        <v>0</v>
      </c>
      <c r="I38" s="291">
        <v>0</v>
      </c>
      <c r="J38" s="291">
        <v>0</v>
      </c>
      <c r="K38" s="291">
        <v>0</v>
      </c>
      <c r="L38" s="291">
        <v>0</v>
      </c>
      <c r="M38" s="291">
        <v>0</v>
      </c>
      <c r="N38" s="291">
        <v>0</v>
      </c>
      <c r="O38" s="291">
        <v>0</v>
      </c>
      <c r="P38" s="291">
        <v>0</v>
      </c>
      <c r="Q38" s="291">
        <v>0</v>
      </c>
      <c r="R38" s="291">
        <v>0</v>
      </c>
      <c r="S38" s="291">
        <v>0</v>
      </c>
      <c r="T38" s="291">
        <v>0</v>
      </c>
      <c r="U38" s="291">
        <v>0</v>
      </c>
      <c r="V38" s="291">
        <v>0</v>
      </c>
      <c r="W38" s="291">
        <v>0</v>
      </c>
      <c r="X38" s="291">
        <v>28612042</v>
      </c>
      <c r="Y38" s="291">
        <v>0</v>
      </c>
      <c r="Z38" s="291">
        <v>0</v>
      </c>
      <c r="AA38" s="291">
        <v>0</v>
      </c>
      <c r="AB38" s="291">
        <v>28612042</v>
      </c>
      <c r="AC38" s="556">
        <v>1.2302000000000001E-3</v>
      </c>
      <c r="AD38" s="556">
        <v>0</v>
      </c>
      <c r="AE38" s="556">
        <v>0</v>
      </c>
      <c r="AF38" s="556">
        <v>0</v>
      </c>
      <c r="AG38" s="556">
        <v>0</v>
      </c>
      <c r="AH38" s="556">
        <v>1.2302000000000001E-3</v>
      </c>
      <c r="AI38" s="291">
        <v>35198.53</v>
      </c>
      <c r="AJ38" s="291">
        <v>0</v>
      </c>
      <c r="AK38" s="291">
        <v>0</v>
      </c>
      <c r="AL38" s="291">
        <v>0</v>
      </c>
      <c r="AM38" s="291">
        <v>0</v>
      </c>
      <c r="AN38" s="291">
        <v>35198.53</v>
      </c>
      <c r="AO38" s="291">
        <v>0</v>
      </c>
      <c r="AP38" s="291">
        <v>0</v>
      </c>
      <c r="AQ38" s="291">
        <v>0</v>
      </c>
      <c r="AR38" s="291">
        <v>0</v>
      </c>
      <c r="AS38" s="291">
        <v>0</v>
      </c>
      <c r="AT38" s="291">
        <v>0</v>
      </c>
      <c r="AU38" s="291">
        <v>0</v>
      </c>
      <c r="AV38" s="291">
        <v>0</v>
      </c>
      <c r="AW38" s="556">
        <v>1.2302000000000001E-3</v>
      </c>
      <c r="AX38" s="556">
        <v>0</v>
      </c>
      <c r="AY38" s="556">
        <v>0</v>
      </c>
      <c r="AZ38" s="556">
        <v>0</v>
      </c>
      <c r="BA38" s="556">
        <v>0</v>
      </c>
      <c r="BB38" s="556">
        <v>1.2302000000000001E-3</v>
      </c>
      <c r="BC38" s="291">
        <v>35198.53</v>
      </c>
      <c r="BD38" s="291">
        <v>0</v>
      </c>
      <c r="BE38" s="291">
        <v>0</v>
      </c>
      <c r="BF38" s="291">
        <v>0</v>
      </c>
      <c r="BG38" s="291">
        <v>0</v>
      </c>
      <c r="BH38" s="291">
        <v>35198.53</v>
      </c>
      <c r="BI38" s="291">
        <v>0</v>
      </c>
      <c r="BJ38" s="291">
        <v>0</v>
      </c>
      <c r="BK38" s="291">
        <v>0</v>
      </c>
      <c r="BL38" s="291">
        <v>0</v>
      </c>
      <c r="BM38" s="291">
        <v>0</v>
      </c>
      <c r="BN38" s="291">
        <v>0</v>
      </c>
      <c r="BO38" s="291">
        <v>0</v>
      </c>
      <c r="BP38" s="291">
        <v>0</v>
      </c>
      <c r="BQ38" s="291">
        <v>0</v>
      </c>
      <c r="BR38" s="291">
        <v>0</v>
      </c>
      <c r="BS38" s="291">
        <v>0</v>
      </c>
      <c r="BT38" s="291">
        <v>0</v>
      </c>
      <c r="BU38" s="291">
        <v>35198.53</v>
      </c>
      <c r="BV38" s="291">
        <v>0</v>
      </c>
      <c r="BW38" s="291">
        <v>0</v>
      </c>
      <c r="BX38" s="291">
        <v>0</v>
      </c>
      <c r="BY38" s="291">
        <v>0</v>
      </c>
      <c r="BZ38" s="291">
        <v>35198.53</v>
      </c>
      <c r="CA38" s="291">
        <v>35198.449999999997</v>
      </c>
      <c r="CB38" s="291">
        <v>0</v>
      </c>
      <c r="CC38" s="291">
        <v>0</v>
      </c>
      <c r="CD38" s="291">
        <v>0</v>
      </c>
      <c r="CE38" s="291">
        <v>0</v>
      </c>
      <c r="CF38" s="291">
        <v>35198.449999999997</v>
      </c>
      <c r="CG38" s="291">
        <v>-0.08</v>
      </c>
      <c r="CH38" s="291">
        <v>0</v>
      </c>
      <c r="CI38" s="291">
        <v>0</v>
      </c>
      <c r="CJ38" s="291">
        <v>0</v>
      </c>
      <c r="CK38" s="291">
        <v>0</v>
      </c>
      <c r="CL38" s="291">
        <v>-0.08</v>
      </c>
      <c r="CM38" s="291">
        <v>-0.23</v>
      </c>
      <c r="CN38" s="291">
        <v>0</v>
      </c>
      <c r="CO38" s="291">
        <v>0</v>
      </c>
      <c r="CP38" s="291">
        <v>0</v>
      </c>
      <c r="CQ38" s="291">
        <v>-0.23</v>
      </c>
      <c r="CR38" s="291">
        <v>35198.22</v>
      </c>
      <c r="CS38" s="291">
        <v>0</v>
      </c>
      <c r="CT38" s="291">
        <v>0</v>
      </c>
      <c r="CU38" s="291">
        <v>0</v>
      </c>
      <c r="CV38" s="291">
        <v>0</v>
      </c>
      <c r="CW38" s="291">
        <v>35198.22</v>
      </c>
      <c r="CX38" s="291">
        <v>0</v>
      </c>
      <c r="CY38" s="291">
        <v>0</v>
      </c>
      <c r="CZ38" s="291">
        <v>0</v>
      </c>
      <c r="DA38" s="291">
        <v>0</v>
      </c>
      <c r="DB38" s="291">
        <v>0</v>
      </c>
      <c r="DC38" s="291">
        <v>0</v>
      </c>
      <c r="DD38" s="291">
        <v>0</v>
      </c>
      <c r="DE38" s="291">
        <v>0</v>
      </c>
      <c r="DF38" s="291">
        <v>0</v>
      </c>
      <c r="DG38" s="291">
        <f t="shared" si="2"/>
        <v>0</v>
      </c>
      <c r="DH38" s="291">
        <f t="shared" si="3"/>
        <v>35198.22</v>
      </c>
      <c r="DI38" s="426">
        <v>4.0518999999999999E-4</v>
      </c>
    </row>
    <row r="39" spans="1:113" s="205" customFormat="1" ht="20.100000000000001" customHeight="1" x14ac:dyDescent="0.2">
      <c r="A39" s="332">
        <v>331</v>
      </c>
      <c r="B39" s="332" t="s">
        <v>456</v>
      </c>
      <c r="C39" s="332" t="s">
        <v>504</v>
      </c>
      <c r="D39" s="332" t="s">
        <v>509</v>
      </c>
      <c r="E39" s="332" t="s">
        <v>510</v>
      </c>
      <c r="F39" s="291">
        <v>0</v>
      </c>
      <c r="G39" s="291">
        <v>0</v>
      </c>
      <c r="H39" s="291">
        <v>0</v>
      </c>
      <c r="I39" s="291">
        <v>0</v>
      </c>
      <c r="J39" s="291">
        <v>140000</v>
      </c>
      <c r="K39" s="291">
        <v>140000</v>
      </c>
      <c r="L39" s="291">
        <v>0</v>
      </c>
      <c r="M39" s="291">
        <v>0</v>
      </c>
      <c r="N39" s="291">
        <v>0</v>
      </c>
      <c r="O39" s="291">
        <v>0</v>
      </c>
      <c r="P39" s="291">
        <v>91728.67</v>
      </c>
      <c r="Q39" s="291">
        <v>91728.67</v>
      </c>
      <c r="R39" s="291">
        <v>0</v>
      </c>
      <c r="S39" s="291">
        <v>0</v>
      </c>
      <c r="T39" s="291">
        <v>0</v>
      </c>
      <c r="U39" s="291">
        <v>0</v>
      </c>
      <c r="V39" s="291">
        <v>48271.33</v>
      </c>
      <c r="W39" s="291">
        <v>48271.33</v>
      </c>
      <c r="X39" s="291">
        <v>298944391</v>
      </c>
      <c r="Y39" s="291">
        <v>0</v>
      </c>
      <c r="Z39" s="291">
        <v>0</v>
      </c>
      <c r="AA39" s="291">
        <v>0</v>
      </c>
      <c r="AB39" s="291">
        <v>298944391</v>
      </c>
      <c r="AC39" s="556">
        <v>1.0958000000000001E-3</v>
      </c>
      <c r="AD39" s="556">
        <v>0</v>
      </c>
      <c r="AE39" s="556">
        <v>0</v>
      </c>
      <c r="AF39" s="556">
        <v>0</v>
      </c>
      <c r="AG39" s="556">
        <v>1.6139999999999999E-4</v>
      </c>
      <c r="AH39" s="556">
        <v>1.2572E-3</v>
      </c>
      <c r="AI39" s="291">
        <v>327583.26</v>
      </c>
      <c r="AJ39" s="291">
        <v>0</v>
      </c>
      <c r="AK39" s="291">
        <v>0</v>
      </c>
      <c r="AL39" s="291">
        <v>0</v>
      </c>
      <c r="AM39" s="291">
        <v>48249.62</v>
      </c>
      <c r="AN39" s="291">
        <v>375832.88</v>
      </c>
      <c r="AO39" s="291">
        <v>0</v>
      </c>
      <c r="AP39" s="291">
        <v>0</v>
      </c>
      <c r="AQ39" s="291">
        <v>0</v>
      </c>
      <c r="AR39" s="291">
        <v>0</v>
      </c>
      <c r="AS39" s="291">
        <v>-21.71</v>
      </c>
      <c r="AT39" s="291">
        <v>-21.71</v>
      </c>
      <c r="AU39" s="291">
        <v>0</v>
      </c>
      <c r="AV39" s="291">
        <v>0</v>
      </c>
      <c r="AW39" s="556">
        <v>1.0958000000000001E-3</v>
      </c>
      <c r="AX39" s="556">
        <v>0</v>
      </c>
      <c r="AY39" s="556">
        <v>0</v>
      </c>
      <c r="AZ39" s="556">
        <v>0</v>
      </c>
      <c r="BA39" s="556">
        <v>1.6139999999999999E-4</v>
      </c>
      <c r="BB39" s="556">
        <v>1.2572E-3</v>
      </c>
      <c r="BC39" s="291">
        <v>327583.26</v>
      </c>
      <c r="BD39" s="291">
        <v>0</v>
      </c>
      <c r="BE39" s="291">
        <v>0</v>
      </c>
      <c r="BF39" s="291">
        <v>0</v>
      </c>
      <c r="BG39" s="291">
        <v>48249.62</v>
      </c>
      <c r="BH39" s="291">
        <v>375832.88</v>
      </c>
      <c r="BI39" s="291">
        <v>0</v>
      </c>
      <c r="BJ39" s="291">
        <v>0</v>
      </c>
      <c r="BK39" s="291">
        <v>0</v>
      </c>
      <c r="BL39" s="291">
        <v>0</v>
      </c>
      <c r="BM39" s="291">
        <v>0</v>
      </c>
      <c r="BN39" s="291">
        <v>0</v>
      </c>
      <c r="BO39" s="291">
        <v>0</v>
      </c>
      <c r="BP39" s="291">
        <v>0</v>
      </c>
      <c r="BQ39" s="291">
        <v>0</v>
      </c>
      <c r="BR39" s="291">
        <v>0</v>
      </c>
      <c r="BS39" s="291">
        <v>0</v>
      </c>
      <c r="BT39" s="291">
        <v>0</v>
      </c>
      <c r="BU39" s="291">
        <v>327583.26</v>
      </c>
      <c r="BV39" s="291">
        <v>0</v>
      </c>
      <c r="BW39" s="291">
        <v>0</v>
      </c>
      <c r="BX39" s="291">
        <v>0</v>
      </c>
      <c r="BY39" s="291">
        <v>48249.62</v>
      </c>
      <c r="BZ39" s="291">
        <v>375832.88</v>
      </c>
      <c r="CA39" s="291">
        <v>327583.21999999997</v>
      </c>
      <c r="CB39" s="291">
        <v>0</v>
      </c>
      <c r="CC39" s="291">
        <v>0</v>
      </c>
      <c r="CD39" s="291">
        <v>0</v>
      </c>
      <c r="CE39" s="291">
        <v>48249.42</v>
      </c>
      <c r="CF39" s="291">
        <v>375832.64</v>
      </c>
      <c r="CG39" s="291">
        <v>-0.04</v>
      </c>
      <c r="CH39" s="291">
        <v>0</v>
      </c>
      <c r="CI39" s="291">
        <v>0</v>
      </c>
      <c r="CJ39" s="291">
        <v>0</v>
      </c>
      <c r="CK39" s="291">
        <v>-0.2</v>
      </c>
      <c r="CL39" s="291">
        <v>-0.24</v>
      </c>
      <c r="CM39" s="291">
        <v>-0.82</v>
      </c>
      <c r="CN39" s="291">
        <v>0</v>
      </c>
      <c r="CO39" s="291">
        <v>0</v>
      </c>
      <c r="CP39" s="291">
        <v>0</v>
      </c>
      <c r="CQ39" s="291">
        <v>-0.82</v>
      </c>
      <c r="CR39" s="291">
        <v>327582.40000000002</v>
      </c>
      <c r="CS39" s="291">
        <v>0</v>
      </c>
      <c r="CT39" s="291">
        <v>0</v>
      </c>
      <c r="CU39" s="291">
        <v>0</v>
      </c>
      <c r="CV39" s="291">
        <v>48249.42</v>
      </c>
      <c r="CW39" s="291">
        <v>375831.82</v>
      </c>
      <c r="CX39" s="291">
        <v>1656.88</v>
      </c>
      <c r="CY39" s="291">
        <v>281.35000000000002</v>
      </c>
      <c r="CZ39" s="291">
        <v>0</v>
      </c>
      <c r="DA39" s="291">
        <v>0</v>
      </c>
      <c r="DB39" s="291">
        <v>0</v>
      </c>
      <c r="DC39" s="291">
        <v>0</v>
      </c>
      <c r="DD39" s="291">
        <v>0</v>
      </c>
      <c r="DE39" s="291">
        <v>0</v>
      </c>
      <c r="DF39" s="291">
        <v>0</v>
      </c>
      <c r="DG39" s="291">
        <f t="shared" si="2"/>
        <v>1938.23</v>
      </c>
      <c r="DH39" s="291">
        <f t="shared" si="3"/>
        <v>377770.05</v>
      </c>
      <c r="DI39" s="426">
        <v>4.3289899999999996E-3</v>
      </c>
    </row>
    <row r="40" spans="1:113" s="205" customFormat="1" ht="20.100000000000001" customHeight="1" x14ac:dyDescent="0.2">
      <c r="A40" s="332">
        <v>341</v>
      </c>
      <c r="B40" s="332" t="s">
        <v>459</v>
      </c>
      <c r="C40" s="332" t="s">
        <v>514</v>
      </c>
      <c r="D40" s="332" t="s">
        <v>510</v>
      </c>
      <c r="E40" s="332" t="s">
        <v>509</v>
      </c>
      <c r="F40" s="291">
        <v>0</v>
      </c>
      <c r="G40" s="291">
        <v>0</v>
      </c>
      <c r="H40" s="291">
        <v>0</v>
      </c>
      <c r="I40" s="291">
        <v>0</v>
      </c>
      <c r="J40" s="291">
        <v>0</v>
      </c>
      <c r="K40" s="291">
        <v>0</v>
      </c>
      <c r="L40" s="291">
        <v>0</v>
      </c>
      <c r="M40" s="291">
        <v>0</v>
      </c>
      <c r="N40" s="291">
        <v>0</v>
      </c>
      <c r="O40" s="291">
        <v>0</v>
      </c>
      <c r="P40" s="291">
        <v>0</v>
      </c>
      <c r="Q40" s="291">
        <v>0</v>
      </c>
      <c r="R40" s="291">
        <v>0</v>
      </c>
      <c r="S40" s="291">
        <v>0</v>
      </c>
      <c r="T40" s="291">
        <v>0</v>
      </c>
      <c r="U40" s="291">
        <v>0</v>
      </c>
      <c r="V40" s="291">
        <v>0</v>
      </c>
      <c r="W40" s="291">
        <v>0</v>
      </c>
      <c r="X40" s="291">
        <v>96398821</v>
      </c>
      <c r="Y40" s="291">
        <v>0</v>
      </c>
      <c r="Z40" s="291">
        <v>0</v>
      </c>
      <c r="AA40" s="291">
        <v>0</v>
      </c>
      <c r="AB40" s="291">
        <v>96398821</v>
      </c>
      <c r="AC40" s="556">
        <v>1.1188000000000001E-3</v>
      </c>
      <c r="AD40" s="556">
        <v>3.5E-4</v>
      </c>
      <c r="AE40" s="556">
        <v>0</v>
      </c>
      <c r="AF40" s="556">
        <v>0</v>
      </c>
      <c r="AG40" s="556">
        <v>0</v>
      </c>
      <c r="AH40" s="556">
        <v>1.4687999999999999E-3</v>
      </c>
      <c r="AI40" s="291">
        <v>107851</v>
      </c>
      <c r="AJ40" s="291">
        <v>33739.589999999997</v>
      </c>
      <c r="AK40" s="291">
        <v>0</v>
      </c>
      <c r="AL40" s="291">
        <v>0</v>
      </c>
      <c r="AM40" s="291">
        <v>0</v>
      </c>
      <c r="AN40" s="291">
        <v>141590.59</v>
      </c>
      <c r="AO40" s="291">
        <v>0</v>
      </c>
      <c r="AP40" s="291">
        <v>0</v>
      </c>
      <c r="AQ40" s="291">
        <v>0</v>
      </c>
      <c r="AR40" s="291">
        <v>0</v>
      </c>
      <c r="AS40" s="291">
        <v>0</v>
      </c>
      <c r="AT40" s="291">
        <v>0</v>
      </c>
      <c r="AU40" s="291">
        <v>0</v>
      </c>
      <c r="AV40" s="291">
        <v>0</v>
      </c>
      <c r="AW40" s="556">
        <v>1.1188000000000001E-3</v>
      </c>
      <c r="AX40" s="556">
        <v>3.5E-4</v>
      </c>
      <c r="AY40" s="556">
        <v>0</v>
      </c>
      <c r="AZ40" s="556">
        <v>0</v>
      </c>
      <c r="BA40" s="556">
        <v>0</v>
      </c>
      <c r="BB40" s="556">
        <v>1.4687999999999999E-3</v>
      </c>
      <c r="BC40" s="291">
        <v>107851</v>
      </c>
      <c r="BD40" s="291">
        <v>33739.589999999997</v>
      </c>
      <c r="BE40" s="291">
        <v>0</v>
      </c>
      <c r="BF40" s="291">
        <v>0</v>
      </c>
      <c r="BG40" s="291">
        <v>0</v>
      </c>
      <c r="BH40" s="291">
        <v>141590.59</v>
      </c>
      <c r="BI40" s="291">
        <v>0</v>
      </c>
      <c r="BJ40" s="291">
        <v>0</v>
      </c>
      <c r="BK40" s="291">
        <v>0</v>
      </c>
      <c r="BL40" s="291">
        <v>0</v>
      </c>
      <c r="BM40" s="291">
        <v>0</v>
      </c>
      <c r="BN40" s="291">
        <v>0</v>
      </c>
      <c r="BO40" s="291">
        <v>0</v>
      </c>
      <c r="BP40" s="291">
        <v>0</v>
      </c>
      <c r="BQ40" s="291">
        <v>0</v>
      </c>
      <c r="BR40" s="291">
        <v>0</v>
      </c>
      <c r="BS40" s="291">
        <v>0</v>
      </c>
      <c r="BT40" s="291">
        <v>0</v>
      </c>
      <c r="BU40" s="291">
        <v>107851</v>
      </c>
      <c r="BV40" s="291">
        <v>33739.589999999997</v>
      </c>
      <c r="BW40" s="291">
        <v>0</v>
      </c>
      <c r="BX40" s="291">
        <v>0</v>
      </c>
      <c r="BY40" s="291">
        <v>0</v>
      </c>
      <c r="BZ40" s="291">
        <v>141590.59</v>
      </c>
      <c r="CA40" s="291">
        <v>107851.02</v>
      </c>
      <c r="CB40" s="291">
        <v>33739.699999999997</v>
      </c>
      <c r="CC40" s="291">
        <v>0</v>
      </c>
      <c r="CD40" s="291">
        <v>0</v>
      </c>
      <c r="CE40" s="291">
        <v>0</v>
      </c>
      <c r="CF40" s="291">
        <v>141590.72</v>
      </c>
      <c r="CG40" s="291">
        <v>0.02</v>
      </c>
      <c r="CH40" s="291">
        <v>0.11</v>
      </c>
      <c r="CI40" s="291">
        <v>0</v>
      </c>
      <c r="CJ40" s="291">
        <v>0</v>
      </c>
      <c r="CK40" s="291">
        <v>0</v>
      </c>
      <c r="CL40" s="291">
        <v>0.13</v>
      </c>
      <c r="CM40" s="291">
        <v>-1.65</v>
      </c>
      <c r="CN40" s="291">
        <v>-2.02</v>
      </c>
      <c r="CO40" s="291">
        <v>0</v>
      </c>
      <c r="CP40" s="291">
        <v>0</v>
      </c>
      <c r="CQ40" s="291">
        <v>-3.67</v>
      </c>
      <c r="CR40" s="291">
        <v>107849.37</v>
      </c>
      <c r="CS40" s="291">
        <v>33737.68</v>
      </c>
      <c r="CT40" s="291">
        <v>0</v>
      </c>
      <c r="CU40" s="291">
        <v>0</v>
      </c>
      <c r="CV40" s="291">
        <v>0</v>
      </c>
      <c r="CW40" s="291">
        <v>141587.04999999999</v>
      </c>
      <c r="CX40" s="291">
        <v>639.91</v>
      </c>
      <c r="CY40" s="291">
        <v>125.87</v>
      </c>
      <c r="CZ40" s="291">
        <v>0</v>
      </c>
      <c r="DA40" s="291">
        <v>0</v>
      </c>
      <c r="DB40" s="291">
        <v>0</v>
      </c>
      <c r="DC40" s="291">
        <v>0</v>
      </c>
      <c r="DD40" s="291">
        <v>0</v>
      </c>
      <c r="DE40" s="291">
        <v>0</v>
      </c>
      <c r="DF40" s="291">
        <v>0</v>
      </c>
      <c r="DG40" s="291">
        <f t="shared" si="2"/>
        <v>765.78</v>
      </c>
      <c r="DH40" s="291">
        <f t="shared" si="3"/>
        <v>142352.82999999999</v>
      </c>
      <c r="DI40" s="426">
        <v>1.6555299999999999E-3</v>
      </c>
    </row>
    <row r="41" spans="1:113" s="205" customFormat="1" ht="20.100000000000001" customHeight="1" x14ac:dyDescent="0.2">
      <c r="A41" s="332">
        <v>351</v>
      </c>
      <c r="B41" s="332" t="s">
        <v>446</v>
      </c>
      <c r="C41" s="332" t="s">
        <v>504</v>
      </c>
      <c r="D41" s="332" t="s">
        <v>509</v>
      </c>
      <c r="E41" s="332" t="s">
        <v>509</v>
      </c>
      <c r="F41" s="291">
        <v>0</v>
      </c>
      <c r="G41" s="291">
        <v>0</v>
      </c>
      <c r="H41" s="291">
        <v>0</v>
      </c>
      <c r="I41" s="291">
        <v>0</v>
      </c>
      <c r="J41" s="291">
        <v>0</v>
      </c>
      <c r="K41" s="291">
        <v>0</v>
      </c>
      <c r="L41" s="291">
        <v>0</v>
      </c>
      <c r="M41" s="291">
        <v>0</v>
      </c>
      <c r="N41" s="291">
        <v>0</v>
      </c>
      <c r="O41" s="291">
        <v>0</v>
      </c>
      <c r="P41" s="291">
        <v>0</v>
      </c>
      <c r="Q41" s="291">
        <v>0</v>
      </c>
      <c r="R41" s="291">
        <v>0</v>
      </c>
      <c r="S41" s="291">
        <v>0</v>
      </c>
      <c r="T41" s="291">
        <v>0</v>
      </c>
      <c r="U41" s="291">
        <v>0</v>
      </c>
      <c r="V41" s="291">
        <v>0</v>
      </c>
      <c r="W41" s="291">
        <v>0</v>
      </c>
      <c r="X41" s="291">
        <v>1203282244</v>
      </c>
      <c r="Y41" s="291">
        <v>0</v>
      </c>
      <c r="Z41" s="291">
        <v>0</v>
      </c>
      <c r="AA41" s="291">
        <v>53342536</v>
      </c>
      <c r="AB41" s="291">
        <v>1149939708</v>
      </c>
      <c r="AC41" s="556">
        <v>1.5038E-3</v>
      </c>
      <c r="AD41" s="556">
        <v>0</v>
      </c>
      <c r="AE41" s="556">
        <v>0</v>
      </c>
      <c r="AF41" s="556">
        <v>0</v>
      </c>
      <c r="AG41" s="556">
        <v>0</v>
      </c>
      <c r="AH41" s="556">
        <v>1.5038E-3</v>
      </c>
      <c r="AI41" s="291">
        <v>1729279.33</v>
      </c>
      <c r="AJ41" s="291">
        <v>0</v>
      </c>
      <c r="AK41" s="291">
        <v>0</v>
      </c>
      <c r="AL41" s="291">
        <v>0</v>
      </c>
      <c r="AM41" s="291">
        <v>0</v>
      </c>
      <c r="AN41" s="291">
        <v>1729279.33</v>
      </c>
      <c r="AO41" s="291">
        <v>0</v>
      </c>
      <c r="AP41" s="291">
        <v>0</v>
      </c>
      <c r="AQ41" s="291">
        <v>0</v>
      </c>
      <c r="AR41" s="291">
        <v>0</v>
      </c>
      <c r="AS41" s="291">
        <v>0</v>
      </c>
      <c r="AT41" s="291">
        <v>0</v>
      </c>
      <c r="AU41" s="291">
        <v>0</v>
      </c>
      <c r="AV41" s="291">
        <v>0</v>
      </c>
      <c r="AW41" s="556">
        <v>1.5038E-3</v>
      </c>
      <c r="AX41" s="556">
        <v>0</v>
      </c>
      <c r="AY41" s="556">
        <v>0</v>
      </c>
      <c r="AZ41" s="556">
        <v>0</v>
      </c>
      <c r="BA41" s="556">
        <v>0</v>
      </c>
      <c r="BB41" s="556">
        <v>1.5038E-3</v>
      </c>
      <c r="BC41" s="291">
        <v>1729279.33</v>
      </c>
      <c r="BD41" s="291">
        <v>0</v>
      </c>
      <c r="BE41" s="291">
        <v>0</v>
      </c>
      <c r="BF41" s="291">
        <v>0</v>
      </c>
      <c r="BG41" s="291">
        <v>0</v>
      </c>
      <c r="BH41" s="291">
        <v>1729279.33</v>
      </c>
      <c r="BI41" s="291">
        <v>25.02</v>
      </c>
      <c r="BJ41" s="291">
        <v>0</v>
      </c>
      <c r="BK41" s="291">
        <v>0</v>
      </c>
      <c r="BL41" s="291">
        <v>0</v>
      </c>
      <c r="BM41" s="291">
        <v>0</v>
      </c>
      <c r="BN41" s="291">
        <v>25.02</v>
      </c>
      <c r="BO41" s="291">
        <v>0</v>
      </c>
      <c r="BP41" s="291">
        <v>0</v>
      </c>
      <c r="BQ41" s="291">
        <v>0</v>
      </c>
      <c r="BR41" s="291">
        <v>0</v>
      </c>
      <c r="BS41" s="291">
        <v>0</v>
      </c>
      <c r="BT41" s="291">
        <v>0</v>
      </c>
      <c r="BU41" s="291">
        <v>1729304.35</v>
      </c>
      <c r="BV41" s="291">
        <v>0</v>
      </c>
      <c r="BW41" s="291">
        <v>0</v>
      </c>
      <c r="BX41" s="291">
        <v>0</v>
      </c>
      <c r="BY41" s="291">
        <v>0</v>
      </c>
      <c r="BZ41" s="291">
        <v>1729304.35</v>
      </c>
      <c r="CA41" s="291">
        <v>1729304.56</v>
      </c>
      <c r="CB41" s="291">
        <v>0</v>
      </c>
      <c r="CC41" s="291">
        <v>0</v>
      </c>
      <c r="CD41" s="291">
        <v>0</v>
      </c>
      <c r="CE41" s="291">
        <v>0</v>
      </c>
      <c r="CF41" s="291">
        <v>1729304.56</v>
      </c>
      <c r="CG41" s="291">
        <v>0.21</v>
      </c>
      <c r="CH41" s="291">
        <v>0</v>
      </c>
      <c r="CI41" s="291">
        <v>0</v>
      </c>
      <c r="CJ41" s="291">
        <v>0</v>
      </c>
      <c r="CK41" s="291">
        <v>0</v>
      </c>
      <c r="CL41" s="291">
        <v>0.21</v>
      </c>
      <c r="CM41" s="291">
        <v>-27.5</v>
      </c>
      <c r="CN41" s="291">
        <v>0</v>
      </c>
      <c r="CO41" s="291">
        <v>0</v>
      </c>
      <c r="CP41" s="291">
        <v>0</v>
      </c>
      <c r="CQ41" s="291">
        <v>-27.5</v>
      </c>
      <c r="CR41" s="291">
        <v>1729277.06</v>
      </c>
      <c r="CS41" s="291">
        <v>0</v>
      </c>
      <c r="CT41" s="291">
        <v>0</v>
      </c>
      <c r="CU41" s="291">
        <v>0</v>
      </c>
      <c r="CV41" s="291">
        <v>0</v>
      </c>
      <c r="CW41" s="291">
        <v>1729277.06</v>
      </c>
      <c r="CX41" s="291">
        <v>1454.55</v>
      </c>
      <c r="CY41" s="291">
        <v>561.08000000000004</v>
      </c>
      <c r="CZ41" s="291">
        <v>0</v>
      </c>
      <c r="DA41" s="291">
        <v>0</v>
      </c>
      <c r="DB41" s="291">
        <v>0</v>
      </c>
      <c r="DC41" s="291">
        <v>0</v>
      </c>
      <c r="DD41" s="291">
        <v>0</v>
      </c>
      <c r="DE41" s="291">
        <v>0</v>
      </c>
      <c r="DF41" s="291">
        <v>0</v>
      </c>
      <c r="DG41" s="291">
        <f t="shared" si="2"/>
        <v>2015.63</v>
      </c>
      <c r="DH41" s="291">
        <f t="shared" si="3"/>
        <v>1731292.69</v>
      </c>
      <c r="DI41" s="426">
        <v>1.9566030000000002E-2</v>
      </c>
    </row>
    <row r="42" spans="1:113" s="205" customFormat="1" ht="20.100000000000001" customHeight="1" x14ac:dyDescent="0.2">
      <c r="A42" s="332">
        <v>352</v>
      </c>
      <c r="B42" s="332" t="s">
        <v>633</v>
      </c>
      <c r="C42" s="332" t="s">
        <v>504</v>
      </c>
      <c r="D42" s="332" t="s">
        <v>510</v>
      </c>
      <c r="E42" s="332" t="s">
        <v>509</v>
      </c>
      <c r="F42" s="291">
        <v>0</v>
      </c>
      <c r="G42" s="291">
        <v>0</v>
      </c>
      <c r="H42" s="291">
        <v>0</v>
      </c>
      <c r="I42" s="291">
        <v>0</v>
      </c>
      <c r="J42" s="291">
        <v>0</v>
      </c>
      <c r="K42" s="291">
        <v>0</v>
      </c>
      <c r="L42" s="291">
        <v>0</v>
      </c>
      <c r="M42" s="291">
        <v>0</v>
      </c>
      <c r="N42" s="291">
        <v>0</v>
      </c>
      <c r="O42" s="291">
        <v>0</v>
      </c>
      <c r="P42" s="291">
        <v>0</v>
      </c>
      <c r="Q42" s="291">
        <v>0</v>
      </c>
      <c r="R42" s="291">
        <v>0</v>
      </c>
      <c r="S42" s="291">
        <v>0</v>
      </c>
      <c r="T42" s="291">
        <v>0</v>
      </c>
      <c r="U42" s="291">
        <v>0</v>
      </c>
      <c r="V42" s="291">
        <v>0</v>
      </c>
      <c r="W42" s="291">
        <v>0</v>
      </c>
      <c r="X42" s="291">
        <v>1203282244</v>
      </c>
      <c r="Y42" s="291">
        <v>0</v>
      </c>
      <c r="Z42" s="291">
        <v>0</v>
      </c>
      <c r="AA42" s="291">
        <v>0</v>
      </c>
      <c r="AB42" s="291">
        <v>1203282244</v>
      </c>
      <c r="AC42" s="556">
        <v>0</v>
      </c>
      <c r="AD42" s="556">
        <v>1.9000000000000001E-4</v>
      </c>
      <c r="AE42" s="556">
        <v>0</v>
      </c>
      <c r="AF42" s="556">
        <v>0</v>
      </c>
      <c r="AG42" s="556">
        <v>0</v>
      </c>
      <c r="AH42" s="556">
        <v>1.9000000000000001E-4</v>
      </c>
      <c r="AI42" s="291">
        <v>0</v>
      </c>
      <c r="AJ42" s="291">
        <v>228623.63</v>
      </c>
      <c r="AK42" s="291">
        <v>0</v>
      </c>
      <c r="AL42" s="291">
        <v>0</v>
      </c>
      <c r="AM42" s="291">
        <v>0</v>
      </c>
      <c r="AN42" s="291">
        <v>228623.63</v>
      </c>
      <c r="AO42" s="291">
        <v>0</v>
      </c>
      <c r="AP42" s="291">
        <v>0</v>
      </c>
      <c r="AQ42" s="291">
        <v>0</v>
      </c>
      <c r="AR42" s="291">
        <v>0</v>
      </c>
      <c r="AS42" s="291">
        <v>0</v>
      </c>
      <c r="AT42" s="291">
        <v>0</v>
      </c>
      <c r="AU42" s="291">
        <v>0</v>
      </c>
      <c r="AV42" s="291">
        <v>0</v>
      </c>
      <c r="AW42" s="556">
        <v>0</v>
      </c>
      <c r="AX42" s="556">
        <v>1.9000000000000001E-4</v>
      </c>
      <c r="AY42" s="556">
        <v>0</v>
      </c>
      <c r="AZ42" s="556">
        <v>0</v>
      </c>
      <c r="BA42" s="556">
        <v>0</v>
      </c>
      <c r="BB42" s="556">
        <v>1.9000000000000001E-4</v>
      </c>
      <c r="BC42" s="291">
        <v>0</v>
      </c>
      <c r="BD42" s="291">
        <v>228623.63</v>
      </c>
      <c r="BE42" s="291">
        <v>0</v>
      </c>
      <c r="BF42" s="291">
        <v>0</v>
      </c>
      <c r="BG42" s="291">
        <v>0</v>
      </c>
      <c r="BH42" s="291">
        <v>228623.63</v>
      </c>
      <c r="BI42" s="291">
        <v>0</v>
      </c>
      <c r="BJ42" s="291">
        <v>0</v>
      </c>
      <c r="BK42" s="291">
        <v>0</v>
      </c>
      <c r="BL42" s="291">
        <v>0</v>
      </c>
      <c r="BM42" s="291">
        <v>0</v>
      </c>
      <c r="BN42" s="291">
        <v>0</v>
      </c>
      <c r="BO42" s="291">
        <v>0</v>
      </c>
      <c r="BP42" s="291">
        <v>0</v>
      </c>
      <c r="BQ42" s="291">
        <v>0</v>
      </c>
      <c r="BR42" s="291">
        <v>0</v>
      </c>
      <c r="BS42" s="291">
        <v>0</v>
      </c>
      <c r="BT42" s="291">
        <v>0</v>
      </c>
      <c r="BU42" s="291">
        <v>0</v>
      </c>
      <c r="BV42" s="291">
        <v>228623.63</v>
      </c>
      <c r="BW42" s="291">
        <v>0</v>
      </c>
      <c r="BX42" s="291">
        <v>0</v>
      </c>
      <c r="BY42" s="291">
        <v>0</v>
      </c>
      <c r="BZ42" s="291">
        <v>228623.63</v>
      </c>
      <c r="CA42" s="291">
        <v>0</v>
      </c>
      <c r="CB42" s="291">
        <v>228624.47</v>
      </c>
      <c r="CC42" s="291">
        <v>0</v>
      </c>
      <c r="CD42" s="291">
        <v>0</v>
      </c>
      <c r="CE42" s="291">
        <v>0</v>
      </c>
      <c r="CF42" s="291">
        <v>228624.47</v>
      </c>
      <c r="CG42" s="291">
        <v>0</v>
      </c>
      <c r="CH42" s="291">
        <v>0.84</v>
      </c>
      <c r="CI42" s="291">
        <v>0</v>
      </c>
      <c r="CJ42" s="291">
        <v>0</v>
      </c>
      <c r="CK42" s="291">
        <v>0</v>
      </c>
      <c r="CL42" s="291">
        <v>0.84</v>
      </c>
      <c r="CM42" s="291">
        <v>0</v>
      </c>
      <c r="CN42" s="291">
        <v>-93.37</v>
      </c>
      <c r="CO42" s="291">
        <v>0</v>
      </c>
      <c r="CP42" s="291">
        <v>0</v>
      </c>
      <c r="CQ42" s="291">
        <v>-93.37</v>
      </c>
      <c r="CR42" s="291">
        <v>0</v>
      </c>
      <c r="CS42" s="291">
        <v>228531.1</v>
      </c>
      <c r="CT42" s="291">
        <v>0</v>
      </c>
      <c r="CU42" s="291">
        <v>0</v>
      </c>
      <c r="CV42" s="291">
        <v>0</v>
      </c>
      <c r="CW42" s="291">
        <v>228531.1</v>
      </c>
      <c r="CX42" s="291">
        <v>183.78</v>
      </c>
      <c r="CY42" s="291">
        <v>70.89</v>
      </c>
      <c r="CZ42" s="291">
        <v>0</v>
      </c>
      <c r="DA42" s="291">
        <v>0</v>
      </c>
      <c r="DB42" s="291">
        <v>0</v>
      </c>
      <c r="DC42" s="291">
        <v>0</v>
      </c>
      <c r="DD42" s="291">
        <v>0</v>
      </c>
      <c r="DE42" s="291">
        <v>0</v>
      </c>
      <c r="DF42" s="291">
        <v>0</v>
      </c>
      <c r="DG42" s="291">
        <f t="shared" si="2"/>
        <v>254.67000000000002</v>
      </c>
      <c r="DH42" s="291">
        <f t="shared" si="3"/>
        <v>228785.77000000002</v>
      </c>
      <c r="DI42" s="426">
        <v>2.5828399999999999E-3</v>
      </c>
    </row>
    <row r="43" spans="1:113" s="205" customFormat="1" ht="20.100000000000001" customHeight="1" x14ac:dyDescent="0.2">
      <c r="A43" s="332">
        <v>353</v>
      </c>
      <c r="B43" s="205" t="s">
        <v>634</v>
      </c>
      <c r="C43" s="332" t="s">
        <v>504</v>
      </c>
      <c r="D43" s="332" t="s">
        <v>509</v>
      </c>
      <c r="E43" s="332" t="s">
        <v>510</v>
      </c>
      <c r="F43" s="291">
        <v>0</v>
      </c>
      <c r="G43" s="291">
        <v>0</v>
      </c>
      <c r="H43" s="291">
        <v>0</v>
      </c>
      <c r="I43" s="291">
        <v>0</v>
      </c>
      <c r="J43" s="291">
        <v>144948</v>
      </c>
      <c r="K43" s="291">
        <v>144948</v>
      </c>
      <c r="L43" s="291">
        <v>0</v>
      </c>
      <c r="M43" s="291">
        <v>0</v>
      </c>
      <c r="N43" s="291">
        <v>0</v>
      </c>
      <c r="O43" s="291">
        <v>0</v>
      </c>
      <c r="P43" s="291">
        <v>2978.86</v>
      </c>
      <c r="Q43" s="291">
        <v>2978.86</v>
      </c>
      <c r="R43" s="291">
        <v>0</v>
      </c>
      <c r="S43" s="291">
        <v>0</v>
      </c>
      <c r="T43" s="291">
        <v>0</v>
      </c>
      <c r="U43" s="291">
        <v>0</v>
      </c>
      <c r="V43" s="291">
        <v>141969.14000000001</v>
      </c>
      <c r="W43" s="291">
        <v>141969.14000000001</v>
      </c>
      <c r="X43" s="291">
        <v>1203282244</v>
      </c>
      <c r="Y43" s="291">
        <v>0</v>
      </c>
      <c r="Z43" s="291">
        <v>0</v>
      </c>
      <c r="AA43" s="291">
        <v>0</v>
      </c>
      <c r="AB43" s="291">
        <v>1203282244</v>
      </c>
      <c r="AC43" s="556">
        <v>0</v>
      </c>
      <c r="AD43" s="556">
        <v>0</v>
      </c>
      <c r="AE43" s="556">
        <v>0</v>
      </c>
      <c r="AF43" s="556">
        <v>0</v>
      </c>
      <c r="AG43" s="556">
        <v>1.1790000000000001E-4</v>
      </c>
      <c r="AH43" s="556">
        <v>1.1790000000000001E-4</v>
      </c>
      <c r="AI43" s="291">
        <v>0</v>
      </c>
      <c r="AJ43" s="291">
        <v>0</v>
      </c>
      <c r="AK43" s="291">
        <v>0</v>
      </c>
      <c r="AL43" s="291">
        <v>0</v>
      </c>
      <c r="AM43" s="291">
        <v>141866.98000000001</v>
      </c>
      <c r="AN43" s="291">
        <v>141866.98000000001</v>
      </c>
      <c r="AO43" s="291">
        <v>0</v>
      </c>
      <c r="AP43" s="291">
        <v>0</v>
      </c>
      <c r="AQ43" s="291">
        <v>0</v>
      </c>
      <c r="AR43" s="291">
        <v>0</v>
      </c>
      <c r="AS43" s="291">
        <v>-102.16</v>
      </c>
      <c r="AT43" s="291">
        <v>-102.16</v>
      </c>
      <c r="AU43" s="291">
        <v>0</v>
      </c>
      <c r="AV43" s="291">
        <v>0</v>
      </c>
      <c r="AW43" s="556">
        <v>0</v>
      </c>
      <c r="AX43" s="556">
        <v>0</v>
      </c>
      <c r="AY43" s="556">
        <v>0</v>
      </c>
      <c r="AZ43" s="556">
        <v>0</v>
      </c>
      <c r="BA43" s="556">
        <v>1.1790000000000001E-4</v>
      </c>
      <c r="BB43" s="556">
        <v>1.1790000000000001E-4</v>
      </c>
      <c r="BC43" s="291">
        <v>0</v>
      </c>
      <c r="BD43" s="291">
        <v>0</v>
      </c>
      <c r="BE43" s="291">
        <v>0</v>
      </c>
      <c r="BF43" s="291">
        <v>0</v>
      </c>
      <c r="BG43" s="291">
        <v>141866.98000000001</v>
      </c>
      <c r="BH43" s="291">
        <v>141866.98000000001</v>
      </c>
      <c r="BI43" s="291">
        <v>0</v>
      </c>
      <c r="BJ43" s="291">
        <v>0</v>
      </c>
      <c r="BK43" s="291">
        <v>0</v>
      </c>
      <c r="BL43" s="291">
        <v>0</v>
      </c>
      <c r="BM43" s="291">
        <v>0</v>
      </c>
      <c r="BN43" s="291">
        <v>0</v>
      </c>
      <c r="BO43" s="291">
        <v>0</v>
      </c>
      <c r="BP43" s="291">
        <v>0</v>
      </c>
      <c r="BQ43" s="291">
        <v>0</v>
      </c>
      <c r="BR43" s="291">
        <v>0</v>
      </c>
      <c r="BS43" s="291">
        <v>0</v>
      </c>
      <c r="BT43" s="291">
        <v>0</v>
      </c>
      <c r="BU43" s="291">
        <v>0</v>
      </c>
      <c r="BV43" s="291">
        <v>0</v>
      </c>
      <c r="BW43" s="291">
        <v>0</v>
      </c>
      <c r="BX43" s="291">
        <v>0</v>
      </c>
      <c r="BY43" s="291">
        <v>141866.98000000001</v>
      </c>
      <c r="BZ43" s="291">
        <v>141866.98000000001</v>
      </c>
      <c r="CA43" s="291">
        <v>0</v>
      </c>
      <c r="CB43" s="291">
        <v>0</v>
      </c>
      <c r="CC43" s="291">
        <v>0</v>
      </c>
      <c r="CD43" s="291">
        <v>0</v>
      </c>
      <c r="CE43" s="291">
        <v>141866.51999999999</v>
      </c>
      <c r="CF43" s="291">
        <v>141866.51999999999</v>
      </c>
      <c r="CG43" s="291">
        <v>0</v>
      </c>
      <c r="CH43" s="291">
        <v>0</v>
      </c>
      <c r="CI43" s="291">
        <v>0</v>
      </c>
      <c r="CJ43" s="291">
        <v>0</v>
      </c>
      <c r="CK43" s="291">
        <v>-0.46</v>
      </c>
      <c r="CL43" s="291">
        <v>-0.46</v>
      </c>
      <c r="CM43" s="291">
        <v>0</v>
      </c>
      <c r="CN43" s="291">
        <v>0</v>
      </c>
      <c r="CO43" s="291">
        <v>0</v>
      </c>
      <c r="CP43" s="291">
        <v>0</v>
      </c>
      <c r="CQ43" s="291">
        <v>0</v>
      </c>
      <c r="CR43" s="291">
        <v>0</v>
      </c>
      <c r="CS43" s="291">
        <v>0</v>
      </c>
      <c r="CT43" s="291">
        <v>0</v>
      </c>
      <c r="CU43" s="291">
        <v>0</v>
      </c>
      <c r="CV43" s="291">
        <v>141866.51999999999</v>
      </c>
      <c r="CW43" s="291">
        <v>141866.51999999999</v>
      </c>
      <c r="CX43" s="291">
        <v>114.04</v>
      </c>
      <c r="CY43" s="291">
        <v>43.99</v>
      </c>
      <c r="CZ43" s="291">
        <v>0</v>
      </c>
      <c r="DA43" s="291">
        <v>0</v>
      </c>
      <c r="DB43" s="291">
        <v>0</v>
      </c>
      <c r="DC43" s="291">
        <v>0</v>
      </c>
      <c r="DD43" s="291">
        <v>0</v>
      </c>
      <c r="DE43" s="291">
        <v>0</v>
      </c>
      <c r="DF43" s="291">
        <v>0</v>
      </c>
      <c r="DG43" s="291">
        <f t="shared" si="2"/>
        <v>158.03</v>
      </c>
      <c r="DH43" s="291">
        <f t="shared" si="3"/>
        <v>142024.54999999999</v>
      </c>
      <c r="DI43" s="426">
        <v>2.0963900000000001E-3</v>
      </c>
    </row>
    <row r="44" spans="1:113" s="205" customFormat="1" ht="20.100000000000001" customHeight="1" x14ac:dyDescent="0.2">
      <c r="A44" s="332">
        <v>361</v>
      </c>
      <c r="B44" s="332" t="s">
        <v>461</v>
      </c>
      <c r="C44" s="332"/>
      <c r="D44" s="332" t="s">
        <v>509</v>
      </c>
      <c r="E44" s="332" t="s">
        <v>509</v>
      </c>
      <c r="F44" s="291">
        <v>0</v>
      </c>
      <c r="G44" s="291">
        <v>0</v>
      </c>
      <c r="H44" s="291">
        <v>0</v>
      </c>
      <c r="I44" s="291">
        <v>0</v>
      </c>
      <c r="J44" s="291">
        <v>0</v>
      </c>
      <c r="K44" s="291">
        <v>0</v>
      </c>
      <c r="L44" s="291">
        <v>0</v>
      </c>
      <c r="M44" s="291">
        <v>0</v>
      </c>
      <c r="N44" s="291">
        <v>0</v>
      </c>
      <c r="O44" s="291">
        <v>0</v>
      </c>
      <c r="P44" s="291">
        <v>0</v>
      </c>
      <c r="Q44" s="291">
        <v>0</v>
      </c>
      <c r="R44" s="291">
        <v>0</v>
      </c>
      <c r="S44" s="291">
        <v>0</v>
      </c>
      <c r="T44" s="291">
        <v>0</v>
      </c>
      <c r="U44" s="291">
        <v>0</v>
      </c>
      <c r="V44" s="291">
        <v>0</v>
      </c>
      <c r="W44" s="291">
        <v>0</v>
      </c>
      <c r="X44" s="291">
        <v>572738531</v>
      </c>
      <c r="Y44" s="291">
        <v>0</v>
      </c>
      <c r="Z44" s="291">
        <v>0</v>
      </c>
      <c r="AA44" s="291">
        <v>0</v>
      </c>
      <c r="AB44" s="291">
        <v>572738531</v>
      </c>
      <c r="AC44" s="556">
        <v>8.6120000000000001E-4</v>
      </c>
      <c r="AD44" s="556">
        <v>0</v>
      </c>
      <c r="AE44" s="556">
        <v>0</v>
      </c>
      <c r="AF44" s="556">
        <v>0</v>
      </c>
      <c r="AG44" s="556">
        <v>0</v>
      </c>
      <c r="AH44" s="556">
        <v>8.6120000000000001E-4</v>
      </c>
      <c r="AI44" s="291">
        <v>493242.42</v>
      </c>
      <c r="AJ44" s="291">
        <v>0</v>
      </c>
      <c r="AK44" s="291">
        <v>0</v>
      </c>
      <c r="AL44" s="291">
        <v>0</v>
      </c>
      <c r="AM44" s="291">
        <v>0</v>
      </c>
      <c r="AN44" s="291">
        <v>493242.42</v>
      </c>
      <c r="AO44" s="291">
        <v>0</v>
      </c>
      <c r="AP44" s="291">
        <v>0</v>
      </c>
      <c r="AQ44" s="291">
        <v>0</v>
      </c>
      <c r="AR44" s="291">
        <v>0</v>
      </c>
      <c r="AS44" s="291">
        <v>0</v>
      </c>
      <c r="AT44" s="291">
        <v>0</v>
      </c>
      <c r="AU44" s="291">
        <v>0</v>
      </c>
      <c r="AV44" s="291">
        <v>0</v>
      </c>
      <c r="AW44" s="556">
        <v>8.6120000000000001E-4</v>
      </c>
      <c r="AX44" s="556">
        <v>0</v>
      </c>
      <c r="AY44" s="556">
        <v>0</v>
      </c>
      <c r="AZ44" s="556">
        <v>0</v>
      </c>
      <c r="BA44" s="556">
        <v>0</v>
      </c>
      <c r="BB44" s="556">
        <v>8.6120000000000001E-4</v>
      </c>
      <c r="BC44" s="291">
        <v>493242.42</v>
      </c>
      <c r="BD44" s="291">
        <v>0</v>
      </c>
      <c r="BE44" s="291">
        <v>0</v>
      </c>
      <c r="BF44" s="291">
        <v>0</v>
      </c>
      <c r="BG44" s="291">
        <v>0</v>
      </c>
      <c r="BH44" s="291">
        <v>493242.42</v>
      </c>
      <c r="BI44" s="291">
        <v>0</v>
      </c>
      <c r="BJ44" s="291">
        <v>0</v>
      </c>
      <c r="BK44" s="291">
        <v>0</v>
      </c>
      <c r="BL44" s="291">
        <v>0</v>
      </c>
      <c r="BM44" s="291">
        <v>0</v>
      </c>
      <c r="BN44" s="291">
        <v>0</v>
      </c>
      <c r="BO44" s="291">
        <v>0</v>
      </c>
      <c r="BP44" s="291">
        <v>0</v>
      </c>
      <c r="BQ44" s="291">
        <v>0</v>
      </c>
      <c r="BR44" s="291">
        <v>0</v>
      </c>
      <c r="BS44" s="291">
        <v>0</v>
      </c>
      <c r="BT44" s="291">
        <v>0</v>
      </c>
      <c r="BU44" s="291">
        <v>493242.42</v>
      </c>
      <c r="BV44" s="291">
        <v>0</v>
      </c>
      <c r="BW44" s="291">
        <v>0</v>
      </c>
      <c r="BX44" s="291">
        <v>0</v>
      </c>
      <c r="BY44" s="291">
        <v>0</v>
      </c>
      <c r="BZ44" s="291">
        <v>493242.42</v>
      </c>
      <c r="CA44" s="291">
        <v>493242.43</v>
      </c>
      <c r="CB44" s="291">
        <v>0</v>
      </c>
      <c r="CC44" s="291">
        <v>0</v>
      </c>
      <c r="CD44" s="291">
        <v>0</v>
      </c>
      <c r="CE44" s="291">
        <v>0</v>
      </c>
      <c r="CF44" s="291">
        <v>493242.43</v>
      </c>
      <c r="CG44" s="291">
        <v>0.01</v>
      </c>
      <c r="CH44" s="291">
        <v>0</v>
      </c>
      <c r="CI44" s="291">
        <v>0</v>
      </c>
      <c r="CJ44" s="291">
        <v>0</v>
      </c>
      <c r="CK44" s="291">
        <v>0</v>
      </c>
      <c r="CL44" s="291">
        <v>0.01</v>
      </c>
      <c r="CM44" s="291">
        <v>-4.47</v>
      </c>
      <c r="CN44" s="291">
        <v>0</v>
      </c>
      <c r="CO44" s="291">
        <v>0</v>
      </c>
      <c r="CP44" s="291">
        <v>0</v>
      </c>
      <c r="CQ44" s="291">
        <v>-4.47</v>
      </c>
      <c r="CR44" s="291">
        <v>493237.96</v>
      </c>
      <c r="CS44" s="291">
        <v>0</v>
      </c>
      <c r="CT44" s="291">
        <v>0</v>
      </c>
      <c r="CU44" s="291">
        <v>0</v>
      </c>
      <c r="CV44" s="291">
        <v>0</v>
      </c>
      <c r="CW44" s="291">
        <v>493237.96</v>
      </c>
      <c r="CX44" s="291">
        <v>732.06</v>
      </c>
      <c r="CY44" s="291">
        <v>923.87</v>
      </c>
      <c r="CZ44" s="291">
        <v>25.54</v>
      </c>
      <c r="DA44" s="291">
        <v>0</v>
      </c>
      <c r="DB44" s="291">
        <v>0</v>
      </c>
      <c r="DC44" s="291">
        <v>0</v>
      </c>
      <c r="DD44" s="291">
        <v>0</v>
      </c>
      <c r="DE44" s="291">
        <v>0</v>
      </c>
      <c r="DF44" s="291">
        <v>162.83000000000001</v>
      </c>
      <c r="DG44" s="291">
        <f t="shared" si="2"/>
        <v>1844.2999999999997</v>
      </c>
      <c r="DH44" s="291">
        <f t="shared" si="3"/>
        <v>495082.26</v>
      </c>
      <c r="DI44" s="426">
        <v>5.6521699999999998E-3</v>
      </c>
    </row>
    <row r="45" spans="1:113" s="205" customFormat="1" ht="20.100000000000001" customHeight="1" x14ac:dyDescent="0.2">
      <c r="A45" s="387">
        <v>371</v>
      </c>
      <c r="B45" s="332" t="s">
        <v>464</v>
      </c>
      <c r="C45" s="332" t="s">
        <v>514</v>
      </c>
      <c r="D45" s="332" t="s">
        <v>509</v>
      </c>
      <c r="E45" s="332" t="s">
        <v>509</v>
      </c>
      <c r="F45" s="291">
        <v>0</v>
      </c>
      <c r="G45" s="291">
        <v>0</v>
      </c>
      <c r="H45" s="291">
        <v>0</v>
      </c>
      <c r="I45" s="291">
        <v>0</v>
      </c>
      <c r="J45" s="291">
        <v>153800</v>
      </c>
      <c r="K45" s="291">
        <v>153800</v>
      </c>
      <c r="L45" s="291">
        <v>0</v>
      </c>
      <c r="M45" s="291">
        <v>0</v>
      </c>
      <c r="N45" s="291">
        <v>0</v>
      </c>
      <c r="O45" s="291">
        <v>0</v>
      </c>
      <c r="P45" s="291">
        <v>83965.34</v>
      </c>
      <c r="Q45" s="291">
        <v>83965.34</v>
      </c>
      <c r="R45" s="291">
        <v>0</v>
      </c>
      <c r="S45" s="291">
        <v>0</v>
      </c>
      <c r="T45" s="291">
        <v>0</v>
      </c>
      <c r="U45" s="291">
        <v>0</v>
      </c>
      <c r="V45" s="291">
        <v>69834.66</v>
      </c>
      <c r="W45" s="291">
        <v>69834.66</v>
      </c>
      <c r="X45" s="291">
        <v>122438961</v>
      </c>
      <c r="Y45" s="291">
        <v>0</v>
      </c>
      <c r="Z45" s="291">
        <v>0</v>
      </c>
      <c r="AA45" s="291">
        <v>0</v>
      </c>
      <c r="AB45" s="291">
        <v>122438961</v>
      </c>
      <c r="AC45" s="556">
        <v>8.9360000000000004E-4</v>
      </c>
      <c r="AD45" s="556">
        <v>0</v>
      </c>
      <c r="AE45" s="556">
        <v>0</v>
      </c>
      <c r="AF45" s="556">
        <v>0</v>
      </c>
      <c r="AG45" s="556">
        <v>5.7030000000000004E-4</v>
      </c>
      <c r="AH45" s="556">
        <v>1.4639E-3</v>
      </c>
      <c r="AI45" s="291">
        <v>109411.46</v>
      </c>
      <c r="AJ45" s="291">
        <v>0</v>
      </c>
      <c r="AK45" s="291">
        <v>0</v>
      </c>
      <c r="AL45" s="291">
        <v>0</v>
      </c>
      <c r="AM45" s="291">
        <v>69826.94</v>
      </c>
      <c r="AN45" s="291">
        <v>179238.39999999999</v>
      </c>
      <c r="AO45" s="291">
        <v>0</v>
      </c>
      <c r="AP45" s="291">
        <v>0</v>
      </c>
      <c r="AQ45" s="291">
        <v>0</v>
      </c>
      <c r="AR45" s="291">
        <v>0</v>
      </c>
      <c r="AS45" s="291">
        <v>-7.72</v>
      </c>
      <c r="AT45" s="291">
        <v>-7.72</v>
      </c>
      <c r="AU45" s="291">
        <v>0</v>
      </c>
      <c r="AV45" s="291">
        <v>0</v>
      </c>
      <c r="AW45" s="556">
        <v>8.9360000000000004E-4</v>
      </c>
      <c r="AX45" s="556">
        <v>0</v>
      </c>
      <c r="AY45" s="556">
        <v>0</v>
      </c>
      <c r="AZ45" s="556">
        <v>0</v>
      </c>
      <c r="BA45" s="556">
        <v>5.7030000000000004E-4</v>
      </c>
      <c r="BB45" s="556">
        <v>1.4639E-3</v>
      </c>
      <c r="BC45" s="291">
        <v>109411.46</v>
      </c>
      <c r="BD45" s="291">
        <v>0</v>
      </c>
      <c r="BE45" s="291">
        <v>0</v>
      </c>
      <c r="BF45" s="291">
        <v>0</v>
      </c>
      <c r="BG45" s="291">
        <v>69826.94</v>
      </c>
      <c r="BH45" s="291">
        <v>179238.39999999999</v>
      </c>
      <c r="BI45" s="291">
        <v>0</v>
      </c>
      <c r="BJ45" s="291">
        <v>0</v>
      </c>
      <c r="BK45" s="291">
        <v>0</v>
      </c>
      <c r="BL45" s="291">
        <v>0</v>
      </c>
      <c r="BM45" s="291">
        <v>0</v>
      </c>
      <c r="BN45" s="291">
        <v>0</v>
      </c>
      <c r="BO45" s="291">
        <v>0</v>
      </c>
      <c r="BP45" s="291">
        <v>0</v>
      </c>
      <c r="BQ45" s="291">
        <v>0</v>
      </c>
      <c r="BR45" s="291">
        <v>0</v>
      </c>
      <c r="BS45" s="291">
        <v>0</v>
      </c>
      <c r="BT45" s="291">
        <v>0</v>
      </c>
      <c r="BU45" s="291">
        <v>109411.46</v>
      </c>
      <c r="BV45" s="291">
        <v>0</v>
      </c>
      <c r="BW45" s="291">
        <v>0</v>
      </c>
      <c r="BX45" s="291">
        <v>0</v>
      </c>
      <c r="BY45" s="291">
        <v>69826.94</v>
      </c>
      <c r="BZ45" s="291">
        <v>179238.39999999999</v>
      </c>
      <c r="CA45" s="291">
        <v>109411.48</v>
      </c>
      <c r="CB45" s="291">
        <v>0</v>
      </c>
      <c r="CC45" s="291">
        <v>0</v>
      </c>
      <c r="CD45" s="291">
        <v>0</v>
      </c>
      <c r="CE45" s="291">
        <v>69827.25</v>
      </c>
      <c r="CF45" s="291">
        <v>179238.73</v>
      </c>
      <c r="CG45" s="291">
        <v>0.02</v>
      </c>
      <c r="CH45" s="291">
        <v>0</v>
      </c>
      <c r="CI45" s="291">
        <v>0</v>
      </c>
      <c r="CJ45" s="291">
        <v>0</v>
      </c>
      <c r="CK45" s="291">
        <v>0.31</v>
      </c>
      <c r="CL45" s="291">
        <v>0.33</v>
      </c>
      <c r="CM45" s="291">
        <v>-0.96</v>
      </c>
      <c r="CN45" s="291">
        <v>0</v>
      </c>
      <c r="CO45" s="291">
        <v>0</v>
      </c>
      <c r="CP45" s="291">
        <v>0</v>
      </c>
      <c r="CQ45" s="291">
        <v>-0.96</v>
      </c>
      <c r="CR45" s="291">
        <v>109410.52</v>
      </c>
      <c r="CS45" s="291">
        <v>0</v>
      </c>
      <c r="CT45" s="291">
        <v>0</v>
      </c>
      <c r="CU45" s="291">
        <v>0</v>
      </c>
      <c r="CV45" s="291">
        <v>69827.25</v>
      </c>
      <c r="CW45" s="291">
        <v>179237.77</v>
      </c>
      <c r="CX45" s="291">
        <v>285.83</v>
      </c>
      <c r="CY45" s="291">
        <v>231.47</v>
      </c>
      <c r="CZ45" s="291">
        <v>0</v>
      </c>
      <c r="DA45" s="291">
        <v>0</v>
      </c>
      <c r="DB45" s="291">
        <v>0</v>
      </c>
      <c r="DC45" s="291">
        <v>0</v>
      </c>
      <c r="DD45" s="291">
        <v>0</v>
      </c>
      <c r="DE45" s="291">
        <v>0</v>
      </c>
      <c r="DF45" s="291">
        <v>0</v>
      </c>
      <c r="DG45" s="291">
        <f t="shared" si="2"/>
        <v>517.29999999999995</v>
      </c>
      <c r="DH45" s="291">
        <f t="shared" si="3"/>
        <v>179755.06999999998</v>
      </c>
      <c r="DI45" s="426">
        <v>2.1911399999999998E-3</v>
      </c>
    </row>
    <row r="46" spans="1:113" s="205" customFormat="1" ht="20.100000000000001" customHeight="1" x14ac:dyDescent="0.2">
      <c r="A46" s="332">
        <v>381</v>
      </c>
      <c r="B46" s="332" t="s">
        <v>432</v>
      </c>
      <c r="C46" s="332" t="s">
        <v>515</v>
      </c>
      <c r="D46" s="332" t="s">
        <v>509</v>
      </c>
      <c r="E46" s="332" t="s">
        <v>509</v>
      </c>
      <c r="F46" s="291">
        <v>0</v>
      </c>
      <c r="G46" s="291">
        <v>0</v>
      </c>
      <c r="H46" s="291">
        <v>0</v>
      </c>
      <c r="I46" s="291">
        <v>0</v>
      </c>
      <c r="J46" s="291">
        <v>15685</v>
      </c>
      <c r="K46" s="291">
        <v>15685</v>
      </c>
      <c r="L46" s="291">
        <v>0</v>
      </c>
      <c r="M46" s="291">
        <v>0</v>
      </c>
      <c r="N46" s="291">
        <v>0</v>
      </c>
      <c r="O46" s="291">
        <v>0</v>
      </c>
      <c r="P46" s="291">
        <v>13592.75</v>
      </c>
      <c r="Q46" s="291">
        <v>13592.75</v>
      </c>
      <c r="R46" s="291">
        <v>0</v>
      </c>
      <c r="S46" s="291">
        <v>0</v>
      </c>
      <c r="T46" s="291">
        <v>0</v>
      </c>
      <c r="U46" s="291">
        <v>0</v>
      </c>
      <c r="V46" s="291">
        <v>2092.25</v>
      </c>
      <c r="W46" s="291">
        <v>2092.25</v>
      </c>
      <c r="X46" s="291">
        <v>3286909</v>
      </c>
      <c r="Y46" s="291">
        <v>0</v>
      </c>
      <c r="Z46" s="291">
        <v>0</v>
      </c>
      <c r="AA46" s="291">
        <v>0</v>
      </c>
      <c r="AB46" s="291">
        <v>3286909</v>
      </c>
      <c r="AC46" s="556">
        <v>2.4164999999999998E-3</v>
      </c>
      <c r="AD46" s="556">
        <v>0</v>
      </c>
      <c r="AE46" s="556">
        <v>0</v>
      </c>
      <c r="AF46" s="556">
        <v>0</v>
      </c>
      <c r="AG46" s="556">
        <v>6.3650000000000002E-4</v>
      </c>
      <c r="AH46" s="556">
        <v>3.0530000000000002E-3</v>
      </c>
      <c r="AI46" s="291">
        <v>7942.82</v>
      </c>
      <c r="AJ46" s="291">
        <v>0</v>
      </c>
      <c r="AK46" s="291">
        <v>0</v>
      </c>
      <c r="AL46" s="291">
        <v>0</v>
      </c>
      <c r="AM46" s="291">
        <v>2092.12</v>
      </c>
      <c r="AN46" s="291">
        <v>10034.94</v>
      </c>
      <c r="AO46" s="291">
        <v>0</v>
      </c>
      <c r="AP46" s="291">
        <v>0</v>
      </c>
      <c r="AQ46" s="291">
        <v>0</v>
      </c>
      <c r="AR46" s="291">
        <v>0</v>
      </c>
      <c r="AS46" s="291">
        <v>-0.13</v>
      </c>
      <c r="AT46" s="291">
        <v>-0.13</v>
      </c>
      <c r="AU46" s="291">
        <v>0</v>
      </c>
      <c r="AV46" s="291">
        <v>0</v>
      </c>
      <c r="AW46" s="556">
        <v>2.4164999999999998E-3</v>
      </c>
      <c r="AX46" s="556">
        <v>0</v>
      </c>
      <c r="AY46" s="556">
        <v>0</v>
      </c>
      <c r="AZ46" s="556">
        <v>0</v>
      </c>
      <c r="BA46" s="556">
        <v>6.3650000000000002E-4</v>
      </c>
      <c r="BB46" s="556">
        <v>3.0530000000000002E-3</v>
      </c>
      <c r="BC46" s="291">
        <v>7942.82</v>
      </c>
      <c r="BD46" s="291">
        <v>0</v>
      </c>
      <c r="BE46" s="291">
        <v>0</v>
      </c>
      <c r="BF46" s="291">
        <v>0</v>
      </c>
      <c r="BG46" s="291">
        <v>2092.12</v>
      </c>
      <c r="BH46" s="291">
        <v>10034.94</v>
      </c>
      <c r="BI46" s="291">
        <v>0</v>
      </c>
      <c r="BJ46" s="291">
        <v>0</v>
      </c>
      <c r="BK46" s="291">
        <v>0</v>
      </c>
      <c r="BL46" s="291">
        <v>0</v>
      </c>
      <c r="BM46" s="291">
        <v>0</v>
      </c>
      <c r="BN46" s="291">
        <v>0</v>
      </c>
      <c r="BO46" s="291">
        <v>0</v>
      </c>
      <c r="BP46" s="291">
        <v>0</v>
      </c>
      <c r="BQ46" s="291">
        <v>0</v>
      </c>
      <c r="BR46" s="291">
        <v>0</v>
      </c>
      <c r="BS46" s="291">
        <v>0</v>
      </c>
      <c r="BT46" s="291">
        <v>0</v>
      </c>
      <c r="BU46" s="291">
        <v>7942.82</v>
      </c>
      <c r="BV46" s="291">
        <v>0</v>
      </c>
      <c r="BW46" s="291">
        <v>0</v>
      </c>
      <c r="BX46" s="291">
        <v>0</v>
      </c>
      <c r="BY46" s="291">
        <v>2092.12</v>
      </c>
      <c r="BZ46" s="291">
        <v>10034.94</v>
      </c>
      <c r="CA46" s="291">
        <v>7942.8</v>
      </c>
      <c r="CB46" s="291">
        <v>0</v>
      </c>
      <c r="CC46" s="291">
        <v>0</v>
      </c>
      <c r="CD46" s="291">
        <v>0</v>
      </c>
      <c r="CE46" s="291">
        <v>2092.13</v>
      </c>
      <c r="CF46" s="291">
        <v>10034.93</v>
      </c>
      <c r="CG46" s="291">
        <v>-0.02</v>
      </c>
      <c r="CH46" s="291">
        <v>0</v>
      </c>
      <c r="CI46" s="291">
        <v>0</v>
      </c>
      <c r="CJ46" s="291">
        <v>0</v>
      </c>
      <c r="CK46" s="291">
        <v>0.01</v>
      </c>
      <c r="CL46" s="291">
        <v>-0.01</v>
      </c>
      <c r="CM46" s="291">
        <v>0</v>
      </c>
      <c r="CN46" s="291">
        <v>0</v>
      </c>
      <c r="CO46" s="291">
        <v>0</v>
      </c>
      <c r="CP46" s="291">
        <v>0</v>
      </c>
      <c r="CQ46" s="291">
        <v>0</v>
      </c>
      <c r="CR46" s="291">
        <v>7942.8</v>
      </c>
      <c r="CS46" s="291">
        <v>0</v>
      </c>
      <c r="CT46" s="291">
        <v>0</v>
      </c>
      <c r="CU46" s="291">
        <v>0</v>
      </c>
      <c r="CV46" s="291">
        <v>2092.13</v>
      </c>
      <c r="CW46" s="291">
        <v>10034.93</v>
      </c>
      <c r="CX46" s="291">
        <v>0</v>
      </c>
      <c r="CY46" s="291">
        <v>0</v>
      </c>
      <c r="CZ46" s="291">
        <v>0</v>
      </c>
      <c r="DA46" s="291">
        <v>0</v>
      </c>
      <c r="DB46" s="291">
        <v>0</v>
      </c>
      <c r="DC46" s="291">
        <v>0</v>
      </c>
      <c r="DD46" s="291">
        <v>0</v>
      </c>
      <c r="DE46" s="291">
        <v>0</v>
      </c>
      <c r="DF46" s="291">
        <v>0</v>
      </c>
      <c r="DG46" s="291">
        <f t="shared" si="2"/>
        <v>0</v>
      </c>
      <c r="DH46" s="291">
        <f t="shared" si="3"/>
        <v>10034.93</v>
      </c>
      <c r="DI46" s="426">
        <v>1.1226E-4</v>
      </c>
    </row>
    <row r="47" spans="1:113" s="205" customFormat="1" ht="20.100000000000001" customHeight="1" x14ac:dyDescent="0.2">
      <c r="A47" s="332">
        <v>401</v>
      </c>
      <c r="B47" s="332" t="s">
        <v>419</v>
      </c>
      <c r="C47" s="332"/>
      <c r="D47" s="332" t="s">
        <v>509</v>
      </c>
      <c r="E47" s="332" t="s">
        <v>509</v>
      </c>
      <c r="F47" s="291">
        <v>0</v>
      </c>
      <c r="G47" s="291">
        <v>0</v>
      </c>
      <c r="H47" s="291">
        <v>0</v>
      </c>
      <c r="I47" s="291">
        <v>0</v>
      </c>
      <c r="J47" s="291">
        <v>0</v>
      </c>
      <c r="K47" s="291">
        <v>0</v>
      </c>
      <c r="L47" s="291">
        <v>0</v>
      </c>
      <c r="M47" s="291">
        <v>0</v>
      </c>
      <c r="N47" s="291">
        <v>0</v>
      </c>
      <c r="O47" s="291">
        <v>0</v>
      </c>
      <c r="P47" s="291">
        <v>0</v>
      </c>
      <c r="Q47" s="291">
        <v>0</v>
      </c>
      <c r="R47" s="291">
        <v>0</v>
      </c>
      <c r="S47" s="291">
        <v>0</v>
      </c>
      <c r="T47" s="291">
        <v>0</v>
      </c>
      <c r="U47" s="291">
        <v>0</v>
      </c>
      <c r="V47" s="291">
        <v>0</v>
      </c>
      <c r="W47" s="291">
        <v>0</v>
      </c>
      <c r="X47" s="291">
        <v>1301748475</v>
      </c>
      <c r="Y47" s="291">
        <v>0</v>
      </c>
      <c r="Z47" s="291">
        <v>0</v>
      </c>
      <c r="AA47" s="291">
        <v>13096993</v>
      </c>
      <c r="AB47" s="291">
        <v>1288651482</v>
      </c>
      <c r="AC47" s="556">
        <v>5.4700000000000001E-5</v>
      </c>
      <c r="AD47" s="556">
        <v>0</v>
      </c>
      <c r="AE47" s="556">
        <v>0</v>
      </c>
      <c r="AF47" s="556">
        <v>0</v>
      </c>
      <c r="AG47" s="556">
        <v>0</v>
      </c>
      <c r="AH47" s="556">
        <v>5.4700000000000001E-5</v>
      </c>
      <c r="AI47" s="291">
        <v>70489.240000000005</v>
      </c>
      <c r="AJ47" s="291">
        <v>0</v>
      </c>
      <c r="AK47" s="291">
        <v>0</v>
      </c>
      <c r="AL47" s="291">
        <v>0</v>
      </c>
      <c r="AM47" s="291">
        <v>0</v>
      </c>
      <c r="AN47" s="291">
        <v>70489.240000000005</v>
      </c>
      <c r="AO47" s="291">
        <v>0</v>
      </c>
      <c r="AP47" s="291">
        <v>0</v>
      </c>
      <c r="AQ47" s="291">
        <v>0</v>
      </c>
      <c r="AR47" s="291">
        <v>0</v>
      </c>
      <c r="AS47" s="291">
        <v>0</v>
      </c>
      <c r="AT47" s="291">
        <v>0</v>
      </c>
      <c r="AU47" s="291">
        <v>0</v>
      </c>
      <c r="AV47" s="291">
        <v>0</v>
      </c>
      <c r="AW47" s="556">
        <v>5.4700000000000001E-5</v>
      </c>
      <c r="AX47" s="556">
        <v>0</v>
      </c>
      <c r="AY47" s="556">
        <v>0</v>
      </c>
      <c r="AZ47" s="556">
        <v>0</v>
      </c>
      <c r="BA47" s="556">
        <v>0</v>
      </c>
      <c r="BB47" s="556">
        <v>5.4700000000000001E-5</v>
      </c>
      <c r="BC47" s="291">
        <v>70489.240000000005</v>
      </c>
      <c r="BD47" s="291">
        <v>0</v>
      </c>
      <c r="BE47" s="291">
        <v>0</v>
      </c>
      <c r="BF47" s="291">
        <v>0</v>
      </c>
      <c r="BG47" s="291">
        <v>0</v>
      </c>
      <c r="BH47" s="291">
        <v>70489.240000000005</v>
      </c>
      <c r="BI47" s="291">
        <v>56.22</v>
      </c>
      <c r="BJ47" s="291">
        <v>0</v>
      </c>
      <c r="BK47" s="291">
        <v>0</v>
      </c>
      <c r="BL47" s="291">
        <v>0</v>
      </c>
      <c r="BM47" s="291">
        <v>0</v>
      </c>
      <c r="BN47" s="291">
        <v>56.22</v>
      </c>
      <c r="BO47" s="291">
        <v>0</v>
      </c>
      <c r="BP47" s="291">
        <v>0</v>
      </c>
      <c r="BQ47" s="291">
        <v>0</v>
      </c>
      <c r="BR47" s="291">
        <v>0</v>
      </c>
      <c r="BS47" s="291">
        <v>0</v>
      </c>
      <c r="BT47" s="291">
        <v>0</v>
      </c>
      <c r="BU47" s="291">
        <v>70545.460000000006</v>
      </c>
      <c r="BV47" s="291">
        <v>0</v>
      </c>
      <c r="BW47" s="291">
        <v>0</v>
      </c>
      <c r="BX47" s="291">
        <v>0</v>
      </c>
      <c r="BY47" s="291">
        <v>0</v>
      </c>
      <c r="BZ47" s="291">
        <v>70545.460000000006</v>
      </c>
      <c r="CA47" s="291">
        <v>70545.960000000006</v>
      </c>
      <c r="CB47" s="291">
        <v>0</v>
      </c>
      <c r="CC47" s="291">
        <v>0</v>
      </c>
      <c r="CD47" s="291">
        <v>0</v>
      </c>
      <c r="CE47" s="291">
        <v>0</v>
      </c>
      <c r="CF47" s="291">
        <v>70545.960000000006</v>
      </c>
      <c r="CG47" s="291">
        <v>0.5</v>
      </c>
      <c r="CH47" s="291">
        <v>0</v>
      </c>
      <c r="CI47" s="291">
        <v>0</v>
      </c>
      <c r="CJ47" s="291">
        <v>0</v>
      </c>
      <c r="CK47" s="291">
        <v>0</v>
      </c>
      <c r="CL47" s="291">
        <v>0.5</v>
      </c>
      <c r="CM47" s="291">
        <v>-0.56000000000000005</v>
      </c>
      <c r="CN47" s="291">
        <v>0</v>
      </c>
      <c r="CO47" s="291">
        <v>0</v>
      </c>
      <c r="CP47" s="291">
        <v>0</v>
      </c>
      <c r="CQ47" s="291">
        <v>-0.56000000000000005</v>
      </c>
      <c r="CR47" s="291">
        <v>70545.399999999994</v>
      </c>
      <c r="CS47" s="291">
        <v>0</v>
      </c>
      <c r="CT47" s="291">
        <v>0</v>
      </c>
      <c r="CU47" s="291">
        <v>0</v>
      </c>
      <c r="CV47" s="291">
        <v>0</v>
      </c>
      <c r="CW47" s="291">
        <v>70545.399999999994</v>
      </c>
      <c r="CX47" s="291">
        <v>89.58</v>
      </c>
      <c r="CY47" s="291">
        <v>72.180000000000007</v>
      </c>
      <c r="CZ47" s="291">
        <v>0</v>
      </c>
      <c r="DA47" s="291">
        <v>0</v>
      </c>
      <c r="DB47" s="291">
        <v>0</v>
      </c>
      <c r="DC47" s="291">
        <v>0</v>
      </c>
      <c r="DD47" s="291">
        <v>0</v>
      </c>
      <c r="DE47" s="291">
        <v>0</v>
      </c>
      <c r="DF47" s="291">
        <v>10.34</v>
      </c>
      <c r="DG47" s="291">
        <f t="shared" si="2"/>
        <v>172.1</v>
      </c>
      <c r="DH47" s="291">
        <f t="shared" si="3"/>
        <v>70717.5</v>
      </c>
      <c r="DI47" s="426">
        <v>7.9989999999999998E-4</v>
      </c>
    </row>
    <row r="48" spans="1:113" s="205" customFormat="1" ht="20.100000000000001" customHeight="1" x14ac:dyDescent="0.2">
      <c r="A48" s="332">
        <v>411</v>
      </c>
      <c r="B48" s="332" t="s">
        <v>429</v>
      </c>
      <c r="C48" s="332"/>
      <c r="D48" s="332" t="s">
        <v>509</v>
      </c>
      <c r="E48" s="332" t="s">
        <v>509</v>
      </c>
      <c r="F48" s="291">
        <v>0</v>
      </c>
      <c r="G48" s="291">
        <v>0</v>
      </c>
      <c r="H48" s="291">
        <v>0</v>
      </c>
      <c r="I48" s="291">
        <v>0</v>
      </c>
      <c r="J48" s="291">
        <v>0</v>
      </c>
      <c r="K48" s="291">
        <v>0</v>
      </c>
      <c r="L48" s="291">
        <v>0</v>
      </c>
      <c r="M48" s="291">
        <v>0</v>
      </c>
      <c r="N48" s="291">
        <v>0</v>
      </c>
      <c r="O48" s="291">
        <v>0</v>
      </c>
      <c r="P48" s="291">
        <v>0</v>
      </c>
      <c r="Q48" s="291">
        <v>0</v>
      </c>
      <c r="R48" s="291">
        <v>0</v>
      </c>
      <c r="S48" s="291">
        <v>0</v>
      </c>
      <c r="T48" s="291">
        <v>0</v>
      </c>
      <c r="U48" s="291">
        <v>0</v>
      </c>
      <c r="V48" s="291">
        <v>0</v>
      </c>
      <c r="W48" s="291">
        <v>0</v>
      </c>
      <c r="X48" s="291">
        <v>605593202</v>
      </c>
      <c r="Y48" s="291">
        <v>0</v>
      </c>
      <c r="Z48" s="291">
        <v>0</v>
      </c>
      <c r="AA48" s="291">
        <v>19789852</v>
      </c>
      <c r="AB48" s="291">
        <v>585803350</v>
      </c>
      <c r="AC48" s="556">
        <v>4.7200000000000002E-5</v>
      </c>
      <c r="AD48" s="556">
        <v>0</v>
      </c>
      <c r="AE48" s="556">
        <v>0</v>
      </c>
      <c r="AF48" s="556">
        <v>0</v>
      </c>
      <c r="AG48" s="556">
        <v>0</v>
      </c>
      <c r="AH48" s="556">
        <v>4.7200000000000002E-5</v>
      </c>
      <c r="AI48" s="291">
        <v>27649.919999999998</v>
      </c>
      <c r="AJ48" s="291">
        <v>0</v>
      </c>
      <c r="AK48" s="291">
        <v>0</v>
      </c>
      <c r="AL48" s="291">
        <v>0</v>
      </c>
      <c r="AM48" s="291">
        <v>0</v>
      </c>
      <c r="AN48" s="291">
        <v>27649.919999999998</v>
      </c>
      <c r="AO48" s="291">
        <v>0</v>
      </c>
      <c r="AP48" s="291">
        <v>0</v>
      </c>
      <c r="AQ48" s="291">
        <v>0</v>
      </c>
      <c r="AR48" s="291">
        <v>0</v>
      </c>
      <c r="AS48" s="291">
        <v>0</v>
      </c>
      <c r="AT48" s="291">
        <v>0</v>
      </c>
      <c r="AU48" s="291">
        <v>0</v>
      </c>
      <c r="AV48" s="291">
        <v>0</v>
      </c>
      <c r="AW48" s="556">
        <v>4.7200000000000002E-5</v>
      </c>
      <c r="AX48" s="556">
        <v>0</v>
      </c>
      <c r="AY48" s="556">
        <v>0</v>
      </c>
      <c r="AZ48" s="556">
        <v>0</v>
      </c>
      <c r="BA48" s="556">
        <v>0</v>
      </c>
      <c r="BB48" s="556">
        <v>4.7200000000000002E-5</v>
      </c>
      <c r="BC48" s="291">
        <v>27649.919999999998</v>
      </c>
      <c r="BD48" s="291">
        <v>0</v>
      </c>
      <c r="BE48" s="291">
        <v>0</v>
      </c>
      <c r="BF48" s="291">
        <v>0</v>
      </c>
      <c r="BG48" s="291">
        <v>0</v>
      </c>
      <c r="BH48" s="291">
        <v>27649.919999999998</v>
      </c>
      <c r="BI48" s="291">
        <v>3.08</v>
      </c>
      <c r="BJ48" s="291">
        <v>0</v>
      </c>
      <c r="BK48" s="291">
        <v>0</v>
      </c>
      <c r="BL48" s="291">
        <v>0</v>
      </c>
      <c r="BM48" s="291">
        <v>0</v>
      </c>
      <c r="BN48" s="291">
        <v>3.08</v>
      </c>
      <c r="BO48" s="291">
        <v>0</v>
      </c>
      <c r="BP48" s="291">
        <v>0</v>
      </c>
      <c r="BQ48" s="291">
        <v>0</v>
      </c>
      <c r="BR48" s="291">
        <v>0</v>
      </c>
      <c r="BS48" s="291">
        <v>0</v>
      </c>
      <c r="BT48" s="291">
        <v>0</v>
      </c>
      <c r="BU48" s="291">
        <v>27653</v>
      </c>
      <c r="BV48" s="291">
        <v>0</v>
      </c>
      <c r="BW48" s="291">
        <v>0</v>
      </c>
      <c r="BX48" s="291">
        <v>0</v>
      </c>
      <c r="BY48" s="291">
        <v>0</v>
      </c>
      <c r="BZ48" s="291">
        <v>27653</v>
      </c>
      <c r="CA48" s="291">
        <v>27652.65</v>
      </c>
      <c r="CB48" s="291">
        <v>0</v>
      </c>
      <c r="CC48" s="291">
        <v>0</v>
      </c>
      <c r="CD48" s="291">
        <v>0</v>
      </c>
      <c r="CE48" s="291">
        <v>0</v>
      </c>
      <c r="CF48" s="291">
        <v>27652.65</v>
      </c>
      <c r="CG48" s="291">
        <v>-0.35</v>
      </c>
      <c r="CH48" s="291">
        <v>0</v>
      </c>
      <c r="CI48" s="291">
        <v>0</v>
      </c>
      <c r="CJ48" s="291">
        <v>0</v>
      </c>
      <c r="CK48" s="291">
        <v>0</v>
      </c>
      <c r="CL48" s="291">
        <v>-0.35</v>
      </c>
      <c r="CM48" s="291">
        <v>-0.33</v>
      </c>
      <c r="CN48" s="291">
        <v>0</v>
      </c>
      <c r="CO48" s="291">
        <v>0</v>
      </c>
      <c r="CP48" s="291">
        <v>0</v>
      </c>
      <c r="CQ48" s="291">
        <v>-0.33</v>
      </c>
      <c r="CR48" s="291">
        <v>27652.32</v>
      </c>
      <c r="CS48" s="291">
        <v>0</v>
      </c>
      <c r="CT48" s="291">
        <v>0</v>
      </c>
      <c r="CU48" s="291">
        <v>0</v>
      </c>
      <c r="CV48" s="291">
        <v>0</v>
      </c>
      <c r="CW48" s="291">
        <v>27652.32</v>
      </c>
      <c r="CX48" s="291">
        <v>29.17</v>
      </c>
      <c r="CY48" s="291">
        <v>0</v>
      </c>
      <c r="CZ48" s="291">
        <v>0</v>
      </c>
      <c r="DA48" s="291">
        <v>0</v>
      </c>
      <c r="DB48" s="291">
        <v>0</v>
      </c>
      <c r="DC48" s="291">
        <v>0</v>
      </c>
      <c r="DD48" s="291">
        <v>0</v>
      </c>
      <c r="DE48" s="291">
        <v>0</v>
      </c>
      <c r="DF48" s="291">
        <v>0</v>
      </c>
      <c r="DG48" s="291">
        <f t="shared" si="2"/>
        <v>29.17</v>
      </c>
      <c r="DH48" s="291">
        <f t="shared" si="3"/>
        <v>27681.489999999998</v>
      </c>
      <c r="DI48" s="426">
        <v>3.1608E-4</v>
      </c>
    </row>
    <row r="49" spans="1:113" s="205" customFormat="1" ht="20.100000000000001" customHeight="1" x14ac:dyDescent="0.2">
      <c r="A49" s="332">
        <v>421</v>
      </c>
      <c r="B49" s="332" t="s">
        <v>431</v>
      </c>
      <c r="C49" s="332"/>
      <c r="D49" s="332" t="s">
        <v>509</v>
      </c>
      <c r="E49" s="332" t="s">
        <v>509</v>
      </c>
      <c r="F49" s="291">
        <v>0</v>
      </c>
      <c r="G49" s="291">
        <v>0</v>
      </c>
      <c r="H49" s="291">
        <v>0</v>
      </c>
      <c r="I49" s="291">
        <v>0</v>
      </c>
      <c r="J49" s="291">
        <v>0</v>
      </c>
      <c r="K49" s="291">
        <v>0</v>
      </c>
      <c r="L49" s="291">
        <v>0</v>
      </c>
      <c r="M49" s="291">
        <v>0</v>
      </c>
      <c r="N49" s="291">
        <v>0</v>
      </c>
      <c r="O49" s="291">
        <v>0</v>
      </c>
      <c r="P49" s="291">
        <v>0</v>
      </c>
      <c r="Q49" s="291">
        <v>0</v>
      </c>
      <c r="R49" s="291">
        <v>0</v>
      </c>
      <c r="S49" s="291">
        <v>0</v>
      </c>
      <c r="T49" s="291">
        <v>0</v>
      </c>
      <c r="U49" s="291">
        <v>0</v>
      </c>
      <c r="V49" s="291">
        <v>0</v>
      </c>
      <c r="W49" s="291">
        <v>0</v>
      </c>
      <c r="X49" s="291">
        <v>518714857</v>
      </c>
      <c r="Y49" s="291">
        <v>0</v>
      </c>
      <c r="Z49" s="291">
        <v>0</v>
      </c>
      <c r="AA49" s="291">
        <v>33552684</v>
      </c>
      <c r="AB49" s="291">
        <v>485162173</v>
      </c>
      <c r="AC49" s="556">
        <v>1.132E-4</v>
      </c>
      <c r="AD49" s="556">
        <v>0</v>
      </c>
      <c r="AE49" s="556">
        <v>0</v>
      </c>
      <c r="AF49" s="556">
        <v>0</v>
      </c>
      <c r="AG49" s="556">
        <v>0</v>
      </c>
      <c r="AH49" s="556">
        <v>1.132E-4</v>
      </c>
      <c r="AI49" s="291">
        <v>54920.36</v>
      </c>
      <c r="AJ49" s="291">
        <v>0</v>
      </c>
      <c r="AK49" s="291">
        <v>0</v>
      </c>
      <c r="AL49" s="291">
        <v>0</v>
      </c>
      <c r="AM49" s="291">
        <v>0</v>
      </c>
      <c r="AN49" s="291">
        <v>54920.36</v>
      </c>
      <c r="AO49" s="291">
        <v>0</v>
      </c>
      <c r="AP49" s="291">
        <v>0</v>
      </c>
      <c r="AQ49" s="291">
        <v>0</v>
      </c>
      <c r="AR49" s="291">
        <v>0</v>
      </c>
      <c r="AS49" s="291">
        <v>0</v>
      </c>
      <c r="AT49" s="291">
        <v>0</v>
      </c>
      <c r="AU49" s="291">
        <v>0</v>
      </c>
      <c r="AV49" s="291">
        <v>0</v>
      </c>
      <c r="AW49" s="556">
        <v>1.132E-4</v>
      </c>
      <c r="AX49" s="556">
        <v>0</v>
      </c>
      <c r="AY49" s="556">
        <v>0</v>
      </c>
      <c r="AZ49" s="556">
        <v>0</v>
      </c>
      <c r="BA49" s="556">
        <v>0</v>
      </c>
      <c r="BB49" s="556">
        <v>1.132E-4</v>
      </c>
      <c r="BC49" s="291">
        <v>54920.36</v>
      </c>
      <c r="BD49" s="291">
        <v>0</v>
      </c>
      <c r="BE49" s="291">
        <v>0</v>
      </c>
      <c r="BF49" s="291">
        <v>0</v>
      </c>
      <c r="BG49" s="291">
        <v>0</v>
      </c>
      <c r="BH49" s="291">
        <v>54920.36</v>
      </c>
      <c r="BI49" s="291">
        <v>12.53</v>
      </c>
      <c r="BJ49" s="291">
        <v>0</v>
      </c>
      <c r="BK49" s="291">
        <v>0</v>
      </c>
      <c r="BL49" s="291">
        <v>0</v>
      </c>
      <c r="BM49" s="291">
        <v>0</v>
      </c>
      <c r="BN49" s="291">
        <v>12.53</v>
      </c>
      <c r="BO49" s="291">
        <v>0</v>
      </c>
      <c r="BP49" s="291">
        <v>0</v>
      </c>
      <c r="BQ49" s="291">
        <v>0</v>
      </c>
      <c r="BR49" s="291">
        <v>0</v>
      </c>
      <c r="BS49" s="291">
        <v>0</v>
      </c>
      <c r="BT49" s="291">
        <v>0</v>
      </c>
      <c r="BU49" s="291">
        <v>54932.89</v>
      </c>
      <c r="BV49" s="291">
        <v>0</v>
      </c>
      <c r="BW49" s="291">
        <v>0</v>
      </c>
      <c r="BX49" s="291">
        <v>0</v>
      </c>
      <c r="BY49" s="291">
        <v>0</v>
      </c>
      <c r="BZ49" s="291">
        <v>54932.89</v>
      </c>
      <c r="CA49" s="291">
        <v>54932.85</v>
      </c>
      <c r="CB49" s="291">
        <v>0</v>
      </c>
      <c r="CC49" s="291">
        <v>0</v>
      </c>
      <c r="CD49" s="291">
        <v>0</v>
      </c>
      <c r="CE49" s="291">
        <v>0</v>
      </c>
      <c r="CF49" s="291">
        <v>54932.85</v>
      </c>
      <c r="CG49" s="291">
        <v>-0.04</v>
      </c>
      <c r="CH49" s="291">
        <v>0</v>
      </c>
      <c r="CI49" s="291">
        <v>0</v>
      </c>
      <c r="CJ49" s="291">
        <v>0</v>
      </c>
      <c r="CK49" s="291">
        <v>0</v>
      </c>
      <c r="CL49" s="291">
        <v>-0.04</v>
      </c>
      <c r="CM49" s="291">
        <v>-1.25</v>
      </c>
      <c r="CN49" s="291">
        <v>0</v>
      </c>
      <c r="CO49" s="291">
        <v>0</v>
      </c>
      <c r="CP49" s="291">
        <v>0</v>
      </c>
      <c r="CQ49" s="291">
        <v>-1.25</v>
      </c>
      <c r="CR49" s="291">
        <v>54931.6</v>
      </c>
      <c r="CS49" s="291">
        <v>0</v>
      </c>
      <c r="CT49" s="291">
        <v>0</v>
      </c>
      <c r="CU49" s="291">
        <v>0</v>
      </c>
      <c r="CV49" s="291">
        <v>0</v>
      </c>
      <c r="CW49" s="291">
        <v>54931.6</v>
      </c>
      <c r="CX49" s="291">
        <v>39.54</v>
      </c>
      <c r="CY49" s="291">
        <v>38.869999999999997</v>
      </c>
      <c r="CZ49" s="291">
        <v>0</v>
      </c>
      <c r="DA49" s="291">
        <v>0</v>
      </c>
      <c r="DB49" s="291">
        <v>0</v>
      </c>
      <c r="DC49" s="291">
        <v>0</v>
      </c>
      <c r="DD49" s="291">
        <v>0</v>
      </c>
      <c r="DE49" s="291">
        <v>0</v>
      </c>
      <c r="DF49" s="291">
        <v>0</v>
      </c>
      <c r="DG49" s="291">
        <f t="shared" si="2"/>
        <v>78.41</v>
      </c>
      <c r="DH49" s="291">
        <f t="shared" si="3"/>
        <v>55010.01</v>
      </c>
      <c r="DI49" s="426">
        <v>6.1474999999999995E-4</v>
      </c>
    </row>
    <row r="50" spans="1:113" s="205" customFormat="1" ht="20.100000000000001" customHeight="1" x14ac:dyDescent="0.2">
      <c r="A50" s="332">
        <v>431</v>
      </c>
      <c r="B50" s="332" t="s">
        <v>441</v>
      </c>
      <c r="C50" s="332"/>
      <c r="D50" s="332" t="s">
        <v>509</v>
      </c>
      <c r="E50" s="332" t="s">
        <v>509</v>
      </c>
      <c r="F50" s="291">
        <v>0</v>
      </c>
      <c r="G50" s="291">
        <v>0</v>
      </c>
      <c r="H50" s="291">
        <v>0</v>
      </c>
      <c r="I50" s="291">
        <v>0</v>
      </c>
      <c r="J50" s="291">
        <v>0</v>
      </c>
      <c r="K50" s="291">
        <v>0</v>
      </c>
      <c r="L50" s="291">
        <v>0</v>
      </c>
      <c r="M50" s="291">
        <v>0</v>
      </c>
      <c r="N50" s="291">
        <v>0</v>
      </c>
      <c r="O50" s="291">
        <v>0</v>
      </c>
      <c r="P50" s="291">
        <v>0</v>
      </c>
      <c r="Q50" s="291">
        <v>0</v>
      </c>
      <c r="R50" s="291">
        <v>0</v>
      </c>
      <c r="S50" s="291">
        <v>0</v>
      </c>
      <c r="T50" s="291">
        <v>0</v>
      </c>
      <c r="U50" s="291">
        <v>0</v>
      </c>
      <c r="V50" s="291">
        <v>0</v>
      </c>
      <c r="W50" s="291">
        <v>0</v>
      </c>
      <c r="X50" s="291">
        <v>34246650</v>
      </c>
      <c r="Y50" s="291">
        <v>0</v>
      </c>
      <c r="Z50" s="291">
        <v>0</v>
      </c>
      <c r="AA50" s="291">
        <v>0</v>
      </c>
      <c r="AB50" s="291">
        <v>34246650</v>
      </c>
      <c r="AC50" s="556">
        <v>1.5200000000000001E-4</v>
      </c>
      <c r="AD50" s="556">
        <v>0</v>
      </c>
      <c r="AE50" s="556">
        <v>0</v>
      </c>
      <c r="AF50" s="556">
        <v>0</v>
      </c>
      <c r="AG50" s="556">
        <v>0</v>
      </c>
      <c r="AH50" s="556">
        <v>1.5200000000000001E-4</v>
      </c>
      <c r="AI50" s="291">
        <v>5205.49</v>
      </c>
      <c r="AJ50" s="291">
        <v>0</v>
      </c>
      <c r="AK50" s="291">
        <v>0</v>
      </c>
      <c r="AL50" s="291">
        <v>0</v>
      </c>
      <c r="AM50" s="291">
        <v>0</v>
      </c>
      <c r="AN50" s="291">
        <v>5205.49</v>
      </c>
      <c r="AO50" s="291">
        <v>0</v>
      </c>
      <c r="AP50" s="291">
        <v>0</v>
      </c>
      <c r="AQ50" s="291">
        <v>0</v>
      </c>
      <c r="AR50" s="291">
        <v>0</v>
      </c>
      <c r="AS50" s="291">
        <v>0</v>
      </c>
      <c r="AT50" s="291">
        <v>0</v>
      </c>
      <c r="AU50" s="291">
        <v>0</v>
      </c>
      <c r="AV50" s="291">
        <v>0</v>
      </c>
      <c r="AW50" s="556">
        <v>1.5200000000000001E-4</v>
      </c>
      <c r="AX50" s="556">
        <v>0</v>
      </c>
      <c r="AY50" s="556">
        <v>0</v>
      </c>
      <c r="AZ50" s="556">
        <v>0</v>
      </c>
      <c r="BA50" s="556">
        <v>0</v>
      </c>
      <c r="BB50" s="556">
        <v>1.5200000000000001E-4</v>
      </c>
      <c r="BC50" s="291">
        <v>5205.49</v>
      </c>
      <c r="BD50" s="291">
        <v>0</v>
      </c>
      <c r="BE50" s="291">
        <v>0</v>
      </c>
      <c r="BF50" s="291">
        <v>0</v>
      </c>
      <c r="BG50" s="291">
        <v>0</v>
      </c>
      <c r="BH50" s="291">
        <v>5205.49</v>
      </c>
      <c r="BI50" s="291">
        <v>0</v>
      </c>
      <c r="BJ50" s="291">
        <v>0</v>
      </c>
      <c r="BK50" s="291">
        <v>0</v>
      </c>
      <c r="BL50" s="291">
        <v>0</v>
      </c>
      <c r="BM50" s="291">
        <v>0</v>
      </c>
      <c r="BN50" s="291">
        <v>0</v>
      </c>
      <c r="BO50" s="291">
        <v>0</v>
      </c>
      <c r="BP50" s="291">
        <v>0</v>
      </c>
      <c r="BQ50" s="291">
        <v>0</v>
      </c>
      <c r="BR50" s="291">
        <v>0</v>
      </c>
      <c r="BS50" s="291">
        <v>0</v>
      </c>
      <c r="BT50" s="291">
        <v>0</v>
      </c>
      <c r="BU50" s="291">
        <v>5205.49</v>
      </c>
      <c r="BV50" s="291">
        <v>0</v>
      </c>
      <c r="BW50" s="291">
        <v>0</v>
      </c>
      <c r="BX50" s="291">
        <v>0</v>
      </c>
      <c r="BY50" s="291">
        <v>0</v>
      </c>
      <c r="BZ50" s="291">
        <v>5205.49</v>
      </c>
      <c r="CA50" s="291">
        <v>5205.59</v>
      </c>
      <c r="CB50" s="291">
        <v>0</v>
      </c>
      <c r="CC50" s="291">
        <v>0</v>
      </c>
      <c r="CD50" s="291">
        <v>0</v>
      </c>
      <c r="CE50" s="291">
        <v>0</v>
      </c>
      <c r="CF50" s="291">
        <v>5205.59</v>
      </c>
      <c r="CG50" s="291">
        <v>0.1</v>
      </c>
      <c r="CH50" s="291">
        <v>0</v>
      </c>
      <c r="CI50" s="291">
        <v>0</v>
      </c>
      <c r="CJ50" s="291">
        <v>0</v>
      </c>
      <c r="CK50" s="291">
        <v>0</v>
      </c>
      <c r="CL50" s="291">
        <v>0.1</v>
      </c>
      <c r="CM50" s="291">
        <v>-0.05</v>
      </c>
      <c r="CN50" s="291">
        <v>0</v>
      </c>
      <c r="CO50" s="291">
        <v>0</v>
      </c>
      <c r="CP50" s="291">
        <v>0</v>
      </c>
      <c r="CQ50" s="291">
        <v>-0.05</v>
      </c>
      <c r="CR50" s="291">
        <v>5205.54</v>
      </c>
      <c r="CS50" s="291">
        <v>0</v>
      </c>
      <c r="CT50" s="291">
        <v>0</v>
      </c>
      <c r="CU50" s="291">
        <v>0</v>
      </c>
      <c r="CV50" s="291">
        <v>0</v>
      </c>
      <c r="CW50" s="291">
        <v>5205.54</v>
      </c>
      <c r="CX50" s="291">
        <v>0</v>
      </c>
      <c r="CY50" s="291">
        <v>0</v>
      </c>
      <c r="CZ50" s="291">
        <v>0</v>
      </c>
      <c r="DA50" s="291">
        <v>0</v>
      </c>
      <c r="DB50" s="291">
        <v>0</v>
      </c>
      <c r="DC50" s="291">
        <v>0</v>
      </c>
      <c r="DD50" s="291">
        <v>0</v>
      </c>
      <c r="DE50" s="291">
        <v>0</v>
      </c>
      <c r="DF50" s="291">
        <v>0</v>
      </c>
      <c r="DG50" s="291">
        <f t="shared" si="2"/>
        <v>0</v>
      </c>
      <c r="DH50" s="291">
        <f t="shared" si="3"/>
        <v>5205.54</v>
      </c>
      <c r="DI50" s="426">
        <v>5.8990000000000003E-5</v>
      </c>
    </row>
    <row r="51" spans="1:113" s="205" customFormat="1" ht="20.100000000000001" customHeight="1" x14ac:dyDescent="0.2">
      <c r="A51" s="332">
        <v>505</v>
      </c>
      <c r="B51" s="332" t="s">
        <v>449</v>
      </c>
      <c r="C51" s="332"/>
      <c r="D51" s="332" t="s">
        <v>509</v>
      </c>
      <c r="E51" s="332" t="s">
        <v>509</v>
      </c>
      <c r="F51" s="291">
        <v>0</v>
      </c>
      <c r="G51" s="291">
        <v>0</v>
      </c>
      <c r="H51" s="291">
        <v>0</v>
      </c>
      <c r="I51" s="291">
        <v>0</v>
      </c>
      <c r="J51" s="291">
        <v>0</v>
      </c>
      <c r="K51" s="291">
        <v>0</v>
      </c>
      <c r="L51" s="291">
        <v>0</v>
      </c>
      <c r="M51" s="291">
        <v>0</v>
      </c>
      <c r="N51" s="291">
        <v>0</v>
      </c>
      <c r="O51" s="291">
        <v>0</v>
      </c>
      <c r="P51" s="291">
        <v>0</v>
      </c>
      <c r="Q51" s="291">
        <v>0</v>
      </c>
      <c r="R51" s="291">
        <v>0</v>
      </c>
      <c r="S51" s="291">
        <v>0</v>
      </c>
      <c r="T51" s="291">
        <v>0</v>
      </c>
      <c r="U51" s="291">
        <v>0</v>
      </c>
      <c r="V51" s="291">
        <v>0</v>
      </c>
      <c r="W51" s="291">
        <v>0</v>
      </c>
      <c r="X51" s="291">
        <v>5621923862</v>
      </c>
      <c r="Y51" s="291">
        <v>0</v>
      </c>
      <c r="Z51" s="291">
        <v>0</v>
      </c>
      <c r="AA51" s="291">
        <v>137032833</v>
      </c>
      <c r="AB51" s="291">
        <v>5484891029</v>
      </c>
      <c r="AC51" s="556">
        <v>5.0000000000000002E-5</v>
      </c>
      <c r="AD51" s="556">
        <v>0</v>
      </c>
      <c r="AE51" s="556">
        <v>0</v>
      </c>
      <c r="AF51" s="556">
        <v>0</v>
      </c>
      <c r="AG51" s="556">
        <v>0</v>
      </c>
      <c r="AH51" s="556">
        <v>5.0000000000000002E-5</v>
      </c>
      <c r="AI51" s="291">
        <v>274244.55</v>
      </c>
      <c r="AJ51" s="291">
        <v>0</v>
      </c>
      <c r="AK51" s="291">
        <v>0</v>
      </c>
      <c r="AL51" s="291">
        <v>0</v>
      </c>
      <c r="AM51" s="291">
        <v>0</v>
      </c>
      <c r="AN51" s="291">
        <v>274244.55</v>
      </c>
      <c r="AO51" s="291">
        <v>0</v>
      </c>
      <c r="AP51" s="291">
        <v>0</v>
      </c>
      <c r="AQ51" s="291">
        <v>0</v>
      </c>
      <c r="AR51" s="291">
        <v>0</v>
      </c>
      <c r="AS51" s="291">
        <v>0</v>
      </c>
      <c r="AT51" s="291">
        <v>0</v>
      </c>
      <c r="AU51" s="291">
        <v>0</v>
      </c>
      <c r="AV51" s="291">
        <v>0</v>
      </c>
      <c r="AW51" s="556">
        <v>5.0000000000000002E-5</v>
      </c>
      <c r="AX51" s="556">
        <v>0</v>
      </c>
      <c r="AY51" s="556">
        <v>0</v>
      </c>
      <c r="AZ51" s="556">
        <v>0</v>
      </c>
      <c r="BA51" s="556">
        <v>0</v>
      </c>
      <c r="BB51" s="556">
        <v>5.0000000000000002E-5</v>
      </c>
      <c r="BC51" s="291">
        <v>274244.55</v>
      </c>
      <c r="BD51" s="291">
        <v>0</v>
      </c>
      <c r="BE51" s="291">
        <v>0</v>
      </c>
      <c r="BF51" s="291">
        <v>0</v>
      </c>
      <c r="BG51" s="291">
        <v>0</v>
      </c>
      <c r="BH51" s="291">
        <v>274244.55</v>
      </c>
      <c r="BI51" s="291">
        <v>266.01</v>
      </c>
      <c r="BJ51" s="291">
        <v>0</v>
      </c>
      <c r="BK51" s="291">
        <v>0</v>
      </c>
      <c r="BL51" s="291">
        <v>0</v>
      </c>
      <c r="BM51" s="291">
        <v>0</v>
      </c>
      <c r="BN51" s="291">
        <v>266.01</v>
      </c>
      <c r="BO51" s="291">
        <v>0</v>
      </c>
      <c r="BP51" s="291">
        <v>0</v>
      </c>
      <c r="BQ51" s="291">
        <v>0</v>
      </c>
      <c r="BR51" s="291">
        <v>0</v>
      </c>
      <c r="BS51" s="291">
        <v>0</v>
      </c>
      <c r="BT51" s="291">
        <v>0</v>
      </c>
      <c r="BU51" s="291">
        <v>274510.56</v>
      </c>
      <c r="BV51" s="291">
        <v>0</v>
      </c>
      <c r="BW51" s="291">
        <v>0</v>
      </c>
      <c r="BX51" s="291">
        <v>0</v>
      </c>
      <c r="BY51" s="291">
        <v>0</v>
      </c>
      <c r="BZ51" s="291">
        <v>274510.56</v>
      </c>
      <c r="CA51" s="291">
        <v>274512.18</v>
      </c>
      <c r="CB51" s="291">
        <v>0</v>
      </c>
      <c r="CC51" s="291">
        <v>0</v>
      </c>
      <c r="CD51" s="291">
        <v>0</v>
      </c>
      <c r="CE51" s="291">
        <v>0</v>
      </c>
      <c r="CF51" s="291">
        <v>274512.18</v>
      </c>
      <c r="CG51" s="291">
        <v>1.62</v>
      </c>
      <c r="CH51" s="291">
        <v>0</v>
      </c>
      <c r="CI51" s="291">
        <v>0</v>
      </c>
      <c r="CJ51" s="291">
        <v>0</v>
      </c>
      <c r="CK51" s="291">
        <v>0</v>
      </c>
      <c r="CL51" s="291">
        <v>1.62</v>
      </c>
      <c r="CM51" s="291">
        <v>-1.87</v>
      </c>
      <c r="CN51" s="291">
        <v>0</v>
      </c>
      <c r="CO51" s="291">
        <v>0</v>
      </c>
      <c r="CP51" s="291">
        <v>0</v>
      </c>
      <c r="CQ51" s="291">
        <v>-1.87</v>
      </c>
      <c r="CR51" s="291">
        <v>274510.31</v>
      </c>
      <c r="CS51" s="291">
        <v>0</v>
      </c>
      <c r="CT51" s="291">
        <v>0</v>
      </c>
      <c r="CU51" s="291">
        <v>0</v>
      </c>
      <c r="CV51" s="291">
        <v>0</v>
      </c>
      <c r="CW51" s="291">
        <v>274510.31</v>
      </c>
      <c r="CX51" s="291">
        <v>232.84</v>
      </c>
      <c r="CY51" s="291">
        <v>149.78</v>
      </c>
      <c r="CZ51" s="291">
        <v>1.48</v>
      </c>
      <c r="DA51" s="291">
        <v>0</v>
      </c>
      <c r="DB51" s="291">
        <v>0</v>
      </c>
      <c r="DC51" s="291">
        <v>0</v>
      </c>
      <c r="DD51" s="291">
        <v>0</v>
      </c>
      <c r="DE51" s="291">
        <v>0</v>
      </c>
      <c r="DF51" s="291">
        <v>9.4499999999999993</v>
      </c>
      <c r="DG51" s="291">
        <f t="shared" si="2"/>
        <v>393.55</v>
      </c>
      <c r="DH51" s="291">
        <f t="shared" si="3"/>
        <v>274903.86</v>
      </c>
      <c r="DI51" s="426">
        <v>3.1016799999999999E-3</v>
      </c>
    </row>
    <row r="52" spans="1:113" s="205" customFormat="1" ht="20.100000000000001" customHeight="1" x14ac:dyDescent="0.2">
      <c r="A52" s="332">
        <v>511</v>
      </c>
      <c r="B52" s="332" t="s">
        <v>414</v>
      </c>
      <c r="C52" s="332"/>
      <c r="D52" s="332" t="s">
        <v>509</v>
      </c>
      <c r="E52" s="332" t="s">
        <v>509</v>
      </c>
      <c r="F52" s="291">
        <v>0</v>
      </c>
      <c r="G52" s="291">
        <v>0</v>
      </c>
      <c r="H52" s="291">
        <v>0</v>
      </c>
      <c r="I52" s="291">
        <v>0</v>
      </c>
      <c r="J52" s="291">
        <v>0</v>
      </c>
      <c r="K52" s="291">
        <v>0</v>
      </c>
      <c r="L52" s="291">
        <v>0</v>
      </c>
      <c r="M52" s="291">
        <v>0</v>
      </c>
      <c r="N52" s="291">
        <v>0</v>
      </c>
      <c r="O52" s="291">
        <v>0</v>
      </c>
      <c r="P52" s="291">
        <v>0</v>
      </c>
      <c r="Q52" s="291">
        <v>0</v>
      </c>
      <c r="R52" s="291">
        <v>0</v>
      </c>
      <c r="S52" s="291">
        <v>0</v>
      </c>
      <c r="T52" s="291">
        <v>0</v>
      </c>
      <c r="U52" s="291">
        <v>0</v>
      </c>
      <c r="V52" s="291">
        <v>0</v>
      </c>
      <c r="W52" s="291">
        <v>0</v>
      </c>
      <c r="X52" s="291">
        <v>475376451</v>
      </c>
      <c r="Y52" s="291">
        <v>0</v>
      </c>
      <c r="Z52" s="291">
        <v>0</v>
      </c>
      <c r="AA52" s="291">
        <v>33707222</v>
      </c>
      <c r="AB52" s="291">
        <v>441669229</v>
      </c>
      <c r="AC52" s="556">
        <v>1.069E-4</v>
      </c>
      <c r="AD52" s="556">
        <v>0</v>
      </c>
      <c r="AE52" s="556">
        <v>0</v>
      </c>
      <c r="AF52" s="556">
        <v>0</v>
      </c>
      <c r="AG52" s="556">
        <v>0</v>
      </c>
      <c r="AH52" s="556">
        <v>1.069E-4</v>
      </c>
      <c r="AI52" s="291">
        <v>47214.44</v>
      </c>
      <c r="AJ52" s="291">
        <v>0</v>
      </c>
      <c r="AK52" s="291">
        <v>0</v>
      </c>
      <c r="AL52" s="291">
        <v>0</v>
      </c>
      <c r="AM52" s="291">
        <v>0</v>
      </c>
      <c r="AN52" s="291">
        <v>47214.44</v>
      </c>
      <c r="AO52" s="291">
        <v>0</v>
      </c>
      <c r="AP52" s="291">
        <v>0</v>
      </c>
      <c r="AQ52" s="291">
        <v>0</v>
      </c>
      <c r="AR52" s="291">
        <v>0</v>
      </c>
      <c r="AS52" s="291">
        <v>0</v>
      </c>
      <c r="AT52" s="291">
        <v>0</v>
      </c>
      <c r="AU52" s="291">
        <v>0</v>
      </c>
      <c r="AV52" s="291">
        <v>0</v>
      </c>
      <c r="AW52" s="556">
        <v>1.069E-4</v>
      </c>
      <c r="AX52" s="556">
        <v>0</v>
      </c>
      <c r="AY52" s="556">
        <v>0</v>
      </c>
      <c r="AZ52" s="556">
        <v>0</v>
      </c>
      <c r="BA52" s="556">
        <v>0</v>
      </c>
      <c r="BB52" s="556">
        <v>1.069E-4</v>
      </c>
      <c r="BC52" s="291">
        <v>47214.44</v>
      </c>
      <c r="BD52" s="291">
        <v>0</v>
      </c>
      <c r="BE52" s="291">
        <v>0</v>
      </c>
      <c r="BF52" s="291">
        <v>0</v>
      </c>
      <c r="BG52" s="291">
        <v>0</v>
      </c>
      <c r="BH52" s="291">
        <v>47214.44</v>
      </c>
      <c r="BI52" s="291">
        <v>29.8</v>
      </c>
      <c r="BJ52" s="291">
        <v>0</v>
      </c>
      <c r="BK52" s="291">
        <v>0</v>
      </c>
      <c r="BL52" s="291">
        <v>0</v>
      </c>
      <c r="BM52" s="291">
        <v>0</v>
      </c>
      <c r="BN52" s="291">
        <v>29.8</v>
      </c>
      <c r="BO52" s="291">
        <v>0</v>
      </c>
      <c r="BP52" s="291">
        <v>0</v>
      </c>
      <c r="BQ52" s="291">
        <v>0</v>
      </c>
      <c r="BR52" s="291">
        <v>0</v>
      </c>
      <c r="BS52" s="291">
        <v>0</v>
      </c>
      <c r="BT52" s="291">
        <v>0</v>
      </c>
      <c r="BU52" s="291">
        <v>47244.24</v>
      </c>
      <c r="BV52" s="291">
        <v>0</v>
      </c>
      <c r="BW52" s="291">
        <v>0</v>
      </c>
      <c r="BX52" s="291">
        <v>0</v>
      </c>
      <c r="BY52" s="291">
        <v>0</v>
      </c>
      <c r="BZ52" s="291">
        <v>47244.24</v>
      </c>
      <c r="CA52" s="291">
        <v>47244.44</v>
      </c>
      <c r="CB52" s="291">
        <v>0</v>
      </c>
      <c r="CC52" s="291">
        <v>0</v>
      </c>
      <c r="CD52" s="291">
        <v>0</v>
      </c>
      <c r="CE52" s="291">
        <v>0</v>
      </c>
      <c r="CF52" s="291">
        <v>47244.44</v>
      </c>
      <c r="CG52" s="291">
        <v>0.2</v>
      </c>
      <c r="CH52" s="291">
        <v>0</v>
      </c>
      <c r="CI52" s="291">
        <v>0</v>
      </c>
      <c r="CJ52" s="291">
        <v>0</v>
      </c>
      <c r="CK52" s="291">
        <v>0</v>
      </c>
      <c r="CL52" s="291">
        <v>0.2</v>
      </c>
      <c r="CM52" s="291">
        <v>-1.36</v>
      </c>
      <c r="CN52" s="291">
        <v>0</v>
      </c>
      <c r="CO52" s="291">
        <v>0</v>
      </c>
      <c r="CP52" s="291">
        <v>0</v>
      </c>
      <c r="CQ52" s="291">
        <v>-1.36</v>
      </c>
      <c r="CR52" s="291">
        <v>47243.08</v>
      </c>
      <c r="CS52" s="291">
        <v>0</v>
      </c>
      <c r="CT52" s="291">
        <v>0</v>
      </c>
      <c r="CU52" s="291">
        <v>0</v>
      </c>
      <c r="CV52" s="291">
        <v>0</v>
      </c>
      <c r="CW52" s="291">
        <v>47243.08</v>
      </c>
      <c r="CX52" s="291">
        <v>0</v>
      </c>
      <c r="CY52" s="291">
        <v>0</v>
      </c>
      <c r="CZ52" s="291">
        <v>0</v>
      </c>
      <c r="DA52" s="291">
        <v>0</v>
      </c>
      <c r="DB52" s="291">
        <v>0</v>
      </c>
      <c r="DC52" s="291">
        <v>0</v>
      </c>
      <c r="DD52" s="291">
        <v>0</v>
      </c>
      <c r="DE52" s="291">
        <v>0</v>
      </c>
      <c r="DF52" s="291">
        <v>0</v>
      </c>
      <c r="DG52" s="291">
        <f t="shared" si="2"/>
        <v>0</v>
      </c>
      <c r="DH52" s="291">
        <f t="shared" si="3"/>
        <v>47243.08</v>
      </c>
      <c r="DI52" s="426">
        <v>5.3003999999999996E-4</v>
      </c>
    </row>
    <row r="53" spans="1:113" s="205" customFormat="1" ht="20.100000000000001" customHeight="1" x14ac:dyDescent="0.2">
      <c r="A53" s="332">
        <v>602</v>
      </c>
      <c r="B53" s="332" t="s">
        <v>423</v>
      </c>
      <c r="C53" s="332"/>
      <c r="D53" s="332" t="s">
        <v>509</v>
      </c>
      <c r="E53" s="332" t="s">
        <v>509</v>
      </c>
      <c r="F53" s="291">
        <v>0</v>
      </c>
      <c r="G53" s="291">
        <v>0</v>
      </c>
      <c r="H53" s="291">
        <v>0</v>
      </c>
      <c r="I53" s="291">
        <v>0</v>
      </c>
      <c r="J53" s="291">
        <v>0</v>
      </c>
      <c r="K53" s="291">
        <v>0</v>
      </c>
      <c r="L53" s="291">
        <v>0</v>
      </c>
      <c r="M53" s="291">
        <v>0</v>
      </c>
      <c r="N53" s="291">
        <v>0</v>
      </c>
      <c r="O53" s="291">
        <v>0</v>
      </c>
      <c r="P53" s="291">
        <v>0</v>
      </c>
      <c r="Q53" s="291">
        <v>0</v>
      </c>
      <c r="R53" s="291">
        <v>0</v>
      </c>
      <c r="S53" s="291">
        <v>0</v>
      </c>
      <c r="T53" s="291">
        <v>0</v>
      </c>
      <c r="U53" s="291">
        <v>0</v>
      </c>
      <c r="V53" s="291">
        <v>0</v>
      </c>
      <c r="W53" s="291">
        <v>0</v>
      </c>
      <c r="X53" s="291">
        <v>1489322746</v>
      </c>
      <c r="Y53" s="291">
        <v>0</v>
      </c>
      <c r="Z53" s="291">
        <v>0</v>
      </c>
      <c r="AA53" s="291">
        <v>13096993</v>
      </c>
      <c r="AB53" s="291">
        <v>1476225753</v>
      </c>
      <c r="AC53" s="556">
        <v>4.5526999999999998E-3</v>
      </c>
      <c r="AD53" s="556">
        <v>0</v>
      </c>
      <c r="AE53" s="556">
        <v>0</v>
      </c>
      <c r="AF53" s="556">
        <v>0</v>
      </c>
      <c r="AG53" s="556">
        <v>0</v>
      </c>
      <c r="AH53" s="556">
        <v>4.5526999999999998E-3</v>
      </c>
      <c r="AI53" s="291">
        <v>6720812.9900000002</v>
      </c>
      <c r="AJ53" s="291">
        <v>0</v>
      </c>
      <c r="AK53" s="291">
        <v>0</v>
      </c>
      <c r="AL53" s="291">
        <v>0</v>
      </c>
      <c r="AM53" s="291">
        <v>0</v>
      </c>
      <c r="AN53" s="291">
        <v>6720812.9900000002</v>
      </c>
      <c r="AO53" s="291">
        <v>0</v>
      </c>
      <c r="AP53" s="291">
        <v>0</v>
      </c>
      <c r="AQ53" s="291">
        <v>0</v>
      </c>
      <c r="AR53" s="291">
        <v>0</v>
      </c>
      <c r="AS53" s="291">
        <v>0</v>
      </c>
      <c r="AT53" s="291">
        <v>0</v>
      </c>
      <c r="AU53" s="291">
        <v>0</v>
      </c>
      <c r="AV53" s="291">
        <v>0</v>
      </c>
      <c r="AW53" s="556">
        <v>4.5526999999999998E-3</v>
      </c>
      <c r="AX53" s="556">
        <v>0</v>
      </c>
      <c r="AY53" s="556">
        <v>0</v>
      </c>
      <c r="AZ53" s="556">
        <v>0</v>
      </c>
      <c r="BA53" s="556">
        <v>0</v>
      </c>
      <c r="BB53" s="556">
        <v>4.5526999999999998E-3</v>
      </c>
      <c r="BC53" s="291">
        <v>6720812.9900000002</v>
      </c>
      <c r="BD53" s="291">
        <v>0</v>
      </c>
      <c r="BE53" s="291">
        <v>0</v>
      </c>
      <c r="BF53" s="291">
        <v>0</v>
      </c>
      <c r="BG53" s="291">
        <v>0</v>
      </c>
      <c r="BH53" s="291">
        <v>6720812.9900000002</v>
      </c>
      <c r="BI53" s="291">
        <v>20.82</v>
      </c>
      <c r="BJ53" s="291">
        <v>0</v>
      </c>
      <c r="BK53" s="291">
        <v>0</v>
      </c>
      <c r="BL53" s="291">
        <v>0</v>
      </c>
      <c r="BM53" s="291">
        <v>0</v>
      </c>
      <c r="BN53" s="291">
        <v>20.82</v>
      </c>
      <c r="BO53" s="291">
        <v>0</v>
      </c>
      <c r="BP53" s="291">
        <v>0</v>
      </c>
      <c r="BQ53" s="291">
        <v>0</v>
      </c>
      <c r="BR53" s="291">
        <v>0</v>
      </c>
      <c r="BS53" s="291">
        <v>0</v>
      </c>
      <c r="BT53" s="291">
        <v>0</v>
      </c>
      <c r="BU53" s="291">
        <v>6720833.8099999996</v>
      </c>
      <c r="BV53" s="291">
        <v>0</v>
      </c>
      <c r="BW53" s="291">
        <v>0</v>
      </c>
      <c r="BX53" s="291">
        <v>0</v>
      </c>
      <c r="BY53" s="291">
        <v>0</v>
      </c>
      <c r="BZ53" s="291">
        <v>6720833.8099999996</v>
      </c>
      <c r="CA53" s="291">
        <v>6720833.9000000004</v>
      </c>
      <c r="CB53" s="291">
        <v>0</v>
      </c>
      <c r="CC53" s="291">
        <v>0</v>
      </c>
      <c r="CD53" s="291">
        <v>0</v>
      </c>
      <c r="CE53" s="291">
        <v>0</v>
      </c>
      <c r="CF53" s="291">
        <v>6720833.9000000004</v>
      </c>
      <c r="CG53" s="291">
        <v>0.09</v>
      </c>
      <c r="CH53" s="291">
        <v>0</v>
      </c>
      <c r="CI53" s="291">
        <v>0</v>
      </c>
      <c r="CJ53" s="291">
        <v>0</v>
      </c>
      <c r="CK53" s="291">
        <v>0</v>
      </c>
      <c r="CL53" s="291">
        <v>0.09</v>
      </c>
      <c r="CM53" s="291">
        <v>-77571.75</v>
      </c>
      <c r="CN53" s="291">
        <v>0</v>
      </c>
      <c r="CO53" s="291">
        <v>0</v>
      </c>
      <c r="CP53" s="291">
        <v>0</v>
      </c>
      <c r="CQ53" s="291">
        <v>-77571.75</v>
      </c>
      <c r="CR53" s="291">
        <v>6643262.1500000004</v>
      </c>
      <c r="CS53" s="291">
        <v>0</v>
      </c>
      <c r="CT53" s="291">
        <v>0</v>
      </c>
      <c r="CU53" s="291">
        <v>0</v>
      </c>
      <c r="CV53" s="291">
        <v>0</v>
      </c>
      <c r="CW53" s="291">
        <v>6643262.1500000004</v>
      </c>
      <c r="CX53" s="291">
        <v>7455.37</v>
      </c>
      <c r="CY53" s="291">
        <v>6895.54</v>
      </c>
      <c r="CZ53" s="291">
        <v>135.03</v>
      </c>
      <c r="DA53" s="291">
        <v>0</v>
      </c>
      <c r="DB53" s="291">
        <v>0</v>
      </c>
      <c r="DC53" s="291">
        <v>0</v>
      </c>
      <c r="DD53" s="291">
        <v>0</v>
      </c>
      <c r="DE53" s="291">
        <v>0</v>
      </c>
      <c r="DF53" s="291">
        <v>860.81</v>
      </c>
      <c r="DG53" s="291">
        <f t="shared" si="2"/>
        <v>15346.75</v>
      </c>
      <c r="DH53" s="291">
        <f t="shared" si="3"/>
        <v>6658608.9000000004</v>
      </c>
      <c r="DI53" s="426">
        <v>7.4878689999999998E-2</v>
      </c>
    </row>
    <row r="54" spans="1:113" s="205" customFormat="1" ht="20.100000000000001" customHeight="1" x14ac:dyDescent="0.2">
      <c r="A54" s="332">
        <v>603</v>
      </c>
      <c r="B54" s="332" t="s">
        <v>588</v>
      </c>
      <c r="C54" s="332"/>
      <c r="D54" s="332" t="s">
        <v>509</v>
      </c>
      <c r="E54" s="332" t="s">
        <v>510</v>
      </c>
      <c r="F54" s="291">
        <v>0</v>
      </c>
      <c r="G54" s="291">
        <v>0</v>
      </c>
      <c r="H54" s="291">
        <v>0</v>
      </c>
      <c r="I54" s="291">
        <v>0</v>
      </c>
      <c r="J54" s="291">
        <v>2215860</v>
      </c>
      <c r="K54" s="291">
        <v>2215860</v>
      </c>
      <c r="L54" s="291">
        <v>0</v>
      </c>
      <c r="M54" s="291">
        <v>0</v>
      </c>
      <c r="N54" s="291">
        <v>0</v>
      </c>
      <c r="O54" s="291">
        <v>0</v>
      </c>
      <c r="P54" s="291">
        <v>0</v>
      </c>
      <c r="Q54" s="291">
        <v>0</v>
      </c>
      <c r="R54" s="291">
        <v>0</v>
      </c>
      <c r="S54" s="291">
        <v>0</v>
      </c>
      <c r="T54" s="291">
        <v>0</v>
      </c>
      <c r="U54" s="291">
        <v>0</v>
      </c>
      <c r="V54" s="291">
        <v>2215860</v>
      </c>
      <c r="W54" s="291">
        <v>2215860</v>
      </c>
      <c r="X54" s="291">
        <v>1489322746</v>
      </c>
      <c r="Y54" s="291">
        <v>0</v>
      </c>
      <c r="Z54" s="291">
        <v>0</v>
      </c>
      <c r="AA54" s="291">
        <v>0</v>
      </c>
      <c r="AB54" s="291">
        <v>1489322746</v>
      </c>
      <c r="AC54" s="556">
        <v>0</v>
      </c>
      <c r="AD54" s="556">
        <v>0</v>
      </c>
      <c r="AE54" s="556">
        <v>0</v>
      </c>
      <c r="AF54" s="556">
        <v>0</v>
      </c>
      <c r="AG54" s="556">
        <v>1.4878000000000001E-3</v>
      </c>
      <c r="AH54" s="556">
        <v>1.4878000000000001E-3</v>
      </c>
      <c r="AI54" s="291">
        <v>0</v>
      </c>
      <c r="AJ54" s="291">
        <v>0</v>
      </c>
      <c r="AK54" s="291">
        <v>0</v>
      </c>
      <c r="AL54" s="291">
        <v>0</v>
      </c>
      <c r="AM54" s="291">
        <v>2215814.38</v>
      </c>
      <c r="AN54" s="291">
        <v>2215814.38</v>
      </c>
      <c r="AO54" s="291">
        <v>0</v>
      </c>
      <c r="AP54" s="291">
        <v>0</v>
      </c>
      <c r="AQ54" s="291">
        <v>0</v>
      </c>
      <c r="AR54" s="291">
        <v>0</v>
      </c>
      <c r="AS54" s="291">
        <v>-45.62</v>
      </c>
      <c r="AT54" s="291">
        <v>-45.62</v>
      </c>
      <c r="AU54" s="291">
        <v>0</v>
      </c>
      <c r="AV54" s="291">
        <v>0</v>
      </c>
      <c r="AW54" s="556">
        <v>0</v>
      </c>
      <c r="AX54" s="556">
        <v>0</v>
      </c>
      <c r="AY54" s="556">
        <v>0</v>
      </c>
      <c r="AZ54" s="556">
        <v>0</v>
      </c>
      <c r="BA54" s="556">
        <v>1.4878000000000001E-3</v>
      </c>
      <c r="BB54" s="556">
        <v>1.4878000000000001E-3</v>
      </c>
      <c r="BC54" s="291">
        <v>0</v>
      </c>
      <c r="BD54" s="291">
        <v>0</v>
      </c>
      <c r="BE54" s="291">
        <v>0</v>
      </c>
      <c r="BF54" s="291">
        <v>0</v>
      </c>
      <c r="BG54" s="291">
        <v>2215814.38</v>
      </c>
      <c r="BH54" s="291">
        <v>2215814.38</v>
      </c>
      <c r="BI54" s="291">
        <v>0</v>
      </c>
      <c r="BJ54" s="291">
        <v>0</v>
      </c>
      <c r="BK54" s="291">
        <v>0</v>
      </c>
      <c r="BL54" s="291">
        <v>0</v>
      </c>
      <c r="BM54" s="291">
        <v>0</v>
      </c>
      <c r="BN54" s="291">
        <v>0</v>
      </c>
      <c r="BO54" s="291">
        <v>0</v>
      </c>
      <c r="BP54" s="291">
        <v>0</v>
      </c>
      <c r="BQ54" s="291">
        <v>0</v>
      </c>
      <c r="BR54" s="291">
        <v>0</v>
      </c>
      <c r="BS54" s="291">
        <v>0</v>
      </c>
      <c r="BT54" s="291">
        <v>0</v>
      </c>
      <c r="BU54" s="291">
        <v>0</v>
      </c>
      <c r="BV54" s="291">
        <v>0</v>
      </c>
      <c r="BW54" s="291">
        <v>0</v>
      </c>
      <c r="BX54" s="291">
        <v>0</v>
      </c>
      <c r="BY54" s="291">
        <v>2215814.38</v>
      </c>
      <c r="BZ54" s="291">
        <v>2215814.38</v>
      </c>
      <c r="CA54" s="291">
        <v>0</v>
      </c>
      <c r="CB54" s="291">
        <v>0</v>
      </c>
      <c r="CC54" s="291">
        <v>0</v>
      </c>
      <c r="CD54" s="291">
        <v>0</v>
      </c>
      <c r="CE54" s="291">
        <v>2215814.15</v>
      </c>
      <c r="CF54" s="291">
        <v>2215814.15</v>
      </c>
      <c r="CG54" s="291">
        <v>0</v>
      </c>
      <c r="CH54" s="291">
        <v>0</v>
      </c>
      <c r="CI54" s="291">
        <v>0</v>
      </c>
      <c r="CJ54" s="291">
        <v>0</v>
      </c>
      <c r="CK54" s="291">
        <v>-0.23</v>
      </c>
      <c r="CL54" s="291">
        <v>-0.23</v>
      </c>
      <c r="CM54" s="291">
        <v>0</v>
      </c>
      <c r="CN54" s="291">
        <v>0</v>
      </c>
      <c r="CO54" s="291">
        <v>0</v>
      </c>
      <c r="CP54" s="291">
        <v>0</v>
      </c>
      <c r="CQ54" s="291">
        <v>0</v>
      </c>
      <c r="CR54" s="291">
        <v>0</v>
      </c>
      <c r="CS54" s="291">
        <v>0</v>
      </c>
      <c r="CT54" s="291">
        <v>0</v>
      </c>
      <c r="CU54" s="291">
        <v>0</v>
      </c>
      <c r="CV54" s="291">
        <v>2215814.15</v>
      </c>
      <c r="CW54" s="291">
        <v>2215814.15</v>
      </c>
      <c r="CX54" s="291">
        <v>2436.38</v>
      </c>
      <c r="CY54" s="291">
        <v>2253.42</v>
      </c>
      <c r="CZ54" s="291">
        <v>44.13</v>
      </c>
      <c r="DA54" s="291">
        <v>0</v>
      </c>
      <c r="DB54" s="291">
        <v>0</v>
      </c>
      <c r="DC54" s="291">
        <v>0</v>
      </c>
      <c r="DD54" s="291">
        <v>0</v>
      </c>
      <c r="DE54" s="291">
        <v>0</v>
      </c>
      <c r="DF54" s="291">
        <v>281.31</v>
      </c>
      <c r="DG54" s="291">
        <f t="shared" si="2"/>
        <v>5015.2400000000007</v>
      </c>
      <c r="DH54" s="291">
        <f t="shared" si="3"/>
        <v>2220829.39</v>
      </c>
      <c r="DI54" s="426">
        <v>2.6233889999999999E-2</v>
      </c>
    </row>
    <row r="55" spans="1:113" s="205" customFormat="1" ht="20.100000000000001" customHeight="1" x14ac:dyDescent="0.2">
      <c r="A55" s="332">
        <v>611</v>
      </c>
      <c r="B55" s="332" t="s">
        <v>416</v>
      </c>
      <c r="C55" s="332" t="s">
        <v>516</v>
      </c>
      <c r="D55" s="332" t="s">
        <v>509</v>
      </c>
      <c r="E55" s="332" t="s">
        <v>509</v>
      </c>
      <c r="F55" s="291">
        <v>0</v>
      </c>
      <c r="G55" s="291">
        <v>0</v>
      </c>
      <c r="H55" s="291">
        <v>0</v>
      </c>
      <c r="I55" s="291">
        <v>0</v>
      </c>
      <c r="J55" s="291">
        <v>0</v>
      </c>
      <c r="K55" s="291">
        <v>0</v>
      </c>
      <c r="L55" s="291">
        <v>0</v>
      </c>
      <c r="M55" s="291">
        <v>0</v>
      </c>
      <c r="N55" s="291">
        <v>0</v>
      </c>
      <c r="O55" s="291">
        <v>0</v>
      </c>
      <c r="P55" s="291">
        <v>0</v>
      </c>
      <c r="Q55" s="291">
        <v>0</v>
      </c>
      <c r="R55" s="291">
        <v>0</v>
      </c>
      <c r="S55" s="291">
        <v>0</v>
      </c>
      <c r="T55" s="291">
        <v>0</v>
      </c>
      <c r="U55" s="291">
        <v>0</v>
      </c>
      <c r="V55" s="291">
        <v>0</v>
      </c>
      <c r="W55" s="291">
        <v>0</v>
      </c>
      <c r="X55" s="291">
        <v>1286499392</v>
      </c>
      <c r="Y55" s="291">
        <v>0</v>
      </c>
      <c r="Z55" s="291">
        <v>0</v>
      </c>
      <c r="AA55" s="291">
        <v>53342536</v>
      </c>
      <c r="AB55" s="291">
        <v>1233156856</v>
      </c>
      <c r="AC55" s="556">
        <v>4.8834000000000004E-3</v>
      </c>
      <c r="AD55" s="556">
        <v>0</v>
      </c>
      <c r="AE55" s="556">
        <v>0</v>
      </c>
      <c r="AF55" s="556">
        <v>0</v>
      </c>
      <c r="AG55" s="556">
        <v>0</v>
      </c>
      <c r="AH55" s="556">
        <v>4.8834000000000004E-3</v>
      </c>
      <c r="AI55" s="291">
        <v>6021998.1900000004</v>
      </c>
      <c r="AJ55" s="291">
        <v>0</v>
      </c>
      <c r="AK55" s="291">
        <v>0</v>
      </c>
      <c r="AL55" s="291">
        <v>0</v>
      </c>
      <c r="AM55" s="291">
        <v>0</v>
      </c>
      <c r="AN55" s="291">
        <v>6021998.1900000004</v>
      </c>
      <c r="AO55" s="291">
        <v>0</v>
      </c>
      <c r="AP55" s="291">
        <v>0</v>
      </c>
      <c r="AQ55" s="291">
        <v>0</v>
      </c>
      <c r="AR55" s="291">
        <v>0</v>
      </c>
      <c r="AS55" s="291">
        <v>0</v>
      </c>
      <c r="AT55" s="291">
        <v>0</v>
      </c>
      <c r="AU55" s="291">
        <v>0</v>
      </c>
      <c r="AV55" s="291">
        <v>0</v>
      </c>
      <c r="AW55" s="556">
        <v>4.8834000000000004E-3</v>
      </c>
      <c r="AX55" s="556">
        <v>0</v>
      </c>
      <c r="AY55" s="556">
        <v>0</v>
      </c>
      <c r="AZ55" s="556">
        <v>0</v>
      </c>
      <c r="BA55" s="556">
        <v>0</v>
      </c>
      <c r="BB55" s="556">
        <v>4.8834000000000004E-3</v>
      </c>
      <c r="BC55" s="291">
        <v>6021998.1900000004</v>
      </c>
      <c r="BD55" s="291">
        <v>0</v>
      </c>
      <c r="BE55" s="291">
        <v>0</v>
      </c>
      <c r="BF55" s="291">
        <v>0</v>
      </c>
      <c r="BG55" s="291">
        <v>0</v>
      </c>
      <c r="BH55" s="291">
        <v>6021998.1900000004</v>
      </c>
      <c r="BI55" s="291">
        <v>4.9800000000000004</v>
      </c>
      <c r="BJ55" s="291">
        <v>0</v>
      </c>
      <c r="BK55" s="291">
        <v>0</v>
      </c>
      <c r="BL55" s="291">
        <v>0</v>
      </c>
      <c r="BM55" s="291">
        <v>0</v>
      </c>
      <c r="BN55" s="291">
        <v>4.9800000000000004</v>
      </c>
      <c r="BO55" s="291">
        <v>0</v>
      </c>
      <c r="BP55" s="291">
        <v>0</v>
      </c>
      <c r="BQ55" s="291">
        <v>0</v>
      </c>
      <c r="BR55" s="291">
        <v>0</v>
      </c>
      <c r="BS55" s="291">
        <v>0</v>
      </c>
      <c r="BT55" s="291">
        <v>0</v>
      </c>
      <c r="BU55" s="291">
        <v>6022003.1699999999</v>
      </c>
      <c r="BV55" s="291">
        <v>0</v>
      </c>
      <c r="BW55" s="291">
        <v>0</v>
      </c>
      <c r="BX55" s="291">
        <v>0</v>
      </c>
      <c r="BY55" s="291">
        <v>0</v>
      </c>
      <c r="BZ55" s="291">
        <v>6022003.1699999999</v>
      </c>
      <c r="CA55" s="291">
        <v>6022003.0899999999</v>
      </c>
      <c r="CB55" s="291">
        <v>0</v>
      </c>
      <c r="CC55" s="291">
        <v>0</v>
      </c>
      <c r="CD55" s="291">
        <v>0</v>
      </c>
      <c r="CE55" s="291">
        <v>0</v>
      </c>
      <c r="CF55" s="291">
        <v>6022003.0899999999</v>
      </c>
      <c r="CG55" s="291">
        <v>-0.08</v>
      </c>
      <c r="CH55" s="291">
        <v>0</v>
      </c>
      <c r="CI55" s="291">
        <v>0</v>
      </c>
      <c r="CJ55" s="291">
        <v>0</v>
      </c>
      <c r="CK55" s="291">
        <v>0</v>
      </c>
      <c r="CL55" s="291">
        <v>-0.08</v>
      </c>
      <c r="CM55" s="291">
        <v>-112922.22</v>
      </c>
      <c r="CN55" s="291">
        <v>0</v>
      </c>
      <c r="CO55" s="291">
        <v>0</v>
      </c>
      <c r="CP55" s="291">
        <v>0</v>
      </c>
      <c r="CQ55" s="291">
        <v>-112922.22</v>
      </c>
      <c r="CR55" s="291">
        <v>5909080.8700000001</v>
      </c>
      <c r="CS55" s="291">
        <v>0</v>
      </c>
      <c r="CT55" s="291">
        <v>0</v>
      </c>
      <c r="CU55" s="291">
        <v>0</v>
      </c>
      <c r="CV55" s="291">
        <v>0</v>
      </c>
      <c r="CW55" s="291">
        <v>5909080.8700000001</v>
      </c>
      <c r="CX55" s="291">
        <v>11159.32</v>
      </c>
      <c r="CY55" s="291">
        <v>1676.98</v>
      </c>
      <c r="CZ55" s="291">
        <v>0</v>
      </c>
      <c r="DA55" s="291">
        <v>0</v>
      </c>
      <c r="DB55" s="291">
        <v>0</v>
      </c>
      <c r="DC55" s="291">
        <v>0</v>
      </c>
      <c r="DD55" s="291">
        <v>0</v>
      </c>
      <c r="DE55" s="291">
        <v>0</v>
      </c>
      <c r="DF55" s="291">
        <v>0</v>
      </c>
      <c r="DG55" s="291">
        <f t="shared" si="2"/>
        <v>12836.3</v>
      </c>
      <c r="DH55" s="291">
        <f t="shared" si="3"/>
        <v>5921917.1699999999</v>
      </c>
      <c r="DI55" s="426">
        <v>6.6291050000000004E-2</v>
      </c>
    </row>
    <row r="56" spans="1:113" s="205" customFormat="1" ht="20.100000000000001" customHeight="1" x14ac:dyDescent="0.2">
      <c r="A56" s="332">
        <v>612</v>
      </c>
      <c r="B56" s="332" t="s">
        <v>469</v>
      </c>
      <c r="C56" s="332" t="s">
        <v>516</v>
      </c>
      <c r="D56" s="332" t="s">
        <v>509</v>
      </c>
      <c r="E56" s="332" t="s">
        <v>509</v>
      </c>
      <c r="F56" s="291">
        <v>0</v>
      </c>
      <c r="G56" s="291">
        <v>0</v>
      </c>
      <c r="H56" s="291">
        <v>0</v>
      </c>
      <c r="I56" s="291">
        <v>0</v>
      </c>
      <c r="J56" s="291">
        <v>1134116</v>
      </c>
      <c r="K56" s="291">
        <v>1134116</v>
      </c>
      <c r="L56" s="291">
        <v>0</v>
      </c>
      <c r="M56" s="291">
        <v>0</v>
      </c>
      <c r="N56" s="291">
        <v>0</v>
      </c>
      <c r="O56" s="291">
        <v>0</v>
      </c>
      <c r="P56" s="291">
        <v>16218.87</v>
      </c>
      <c r="Q56" s="291">
        <v>16218.87</v>
      </c>
      <c r="R56" s="291">
        <v>0</v>
      </c>
      <c r="S56" s="291">
        <v>0</v>
      </c>
      <c r="T56" s="291">
        <v>0</v>
      </c>
      <c r="U56" s="291">
        <v>0</v>
      </c>
      <c r="V56" s="291">
        <v>1117897.1299999999</v>
      </c>
      <c r="W56" s="291">
        <v>1117897.1299999999</v>
      </c>
      <c r="X56" s="291">
        <v>1286499392</v>
      </c>
      <c r="Y56" s="291">
        <v>0</v>
      </c>
      <c r="Z56" s="291">
        <v>0</v>
      </c>
      <c r="AA56" s="291">
        <v>53342536</v>
      </c>
      <c r="AB56" s="291">
        <v>1233156856</v>
      </c>
      <c r="AC56" s="556">
        <v>0</v>
      </c>
      <c r="AD56" s="556">
        <v>0</v>
      </c>
      <c r="AE56" s="556">
        <v>0</v>
      </c>
      <c r="AF56" s="556">
        <v>0</v>
      </c>
      <c r="AG56" s="556">
        <v>9.0649999999999997E-4</v>
      </c>
      <c r="AH56" s="556">
        <v>9.0649999999999997E-4</v>
      </c>
      <c r="AI56" s="291">
        <v>0</v>
      </c>
      <c r="AJ56" s="291">
        <v>0</v>
      </c>
      <c r="AK56" s="291">
        <v>0</v>
      </c>
      <c r="AL56" s="291">
        <v>0</v>
      </c>
      <c r="AM56" s="291">
        <v>1117856.69</v>
      </c>
      <c r="AN56" s="291">
        <v>1117856.69</v>
      </c>
      <c r="AO56" s="291">
        <v>0</v>
      </c>
      <c r="AP56" s="291">
        <v>0</v>
      </c>
      <c r="AQ56" s="291">
        <v>0</v>
      </c>
      <c r="AR56" s="291">
        <v>0</v>
      </c>
      <c r="AS56" s="291">
        <v>-40.44</v>
      </c>
      <c r="AT56" s="291">
        <v>-40.44</v>
      </c>
      <c r="AU56" s="291">
        <v>0</v>
      </c>
      <c r="AV56" s="291">
        <v>0</v>
      </c>
      <c r="AW56" s="556">
        <v>0</v>
      </c>
      <c r="AX56" s="556">
        <v>0</v>
      </c>
      <c r="AY56" s="556">
        <v>0</v>
      </c>
      <c r="AZ56" s="556">
        <v>0</v>
      </c>
      <c r="BA56" s="556">
        <v>9.0649999999999997E-4</v>
      </c>
      <c r="BB56" s="556">
        <v>9.0649999999999997E-4</v>
      </c>
      <c r="BC56" s="291">
        <v>0</v>
      </c>
      <c r="BD56" s="291">
        <v>0</v>
      </c>
      <c r="BE56" s="291">
        <v>0</v>
      </c>
      <c r="BF56" s="291">
        <v>0</v>
      </c>
      <c r="BG56" s="291">
        <v>1117856.69</v>
      </c>
      <c r="BH56" s="291">
        <v>1117856.69</v>
      </c>
      <c r="BI56" s="291">
        <v>0</v>
      </c>
      <c r="BJ56" s="291">
        <v>0</v>
      </c>
      <c r="BK56" s="291">
        <v>0</v>
      </c>
      <c r="BL56" s="291">
        <v>0</v>
      </c>
      <c r="BM56" s="291">
        <v>59.53</v>
      </c>
      <c r="BN56" s="291">
        <v>59.53</v>
      </c>
      <c r="BO56" s="291">
        <v>0</v>
      </c>
      <c r="BP56" s="291">
        <v>0</v>
      </c>
      <c r="BQ56" s="291">
        <v>0</v>
      </c>
      <c r="BR56" s="291">
        <v>0</v>
      </c>
      <c r="BS56" s="291">
        <v>0</v>
      </c>
      <c r="BT56" s="291">
        <v>0</v>
      </c>
      <c r="BU56" s="291">
        <v>0</v>
      </c>
      <c r="BV56" s="291">
        <v>0</v>
      </c>
      <c r="BW56" s="291">
        <v>0</v>
      </c>
      <c r="BX56" s="291">
        <v>0</v>
      </c>
      <c r="BY56" s="291">
        <v>1117916.22</v>
      </c>
      <c r="BZ56" s="291">
        <v>1117916.22</v>
      </c>
      <c r="CA56" s="291">
        <v>0</v>
      </c>
      <c r="CB56" s="291">
        <v>0</v>
      </c>
      <c r="CC56" s="291">
        <v>0</v>
      </c>
      <c r="CD56" s="291">
        <v>0</v>
      </c>
      <c r="CE56" s="291">
        <v>1117916.6399999999</v>
      </c>
      <c r="CF56" s="291">
        <v>1117916.6399999999</v>
      </c>
      <c r="CG56" s="291">
        <v>0</v>
      </c>
      <c r="CH56" s="291">
        <v>0</v>
      </c>
      <c r="CI56" s="291">
        <v>0</v>
      </c>
      <c r="CJ56" s="291">
        <v>0</v>
      </c>
      <c r="CK56" s="291">
        <v>0.42</v>
      </c>
      <c r="CL56" s="291">
        <v>0.42</v>
      </c>
      <c r="CM56" s="291">
        <v>0</v>
      </c>
      <c r="CN56" s="291">
        <v>0</v>
      </c>
      <c r="CO56" s="291">
        <v>0</v>
      </c>
      <c r="CP56" s="291">
        <v>0</v>
      </c>
      <c r="CQ56" s="291">
        <v>0</v>
      </c>
      <c r="CR56" s="291">
        <v>0</v>
      </c>
      <c r="CS56" s="291">
        <v>0</v>
      </c>
      <c r="CT56" s="291">
        <v>0</v>
      </c>
      <c r="CU56" s="291">
        <v>0</v>
      </c>
      <c r="CV56" s="291">
        <v>1117916.6399999999</v>
      </c>
      <c r="CW56" s="291">
        <v>1117916.6399999999</v>
      </c>
      <c r="CX56" s="291">
        <v>2071.5</v>
      </c>
      <c r="CY56" s="291">
        <v>311.3</v>
      </c>
      <c r="CZ56" s="291">
        <v>0</v>
      </c>
      <c r="DA56" s="291">
        <v>0</v>
      </c>
      <c r="DB56" s="291">
        <v>0</v>
      </c>
      <c r="DC56" s="291">
        <v>0</v>
      </c>
      <c r="DD56" s="291">
        <v>0</v>
      </c>
      <c r="DE56" s="291">
        <v>0</v>
      </c>
      <c r="DF56" s="291">
        <v>0</v>
      </c>
      <c r="DG56" s="291">
        <f t="shared" si="2"/>
        <v>2382.8000000000002</v>
      </c>
      <c r="DH56" s="291">
        <f t="shared" si="3"/>
        <v>1120299.44</v>
      </c>
      <c r="DI56" s="426">
        <v>7.2236799999999997E-3</v>
      </c>
    </row>
    <row r="57" spans="1:113" s="205" customFormat="1" ht="20.100000000000001" customHeight="1" x14ac:dyDescent="0.2">
      <c r="A57" s="332">
        <v>613</v>
      </c>
      <c r="B57" s="332" t="s">
        <v>468</v>
      </c>
      <c r="C57" s="332" t="s">
        <v>516</v>
      </c>
      <c r="D57" s="332" t="s">
        <v>509</v>
      </c>
      <c r="E57" s="332" t="s">
        <v>510</v>
      </c>
      <c r="F57" s="291">
        <v>0</v>
      </c>
      <c r="G57" s="291">
        <v>0</v>
      </c>
      <c r="H57" s="291">
        <v>0</v>
      </c>
      <c r="I57" s="291">
        <v>0</v>
      </c>
      <c r="J57" s="291">
        <v>3332303</v>
      </c>
      <c r="K57" s="291">
        <v>3332303</v>
      </c>
      <c r="L57" s="291">
        <v>0</v>
      </c>
      <c r="M57" s="291">
        <v>0</v>
      </c>
      <c r="N57" s="291">
        <v>0</v>
      </c>
      <c r="O57" s="291">
        <v>0</v>
      </c>
      <c r="P57" s="291">
        <v>45706.2</v>
      </c>
      <c r="Q57" s="291">
        <v>45706.2</v>
      </c>
      <c r="R57" s="291">
        <v>0</v>
      </c>
      <c r="S57" s="291">
        <v>0</v>
      </c>
      <c r="T57" s="291">
        <v>0</v>
      </c>
      <c r="U57" s="291">
        <v>0</v>
      </c>
      <c r="V57" s="291">
        <v>3286596.8</v>
      </c>
      <c r="W57" s="291">
        <v>3286596.8</v>
      </c>
      <c r="X57" s="291">
        <v>1286499392</v>
      </c>
      <c r="Y57" s="291">
        <v>0</v>
      </c>
      <c r="Z57" s="291">
        <v>0</v>
      </c>
      <c r="AA57" s="291">
        <v>0</v>
      </c>
      <c r="AB57" s="291">
        <v>1286499392</v>
      </c>
      <c r="AC57" s="556">
        <v>0</v>
      </c>
      <c r="AD57" s="556">
        <v>0</v>
      </c>
      <c r="AE57" s="556">
        <v>0</v>
      </c>
      <c r="AF57" s="556">
        <v>0</v>
      </c>
      <c r="AG57" s="556">
        <v>2.5546000000000002E-3</v>
      </c>
      <c r="AH57" s="556">
        <v>2.5546000000000002E-3</v>
      </c>
      <c r="AI57" s="291">
        <v>0</v>
      </c>
      <c r="AJ57" s="291">
        <v>0</v>
      </c>
      <c r="AK57" s="291">
        <v>0</v>
      </c>
      <c r="AL57" s="291">
        <v>0</v>
      </c>
      <c r="AM57" s="291">
        <v>3286491.35</v>
      </c>
      <c r="AN57" s="291">
        <v>3286491.35</v>
      </c>
      <c r="AO57" s="291">
        <v>0</v>
      </c>
      <c r="AP57" s="291">
        <v>0</v>
      </c>
      <c r="AQ57" s="291">
        <v>0</v>
      </c>
      <c r="AR57" s="291">
        <v>0</v>
      </c>
      <c r="AS57" s="291">
        <v>-105.45</v>
      </c>
      <c r="AT57" s="291">
        <v>-105.45</v>
      </c>
      <c r="AU57" s="291">
        <v>0</v>
      </c>
      <c r="AV57" s="291">
        <v>0</v>
      </c>
      <c r="AW57" s="556">
        <v>0</v>
      </c>
      <c r="AX57" s="556">
        <v>0</v>
      </c>
      <c r="AY57" s="556">
        <v>0</v>
      </c>
      <c r="AZ57" s="556">
        <v>0</v>
      </c>
      <c r="BA57" s="556">
        <v>2.5546000000000002E-3</v>
      </c>
      <c r="BB57" s="556">
        <v>2.5546000000000002E-3</v>
      </c>
      <c r="BC57" s="291">
        <v>0</v>
      </c>
      <c r="BD57" s="291">
        <v>0</v>
      </c>
      <c r="BE57" s="291">
        <v>0</v>
      </c>
      <c r="BF57" s="291">
        <v>0</v>
      </c>
      <c r="BG57" s="291">
        <v>3286491.35</v>
      </c>
      <c r="BH57" s="291">
        <v>3286491.35</v>
      </c>
      <c r="BI57" s="291">
        <v>0</v>
      </c>
      <c r="BJ57" s="291">
        <v>0</v>
      </c>
      <c r="BK57" s="291">
        <v>0</v>
      </c>
      <c r="BL57" s="291">
        <v>0</v>
      </c>
      <c r="BM57" s="291">
        <v>0</v>
      </c>
      <c r="BN57" s="291">
        <v>0</v>
      </c>
      <c r="BO57" s="291">
        <v>0</v>
      </c>
      <c r="BP57" s="291">
        <v>0</v>
      </c>
      <c r="BQ57" s="291">
        <v>0</v>
      </c>
      <c r="BR57" s="291">
        <v>0</v>
      </c>
      <c r="BS57" s="291">
        <v>0</v>
      </c>
      <c r="BT57" s="291">
        <v>0</v>
      </c>
      <c r="BU57" s="291">
        <v>0</v>
      </c>
      <c r="BV57" s="291">
        <v>0</v>
      </c>
      <c r="BW57" s="291">
        <v>0</v>
      </c>
      <c r="BX57" s="291">
        <v>0</v>
      </c>
      <c r="BY57" s="291">
        <v>3286491.35</v>
      </c>
      <c r="BZ57" s="291">
        <v>3286491.35</v>
      </c>
      <c r="CA57" s="291">
        <v>0</v>
      </c>
      <c r="CB57" s="291">
        <v>0</v>
      </c>
      <c r="CC57" s="291">
        <v>0</v>
      </c>
      <c r="CD57" s="291">
        <v>0</v>
      </c>
      <c r="CE57" s="291">
        <v>3286491.21</v>
      </c>
      <c r="CF57" s="291">
        <v>3286491.21</v>
      </c>
      <c r="CG57" s="291">
        <v>0</v>
      </c>
      <c r="CH57" s="291">
        <v>0</v>
      </c>
      <c r="CI57" s="291">
        <v>0</v>
      </c>
      <c r="CJ57" s="291">
        <v>0</v>
      </c>
      <c r="CK57" s="291">
        <v>-0.14000000000000001</v>
      </c>
      <c r="CL57" s="291">
        <v>-0.14000000000000001</v>
      </c>
      <c r="CM57" s="291">
        <v>0</v>
      </c>
      <c r="CN57" s="291">
        <v>0</v>
      </c>
      <c r="CO57" s="291">
        <v>0</v>
      </c>
      <c r="CP57" s="291">
        <v>0</v>
      </c>
      <c r="CQ57" s="291">
        <v>0</v>
      </c>
      <c r="CR57" s="291">
        <v>0</v>
      </c>
      <c r="CS57" s="291">
        <v>0</v>
      </c>
      <c r="CT57" s="291">
        <v>0</v>
      </c>
      <c r="CU57" s="291">
        <v>0</v>
      </c>
      <c r="CV57" s="291">
        <v>3286491.21</v>
      </c>
      <c r="CW57" s="291">
        <v>3286491.21</v>
      </c>
      <c r="CX57" s="291">
        <v>5837.68</v>
      </c>
      <c r="CY57" s="291">
        <v>877.26</v>
      </c>
      <c r="CZ57" s="291">
        <v>0</v>
      </c>
      <c r="DA57" s="291">
        <v>0</v>
      </c>
      <c r="DB57" s="291">
        <v>0</v>
      </c>
      <c r="DC57" s="291">
        <v>0</v>
      </c>
      <c r="DD57" s="291">
        <v>0</v>
      </c>
      <c r="DE57" s="291">
        <v>0</v>
      </c>
      <c r="DF57" s="291">
        <v>0</v>
      </c>
      <c r="DG57" s="291">
        <f t="shared" si="2"/>
        <v>6714.9400000000005</v>
      </c>
      <c r="DH57" s="291">
        <f t="shared" si="3"/>
        <v>3293206.15</v>
      </c>
      <c r="DI57" s="426">
        <v>3.7743039999999999E-2</v>
      </c>
    </row>
    <row r="58" spans="1:113" s="205" customFormat="1" ht="20.100000000000001" customHeight="1" x14ac:dyDescent="0.2">
      <c r="A58" s="332">
        <v>621</v>
      </c>
      <c r="B58" s="332" t="s">
        <v>460</v>
      </c>
      <c r="C58" s="332" t="s">
        <v>514</v>
      </c>
      <c r="D58" s="332" t="s">
        <v>509</v>
      </c>
      <c r="E58" s="332" t="s">
        <v>509</v>
      </c>
      <c r="F58" s="291">
        <v>0</v>
      </c>
      <c r="G58" s="291">
        <v>0</v>
      </c>
      <c r="H58" s="291">
        <v>0</v>
      </c>
      <c r="I58" s="291">
        <v>0</v>
      </c>
      <c r="J58" s="291">
        <v>0</v>
      </c>
      <c r="K58" s="291">
        <v>0</v>
      </c>
      <c r="L58" s="291">
        <v>0</v>
      </c>
      <c r="M58" s="291">
        <v>0</v>
      </c>
      <c r="N58" s="291">
        <v>0</v>
      </c>
      <c r="O58" s="291">
        <v>0</v>
      </c>
      <c r="P58" s="291">
        <v>0</v>
      </c>
      <c r="Q58" s="291">
        <v>0</v>
      </c>
      <c r="R58" s="291">
        <v>0</v>
      </c>
      <c r="S58" s="291">
        <v>0</v>
      </c>
      <c r="T58" s="291">
        <v>0</v>
      </c>
      <c r="U58" s="291">
        <v>0</v>
      </c>
      <c r="V58" s="291">
        <v>0</v>
      </c>
      <c r="W58" s="291">
        <v>0</v>
      </c>
      <c r="X58" s="291">
        <v>31039540</v>
      </c>
      <c r="Y58" s="291">
        <v>0</v>
      </c>
      <c r="Z58" s="291">
        <v>0</v>
      </c>
      <c r="AA58" s="291">
        <v>0</v>
      </c>
      <c r="AB58" s="291">
        <v>31039540</v>
      </c>
      <c r="AC58" s="556">
        <v>4.7882000000000003E-3</v>
      </c>
      <c r="AD58" s="556">
        <v>0</v>
      </c>
      <c r="AE58" s="556">
        <v>0</v>
      </c>
      <c r="AF58" s="556">
        <v>0</v>
      </c>
      <c r="AG58" s="556">
        <v>0</v>
      </c>
      <c r="AH58" s="556">
        <v>4.7882000000000003E-3</v>
      </c>
      <c r="AI58" s="291">
        <v>148623.53</v>
      </c>
      <c r="AJ58" s="291">
        <v>0</v>
      </c>
      <c r="AK58" s="291">
        <v>0</v>
      </c>
      <c r="AL58" s="291">
        <v>0</v>
      </c>
      <c r="AM58" s="291">
        <v>0</v>
      </c>
      <c r="AN58" s="291">
        <v>148623.53</v>
      </c>
      <c r="AO58" s="291">
        <v>0</v>
      </c>
      <c r="AP58" s="291">
        <v>0</v>
      </c>
      <c r="AQ58" s="291">
        <v>0</v>
      </c>
      <c r="AR58" s="291">
        <v>0</v>
      </c>
      <c r="AS58" s="291">
        <v>0</v>
      </c>
      <c r="AT58" s="291">
        <v>0</v>
      </c>
      <c r="AU58" s="291">
        <v>0</v>
      </c>
      <c r="AV58" s="291">
        <v>0</v>
      </c>
      <c r="AW58" s="556">
        <v>4.7882000000000003E-3</v>
      </c>
      <c r="AX58" s="556">
        <v>0</v>
      </c>
      <c r="AY58" s="556">
        <v>0</v>
      </c>
      <c r="AZ58" s="556">
        <v>0</v>
      </c>
      <c r="BA58" s="556">
        <v>0</v>
      </c>
      <c r="BB58" s="556">
        <v>4.7882000000000003E-3</v>
      </c>
      <c r="BC58" s="291">
        <v>148623.53</v>
      </c>
      <c r="BD58" s="291">
        <v>0</v>
      </c>
      <c r="BE58" s="291">
        <v>0</v>
      </c>
      <c r="BF58" s="291">
        <v>0</v>
      </c>
      <c r="BG58" s="291">
        <v>0</v>
      </c>
      <c r="BH58" s="291">
        <v>148623.53</v>
      </c>
      <c r="BI58" s="291">
        <v>0</v>
      </c>
      <c r="BJ58" s="291">
        <v>0</v>
      </c>
      <c r="BK58" s="291">
        <v>0</v>
      </c>
      <c r="BL58" s="291">
        <v>0</v>
      </c>
      <c r="BM58" s="291">
        <v>0</v>
      </c>
      <c r="BN58" s="291">
        <v>0</v>
      </c>
      <c r="BO58" s="291">
        <v>0</v>
      </c>
      <c r="BP58" s="291">
        <v>0</v>
      </c>
      <c r="BQ58" s="291">
        <v>0</v>
      </c>
      <c r="BR58" s="291">
        <v>0</v>
      </c>
      <c r="BS58" s="291">
        <v>0</v>
      </c>
      <c r="BT58" s="291">
        <v>0</v>
      </c>
      <c r="BU58" s="291">
        <v>148623.53</v>
      </c>
      <c r="BV58" s="291">
        <v>0</v>
      </c>
      <c r="BW58" s="291">
        <v>0</v>
      </c>
      <c r="BX58" s="291">
        <v>0</v>
      </c>
      <c r="BY58" s="291">
        <v>0</v>
      </c>
      <c r="BZ58" s="291">
        <v>148623.53</v>
      </c>
      <c r="CA58" s="291">
        <v>148623.64000000001</v>
      </c>
      <c r="CB58" s="291">
        <v>0</v>
      </c>
      <c r="CC58" s="291">
        <v>0</v>
      </c>
      <c r="CD58" s="291">
        <v>0</v>
      </c>
      <c r="CE58" s="291">
        <v>0</v>
      </c>
      <c r="CF58" s="291">
        <v>148623.64000000001</v>
      </c>
      <c r="CG58" s="291">
        <v>0.11</v>
      </c>
      <c r="CH58" s="291">
        <v>0</v>
      </c>
      <c r="CI58" s="291">
        <v>0</v>
      </c>
      <c r="CJ58" s="291">
        <v>0</v>
      </c>
      <c r="CK58" s="291">
        <v>0</v>
      </c>
      <c r="CL58" s="291">
        <v>0.11</v>
      </c>
      <c r="CM58" s="291">
        <v>-4143.09</v>
      </c>
      <c r="CN58" s="291">
        <v>0</v>
      </c>
      <c r="CO58" s="291">
        <v>0</v>
      </c>
      <c r="CP58" s="291">
        <v>0</v>
      </c>
      <c r="CQ58" s="291">
        <v>-4143.09</v>
      </c>
      <c r="CR58" s="291">
        <v>144480.54999999999</v>
      </c>
      <c r="CS58" s="291">
        <v>0</v>
      </c>
      <c r="CT58" s="291">
        <v>0</v>
      </c>
      <c r="CU58" s="291">
        <v>0</v>
      </c>
      <c r="CV58" s="291">
        <v>0</v>
      </c>
      <c r="CW58" s="291">
        <v>144480.54999999999</v>
      </c>
      <c r="CX58" s="291">
        <v>2086.0700000000002</v>
      </c>
      <c r="CY58" s="291">
        <v>0</v>
      </c>
      <c r="CZ58" s="291">
        <v>0</v>
      </c>
      <c r="DA58" s="291">
        <v>0</v>
      </c>
      <c r="DB58" s="291">
        <v>0</v>
      </c>
      <c r="DC58" s="291">
        <v>0</v>
      </c>
      <c r="DD58" s="291">
        <v>0</v>
      </c>
      <c r="DE58" s="291">
        <v>0</v>
      </c>
      <c r="DF58" s="291">
        <v>0</v>
      </c>
      <c r="DG58" s="291">
        <f t="shared" si="2"/>
        <v>2086.0700000000002</v>
      </c>
      <c r="DH58" s="291">
        <f t="shared" si="3"/>
        <v>146566.62</v>
      </c>
      <c r="DI58" s="426">
        <v>1.67135E-3</v>
      </c>
    </row>
    <row r="59" spans="1:113" s="205" customFormat="1" ht="20.100000000000001" customHeight="1" x14ac:dyDescent="0.2">
      <c r="A59" s="332">
        <v>622</v>
      </c>
      <c r="B59" s="205" t="s">
        <v>635</v>
      </c>
      <c r="C59" s="332" t="s">
        <v>514</v>
      </c>
      <c r="D59" s="332" t="s">
        <v>509</v>
      </c>
      <c r="E59" s="332" t="s">
        <v>510</v>
      </c>
      <c r="F59" s="291">
        <v>0</v>
      </c>
      <c r="G59" s="291">
        <v>0</v>
      </c>
      <c r="H59" s="291">
        <v>0</v>
      </c>
      <c r="I59" s="291">
        <v>0</v>
      </c>
      <c r="J59" s="291">
        <v>909338</v>
      </c>
      <c r="K59" s="291">
        <v>909338</v>
      </c>
      <c r="L59" s="291">
        <v>0</v>
      </c>
      <c r="M59" s="291">
        <v>0</v>
      </c>
      <c r="N59" s="291">
        <v>0</v>
      </c>
      <c r="O59" s="291">
        <v>0</v>
      </c>
      <c r="P59" s="291">
        <v>818301.53</v>
      </c>
      <c r="Q59" s="291">
        <v>818301.53</v>
      </c>
      <c r="R59" s="291">
        <v>0</v>
      </c>
      <c r="S59" s="291">
        <v>0</v>
      </c>
      <c r="T59" s="291">
        <v>0</v>
      </c>
      <c r="U59" s="291">
        <v>0</v>
      </c>
      <c r="V59" s="291">
        <v>91036.47</v>
      </c>
      <c r="W59" s="291">
        <v>91036.47</v>
      </c>
      <c r="X59" s="291">
        <v>31039540</v>
      </c>
      <c r="Y59" s="291">
        <v>0</v>
      </c>
      <c r="Z59" s="291">
        <v>0</v>
      </c>
      <c r="AA59" s="291">
        <v>0</v>
      </c>
      <c r="AB59" s="291">
        <v>31039540</v>
      </c>
      <c r="AC59" s="556">
        <v>0</v>
      </c>
      <c r="AD59" s="556">
        <v>0</v>
      </c>
      <c r="AE59" s="556">
        <v>0</v>
      </c>
      <c r="AF59" s="556">
        <v>0</v>
      </c>
      <c r="AG59" s="556">
        <v>2.9329E-3</v>
      </c>
      <c r="AH59" s="556">
        <v>2.9329E-3</v>
      </c>
      <c r="AI59" s="291">
        <v>0</v>
      </c>
      <c r="AJ59" s="291">
        <v>0</v>
      </c>
      <c r="AK59" s="291">
        <v>0</v>
      </c>
      <c r="AL59" s="291">
        <v>0</v>
      </c>
      <c r="AM59" s="291">
        <v>91035.87</v>
      </c>
      <c r="AN59" s="291">
        <v>91035.87</v>
      </c>
      <c r="AO59" s="291">
        <v>0</v>
      </c>
      <c r="AP59" s="291">
        <v>0</v>
      </c>
      <c r="AQ59" s="291">
        <v>0</v>
      </c>
      <c r="AR59" s="291">
        <v>0</v>
      </c>
      <c r="AS59" s="291">
        <v>-0.6</v>
      </c>
      <c r="AT59" s="291">
        <v>-0.6</v>
      </c>
      <c r="AU59" s="291">
        <v>0</v>
      </c>
      <c r="AV59" s="291">
        <v>0</v>
      </c>
      <c r="AW59" s="556">
        <v>0</v>
      </c>
      <c r="AX59" s="556">
        <v>0</v>
      </c>
      <c r="AY59" s="556">
        <v>0</v>
      </c>
      <c r="AZ59" s="556">
        <v>0</v>
      </c>
      <c r="BA59" s="556">
        <v>2.9329E-3</v>
      </c>
      <c r="BB59" s="556">
        <v>2.9329E-3</v>
      </c>
      <c r="BC59" s="291">
        <v>0</v>
      </c>
      <c r="BD59" s="291">
        <v>0</v>
      </c>
      <c r="BE59" s="291">
        <v>0</v>
      </c>
      <c r="BF59" s="291">
        <v>0</v>
      </c>
      <c r="BG59" s="291">
        <v>91035.87</v>
      </c>
      <c r="BH59" s="291">
        <v>91035.87</v>
      </c>
      <c r="BI59" s="291">
        <v>0</v>
      </c>
      <c r="BJ59" s="291">
        <v>0</v>
      </c>
      <c r="BK59" s="291">
        <v>0</v>
      </c>
      <c r="BL59" s="291">
        <v>0</v>
      </c>
      <c r="BM59" s="291">
        <v>0</v>
      </c>
      <c r="BN59" s="291">
        <v>0</v>
      </c>
      <c r="BO59" s="291">
        <v>0</v>
      </c>
      <c r="BP59" s="291">
        <v>0</v>
      </c>
      <c r="BQ59" s="291">
        <v>0</v>
      </c>
      <c r="BR59" s="291">
        <v>0</v>
      </c>
      <c r="BS59" s="291">
        <v>0</v>
      </c>
      <c r="BT59" s="291">
        <v>0</v>
      </c>
      <c r="BU59" s="291">
        <v>0</v>
      </c>
      <c r="BV59" s="291">
        <v>0</v>
      </c>
      <c r="BW59" s="291">
        <v>0</v>
      </c>
      <c r="BX59" s="291">
        <v>0</v>
      </c>
      <c r="BY59" s="291">
        <v>91035.87</v>
      </c>
      <c r="BZ59" s="291">
        <v>91035.87</v>
      </c>
      <c r="CA59" s="291">
        <v>0</v>
      </c>
      <c r="CB59" s="291">
        <v>0</v>
      </c>
      <c r="CC59" s="291">
        <v>0</v>
      </c>
      <c r="CD59" s="291">
        <v>0</v>
      </c>
      <c r="CE59" s="291">
        <v>91035.87</v>
      </c>
      <c r="CF59" s="291">
        <v>91035.87</v>
      </c>
      <c r="CG59" s="291">
        <v>0</v>
      </c>
      <c r="CH59" s="291">
        <v>0</v>
      </c>
      <c r="CI59" s="291">
        <v>0</v>
      </c>
      <c r="CJ59" s="291">
        <v>0</v>
      </c>
      <c r="CK59" s="291">
        <v>0</v>
      </c>
      <c r="CL59" s="291">
        <v>0</v>
      </c>
      <c r="CM59" s="291">
        <v>0</v>
      </c>
      <c r="CN59" s="291">
        <v>0</v>
      </c>
      <c r="CO59" s="291">
        <v>0</v>
      </c>
      <c r="CP59" s="291">
        <v>0</v>
      </c>
      <c r="CQ59" s="291">
        <v>0</v>
      </c>
      <c r="CR59" s="291">
        <v>0</v>
      </c>
      <c r="CS59" s="291">
        <v>0</v>
      </c>
      <c r="CT59" s="291">
        <v>0</v>
      </c>
      <c r="CU59" s="291">
        <v>0</v>
      </c>
      <c r="CV59" s="291">
        <v>91035.87</v>
      </c>
      <c r="CW59" s="291">
        <v>91035.87</v>
      </c>
      <c r="CX59" s="291">
        <v>1277.77</v>
      </c>
      <c r="CY59" s="291">
        <v>0</v>
      </c>
      <c r="CZ59" s="291">
        <v>0</v>
      </c>
      <c r="DA59" s="291">
        <v>0</v>
      </c>
      <c r="DB59" s="291">
        <v>0</v>
      </c>
      <c r="DC59" s="291">
        <v>0</v>
      </c>
      <c r="DD59" s="291">
        <v>0</v>
      </c>
      <c r="DE59" s="291">
        <v>0</v>
      </c>
      <c r="DF59" s="291">
        <v>0</v>
      </c>
      <c r="DG59" s="291">
        <f t="shared" si="2"/>
        <v>1277.77</v>
      </c>
      <c r="DH59" s="291">
        <f t="shared" si="3"/>
        <v>92313.64</v>
      </c>
      <c r="DI59" s="426">
        <v>1.07434E-3</v>
      </c>
    </row>
    <row r="60" spans="1:113" s="205" customFormat="1" ht="20.100000000000001" customHeight="1" x14ac:dyDescent="0.2">
      <c r="A60" s="332">
        <v>631</v>
      </c>
      <c r="B60" s="332" t="s">
        <v>442</v>
      </c>
      <c r="C60" s="332"/>
      <c r="D60" s="332" t="s">
        <v>509</v>
      </c>
      <c r="E60" s="332" t="s">
        <v>509</v>
      </c>
      <c r="F60" s="291">
        <v>0</v>
      </c>
      <c r="G60" s="291">
        <v>0</v>
      </c>
      <c r="H60" s="291">
        <v>0</v>
      </c>
      <c r="I60" s="291">
        <v>0</v>
      </c>
      <c r="J60" s="291">
        <v>100535</v>
      </c>
      <c r="K60" s="291">
        <v>100535</v>
      </c>
      <c r="L60" s="291">
        <v>0</v>
      </c>
      <c r="M60" s="291">
        <v>0</v>
      </c>
      <c r="N60" s="291">
        <v>0</v>
      </c>
      <c r="O60" s="291">
        <v>0</v>
      </c>
      <c r="P60" s="291">
        <v>0</v>
      </c>
      <c r="Q60" s="291">
        <v>0</v>
      </c>
      <c r="R60" s="291">
        <v>0</v>
      </c>
      <c r="S60" s="291">
        <v>0</v>
      </c>
      <c r="T60" s="291">
        <v>0</v>
      </c>
      <c r="U60" s="291">
        <v>0</v>
      </c>
      <c r="V60" s="291">
        <v>100535</v>
      </c>
      <c r="W60" s="291">
        <v>100535</v>
      </c>
      <c r="X60" s="291">
        <v>102609725</v>
      </c>
      <c r="Y60" s="291">
        <v>0</v>
      </c>
      <c r="Z60" s="291">
        <v>0</v>
      </c>
      <c r="AA60" s="291">
        <v>0</v>
      </c>
      <c r="AB60" s="291">
        <v>102609725</v>
      </c>
      <c r="AC60" s="556">
        <v>4.5656999999999998E-3</v>
      </c>
      <c r="AD60" s="556">
        <v>0</v>
      </c>
      <c r="AE60" s="556">
        <v>0</v>
      </c>
      <c r="AF60" s="556">
        <v>0</v>
      </c>
      <c r="AG60" s="556">
        <v>9.7970000000000002E-4</v>
      </c>
      <c r="AH60" s="556">
        <v>5.5453999999999998E-3</v>
      </c>
      <c r="AI60" s="291">
        <v>468485.22</v>
      </c>
      <c r="AJ60" s="291">
        <v>0</v>
      </c>
      <c r="AK60" s="291">
        <v>0</v>
      </c>
      <c r="AL60" s="291">
        <v>0</v>
      </c>
      <c r="AM60" s="291">
        <v>100526.75</v>
      </c>
      <c r="AN60" s="291">
        <v>569011.97</v>
      </c>
      <c r="AO60" s="291">
        <v>0</v>
      </c>
      <c r="AP60" s="291">
        <v>0</v>
      </c>
      <c r="AQ60" s="291">
        <v>0</v>
      </c>
      <c r="AR60" s="291">
        <v>0</v>
      </c>
      <c r="AS60" s="291">
        <v>-8.25</v>
      </c>
      <c r="AT60" s="291">
        <v>-8.25</v>
      </c>
      <c r="AU60" s="291">
        <v>0</v>
      </c>
      <c r="AV60" s="291">
        <v>0</v>
      </c>
      <c r="AW60" s="556">
        <v>4.5656999999999998E-3</v>
      </c>
      <c r="AX60" s="556">
        <v>0</v>
      </c>
      <c r="AY60" s="556">
        <v>0</v>
      </c>
      <c r="AZ60" s="556">
        <v>0</v>
      </c>
      <c r="BA60" s="556">
        <v>9.7970000000000002E-4</v>
      </c>
      <c r="BB60" s="556">
        <v>5.5453999999999998E-3</v>
      </c>
      <c r="BC60" s="291">
        <v>468485.22</v>
      </c>
      <c r="BD60" s="291">
        <v>0</v>
      </c>
      <c r="BE60" s="291">
        <v>0</v>
      </c>
      <c r="BF60" s="291">
        <v>0</v>
      </c>
      <c r="BG60" s="291">
        <v>100526.75</v>
      </c>
      <c r="BH60" s="291">
        <v>569011.97</v>
      </c>
      <c r="BI60" s="291">
        <v>0</v>
      </c>
      <c r="BJ60" s="291">
        <v>0</v>
      </c>
      <c r="BK60" s="291">
        <v>0</v>
      </c>
      <c r="BL60" s="291">
        <v>0</v>
      </c>
      <c r="BM60" s="291">
        <v>0</v>
      </c>
      <c r="BN60" s="291">
        <v>0</v>
      </c>
      <c r="BO60" s="291">
        <v>0</v>
      </c>
      <c r="BP60" s="291">
        <v>0</v>
      </c>
      <c r="BQ60" s="291">
        <v>0</v>
      </c>
      <c r="BR60" s="291">
        <v>0</v>
      </c>
      <c r="BS60" s="291">
        <v>0</v>
      </c>
      <c r="BT60" s="291">
        <v>0</v>
      </c>
      <c r="BU60" s="291">
        <v>468485.22</v>
      </c>
      <c r="BV60" s="291">
        <v>0</v>
      </c>
      <c r="BW60" s="291">
        <v>0</v>
      </c>
      <c r="BX60" s="291">
        <v>0</v>
      </c>
      <c r="BY60" s="291">
        <v>100526.75</v>
      </c>
      <c r="BZ60" s="291">
        <v>569011.97</v>
      </c>
      <c r="CA60" s="291">
        <v>468485.3</v>
      </c>
      <c r="CB60" s="291">
        <v>0</v>
      </c>
      <c r="CC60" s="291">
        <v>0</v>
      </c>
      <c r="CD60" s="291">
        <v>0</v>
      </c>
      <c r="CE60" s="291">
        <v>100526.72</v>
      </c>
      <c r="CF60" s="291">
        <v>569012.02</v>
      </c>
      <c r="CG60" s="291">
        <v>0.08</v>
      </c>
      <c r="CH60" s="291">
        <v>0</v>
      </c>
      <c r="CI60" s="291">
        <v>0</v>
      </c>
      <c r="CJ60" s="291">
        <v>0</v>
      </c>
      <c r="CK60" s="291">
        <v>-0.03</v>
      </c>
      <c r="CL60" s="291">
        <v>0.05</v>
      </c>
      <c r="CM60" s="291">
        <v>-8276.33</v>
      </c>
      <c r="CN60" s="291">
        <v>0</v>
      </c>
      <c r="CO60" s="291">
        <v>0</v>
      </c>
      <c r="CP60" s="291">
        <v>0</v>
      </c>
      <c r="CQ60" s="291">
        <v>-8276.33</v>
      </c>
      <c r="CR60" s="291">
        <v>460208.97</v>
      </c>
      <c r="CS60" s="291">
        <v>0</v>
      </c>
      <c r="CT60" s="291">
        <v>0</v>
      </c>
      <c r="CU60" s="291">
        <v>0</v>
      </c>
      <c r="CV60" s="291">
        <v>100526.72</v>
      </c>
      <c r="CW60" s="291">
        <v>560735.68999999994</v>
      </c>
      <c r="CX60" s="291">
        <v>0</v>
      </c>
      <c r="CY60" s="291">
        <v>937.92</v>
      </c>
      <c r="CZ60" s="291">
        <v>0</v>
      </c>
      <c r="DA60" s="291">
        <v>0</v>
      </c>
      <c r="DB60" s="291">
        <v>0</v>
      </c>
      <c r="DC60" s="291">
        <v>0</v>
      </c>
      <c r="DD60" s="291">
        <v>0</v>
      </c>
      <c r="DE60" s="291">
        <v>0</v>
      </c>
      <c r="DF60" s="291">
        <v>0</v>
      </c>
      <c r="DG60" s="291">
        <f t="shared" si="2"/>
        <v>937.92</v>
      </c>
      <c r="DH60" s="291">
        <f t="shared" si="3"/>
        <v>561673.61</v>
      </c>
      <c r="DI60" s="426">
        <v>6.5263099999999996E-3</v>
      </c>
    </row>
    <row r="61" spans="1:113" s="205" customFormat="1" ht="20.100000000000001" customHeight="1" x14ac:dyDescent="0.2">
      <c r="A61" s="332">
        <v>641</v>
      </c>
      <c r="B61" s="332" t="s">
        <v>443</v>
      </c>
      <c r="C61" s="332" t="s">
        <v>515</v>
      </c>
      <c r="D61" s="332" t="s">
        <v>509</v>
      </c>
      <c r="E61" s="332" t="s">
        <v>509</v>
      </c>
      <c r="F61" s="291">
        <v>0</v>
      </c>
      <c r="G61" s="291">
        <v>0</v>
      </c>
      <c r="H61" s="291">
        <v>0</v>
      </c>
      <c r="I61" s="291">
        <v>0</v>
      </c>
      <c r="J61" s="291">
        <v>0</v>
      </c>
      <c r="K61" s="291">
        <v>0</v>
      </c>
      <c r="L61" s="291">
        <v>0</v>
      </c>
      <c r="M61" s="291">
        <v>0</v>
      </c>
      <c r="N61" s="291">
        <v>0</v>
      </c>
      <c r="O61" s="291">
        <v>0</v>
      </c>
      <c r="P61" s="291">
        <v>0</v>
      </c>
      <c r="Q61" s="291">
        <v>0</v>
      </c>
      <c r="R61" s="291">
        <v>0</v>
      </c>
      <c r="S61" s="291">
        <v>0</v>
      </c>
      <c r="T61" s="291">
        <v>0</v>
      </c>
      <c r="U61" s="291">
        <v>0</v>
      </c>
      <c r="V61" s="291">
        <v>0</v>
      </c>
      <c r="W61" s="291">
        <v>0</v>
      </c>
      <c r="X61" s="291">
        <v>4921879</v>
      </c>
      <c r="Y61" s="291">
        <v>0</v>
      </c>
      <c r="Z61" s="291">
        <v>0</v>
      </c>
      <c r="AA61" s="291">
        <v>0</v>
      </c>
      <c r="AB61" s="291">
        <v>4921879</v>
      </c>
      <c r="AC61" s="556">
        <v>4.8663999999999999E-3</v>
      </c>
      <c r="AD61" s="556">
        <v>0</v>
      </c>
      <c r="AE61" s="556">
        <v>0</v>
      </c>
      <c r="AF61" s="556">
        <v>0</v>
      </c>
      <c r="AG61" s="556">
        <v>0</v>
      </c>
      <c r="AH61" s="556">
        <v>4.8663999999999999E-3</v>
      </c>
      <c r="AI61" s="291">
        <v>23951.83</v>
      </c>
      <c r="AJ61" s="291">
        <v>0</v>
      </c>
      <c r="AK61" s="291">
        <v>0</v>
      </c>
      <c r="AL61" s="291">
        <v>0</v>
      </c>
      <c r="AM61" s="291">
        <v>0</v>
      </c>
      <c r="AN61" s="291">
        <v>23951.83</v>
      </c>
      <c r="AO61" s="291">
        <v>0</v>
      </c>
      <c r="AP61" s="291">
        <v>0</v>
      </c>
      <c r="AQ61" s="291">
        <v>0</v>
      </c>
      <c r="AR61" s="291">
        <v>0</v>
      </c>
      <c r="AS61" s="291">
        <v>0</v>
      </c>
      <c r="AT61" s="291">
        <v>0</v>
      </c>
      <c r="AU61" s="291">
        <v>0</v>
      </c>
      <c r="AV61" s="291">
        <v>0</v>
      </c>
      <c r="AW61" s="556">
        <v>4.8663999999999999E-3</v>
      </c>
      <c r="AX61" s="556">
        <v>0</v>
      </c>
      <c r="AY61" s="556">
        <v>0</v>
      </c>
      <c r="AZ61" s="556">
        <v>0</v>
      </c>
      <c r="BA61" s="556">
        <v>0</v>
      </c>
      <c r="BB61" s="556">
        <v>4.8663999999999999E-3</v>
      </c>
      <c r="BC61" s="291">
        <v>23951.83</v>
      </c>
      <c r="BD61" s="291">
        <v>0</v>
      </c>
      <c r="BE61" s="291">
        <v>0</v>
      </c>
      <c r="BF61" s="291">
        <v>0</v>
      </c>
      <c r="BG61" s="291">
        <v>0</v>
      </c>
      <c r="BH61" s="291">
        <v>23951.83</v>
      </c>
      <c r="BI61" s="291">
        <v>0</v>
      </c>
      <c r="BJ61" s="291">
        <v>0</v>
      </c>
      <c r="BK61" s="291">
        <v>0</v>
      </c>
      <c r="BL61" s="291">
        <v>0</v>
      </c>
      <c r="BM61" s="291">
        <v>0</v>
      </c>
      <c r="BN61" s="291">
        <v>0</v>
      </c>
      <c r="BO61" s="291">
        <v>0</v>
      </c>
      <c r="BP61" s="291">
        <v>0</v>
      </c>
      <c r="BQ61" s="291">
        <v>0</v>
      </c>
      <c r="BR61" s="291">
        <v>0</v>
      </c>
      <c r="BS61" s="291">
        <v>0</v>
      </c>
      <c r="BT61" s="291">
        <v>0</v>
      </c>
      <c r="BU61" s="291">
        <v>23951.83</v>
      </c>
      <c r="BV61" s="291">
        <v>0</v>
      </c>
      <c r="BW61" s="291">
        <v>0</v>
      </c>
      <c r="BX61" s="291">
        <v>0</v>
      </c>
      <c r="BY61" s="291">
        <v>0</v>
      </c>
      <c r="BZ61" s="291">
        <v>23951.83</v>
      </c>
      <c r="CA61" s="291">
        <v>23951.86</v>
      </c>
      <c r="CB61" s="291">
        <v>0</v>
      </c>
      <c r="CC61" s="291">
        <v>0</v>
      </c>
      <c r="CD61" s="291">
        <v>0</v>
      </c>
      <c r="CE61" s="291">
        <v>0</v>
      </c>
      <c r="CF61" s="291">
        <v>23951.86</v>
      </c>
      <c r="CG61" s="291">
        <v>0.03</v>
      </c>
      <c r="CH61" s="291">
        <v>0</v>
      </c>
      <c r="CI61" s="291">
        <v>0</v>
      </c>
      <c r="CJ61" s="291">
        <v>0</v>
      </c>
      <c r="CK61" s="291">
        <v>0</v>
      </c>
      <c r="CL61" s="291">
        <v>0.03</v>
      </c>
      <c r="CM61" s="291">
        <v>-555.29</v>
      </c>
      <c r="CN61" s="291">
        <v>0</v>
      </c>
      <c r="CO61" s="291">
        <v>0</v>
      </c>
      <c r="CP61" s="291">
        <v>0</v>
      </c>
      <c r="CQ61" s="291">
        <v>-555.29</v>
      </c>
      <c r="CR61" s="291">
        <v>23396.57</v>
      </c>
      <c r="CS61" s="291">
        <v>0</v>
      </c>
      <c r="CT61" s="291">
        <v>0</v>
      </c>
      <c r="CU61" s="291">
        <v>0</v>
      </c>
      <c r="CV61" s="291">
        <v>0</v>
      </c>
      <c r="CW61" s="291">
        <v>23396.57</v>
      </c>
      <c r="CX61" s="291">
        <v>0</v>
      </c>
      <c r="CY61" s="291">
        <v>0</v>
      </c>
      <c r="CZ61" s="291">
        <v>0</v>
      </c>
      <c r="DA61" s="291">
        <v>0</v>
      </c>
      <c r="DB61" s="291">
        <v>0</v>
      </c>
      <c r="DC61" s="291">
        <v>0</v>
      </c>
      <c r="DD61" s="291">
        <v>0</v>
      </c>
      <c r="DE61" s="291">
        <v>0</v>
      </c>
      <c r="DF61" s="291">
        <v>0</v>
      </c>
      <c r="DG61" s="291">
        <f t="shared" si="2"/>
        <v>0</v>
      </c>
      <c r="DH61" s="291">
        <f t="shared" si="3"/>
        <v>23396.57</v>
      </c>
      <c r="DI61" s="426">
        <v>2.6420000000000003E-4</v>
      </c>
    </row>
    <row r="62" spans="1:113" s="205" customFormat="1" ht="20.100000000000001" customHeight="1" x14ac:dyDescent="0.2">
      <c r="A62" s="332">
        <v>642</v>
      </c>
      <c r="B62" s="332" t="s">
        <v>444</v>
      </c>
      <c r="C62" s="332" t="s">
        <v>515</v>
      </c>
      <c r="D62" s="332" t="s">
        <v>509</v>
      </c>
      <c r="E62" s="332" t="s">
        <v>509</v>
      </c>
      <c r="F62" s="291">
        <v>0</v>
      </c>
      <c r="G62" s="291">
        <v>0</v>
      </c>
      <c r="H62" s="291">
        <v>0</v>
      </c>
      <c r="I62" s="291">
        <v>0</v>
      </c>
      <c r="J62" s="291">
        <v>859781</v>
      </c>
      <c r="K62" s="291">
        <v>859781</v>
      </c>
      <c r="L62" s="291">
        <v>0</v>
      </c>
      <c r="M62" s="291">
        <v>0</v>
      </c>
      <c r="N62" s="291">
        <v>0</v>
      </c>
      <c r="O62" s="291">
        <v>0</v>
      </c>
      <c r="P62" s="291">
        <v>853772.59</v>
      </c>
      <c r="Q62" s="291">
        <v>853772.59</v>
      </c>
      <c r="R62" s="291">
        <v>0</v>
      </c>
      <c r="S62" s="291">
        <v>0</v>
      </c>
      <c r="T62" s="291">
        <v>0</v>
      </c>
      <c r="U62" s="291">
        <v>0</v>
      </c>
      <c r="V62" s="291">
        <v>6008.41</v>
      </c>
      <c r="W62" s="291">
        <v>6008.41</v>
      </c>
      <c r="X62" s="291">
        <v>4921879</v>
      </c>
      <c r="Y62" s="291">
        <v>0</v>
      </c>
      <c r="Z62" s="291">
        <v>0</v>
      </c>
      <c r="AA62" s="291">
        <v>0</v>
      </c>
      <c r="AB62" s="291">
        <v>4921879</v>
      </c>
      <c r="AC62" s="556">
        <v>0</v>
      </c>
      <c r="AD62" s="556">
        <v>0</v>
      </c>
      <c r="AE62" s="556">
        <v>0</v>
      </c>
      <c r="AF62" s="556">
        <v>0</v>
      </c>
      <c r="AG62" s="556">
        <v>1.2206999999999999E-3</v>
      </c>
      <c r="AH62" s="556">
        <v>1.2206999999999999E-3</v>
      </c>
      <c r="AI62" s="291">
        <v>0</v>
      </c>
      <c r="AJ62" s="291">
        <v>0</v>
      </c>
      <c r="AK62" s="291">
        <v>0</v>
      </c>
      <c r="AL62" s="291">
        <v>0</v>
      </c>
      <c r="AM62" s="291">
        <v>6008.14</v>
      </c>
      <c r="AN62" s="291">
        <v>6008.14</v>
      </c>
      <c r="AO62" s="291">
        <v>0</v>
      </c>
      <c r="AP62" s="291">
        <v>0</v>
      </c>
      <c r="AQ62" s="291">
        <v>0</v>
      </c>
      <c r="AR62" s="291">
        <v>0</v>
      </c>
      <c r="AS62" s="291">
        <v>-0.27</v>
      </c>
      <c r="AT62" s="291">
        <v>-0.27</v>
      </c>
      <c r="AU62" s="291">
        <v>0</v>
      </c>
      <c r="AV62" s="291">
        <v>0</v>
      </c>
      <c r="AW62" s="556">
        <v>0</v>
      </c>
      <c r="AX62" s="556">
        <v>0</v>
      </c>
      <c r="AY62" s="556">
        <v>0</v>
      </c>
      <c r="AZ62" s="556">
        <v>0</v>
      </c>
      <c r="BA62" s="556">
        <v>1.2206999999999999E-3</v>
      </c>
      <c r="BB62" s="556">
        <v>1.2206999999999999E-3</v>
      </c>
      <c r="BC62" s="291">
        <v>0</v>
      </c>
      <c r="BD62" s="291">
        <v>0</v>
      </c>
      <c r="BE62" s="291">
        <v>0</v>
      </c>
      <c r="BF62" s="291">
        <v>0</v>
      </c>
      <c r="BG62" s="291">
        <v>6008.14</v>
      </c>
      <c r="BH62" s="291">
        <v>6008.14</v>
      </c>
      <c r="BI62" s="291">
        <v>0</v>
      </c>
      <c r="BJ62" s="291">
        <v>0</v>
      </c>
      <c r="BK62" s="291">
        <v>0</v>
      </c>
      <c r="BL62" s="291">
        <v>0</v>
      </c>
      <c r="BM62" s="291">
        <v>0</v>
      </c>
      <c r="BN62" s="291">
        <v>0</v>
      </c>
      <c r="BO62" s="291">
        <v>0</v>
      </c>
      <c r="BP62" s="291">
        <v>0</v>
      </c>
      <c r="BQ62" s="291">
        <v>0</v>
      </c>
      <c r="BR62" s="291">
        <v>0</v>
      </c>
      <c r="BS62" s="291">
        <v>0</v>
      </c>
      <c r="BT62" s="291">
        <v>0</v>
      </c>
      <c r="BU62" s="291">
        <v>0</v>
      </c>
      <c r="BV62" s="291">
        <v>0</v>
      </c>
      <c r="BW62" s="291">
        <v>0</v>
      </c>
      <c r="BX62" s="291">
        <v>0</v>
      </c>
      <c r="BY62" s="291">
        <v>6008.14</v>
      </c>
      <c r="BZ62" s="291">
        <v>6008.14</v>
      </c>
      <c r="CA62" s="291">
        <v>0</v>
      </c>
      <c r="CB62" s="291">
        <v>0</v>
      </c>
      <c r="CC62" s="291">
        <v>0</v>
      </c>
      <c r="CD62" s="291">
        <v>0</v>
      </c>
      <c r="CE62" s="291">
        <v>6008.13</v>
      </c>
      <c r="CF62" s="291">
        <v>6008.13</v>
      </c>
      <c r="CG62" s="291">
        <v>0</v>
      </c>
      <c r="CH62" s="291">
        <v>0</v>
      </c>
      <c r="CI62" s="291">
        <v>0</v>
      </c>
      <c r="CJ62" s="291">
        <v>0</v>
      </c>
      <c r="CK62" s="291">
        <v>-0.01</v>
      </c>
      <c r="CL62" s="291">
        <v>-0.01</v>
      </c>
      <c r="CM62" s="291">
        <v>0</v>
      </c>
      <c r="CN62" s="291">
        <v>0</v>
      </c>
      <c r="CO62" s="291">
        <v>0</v>
      </c>
      <c r="CP62" s="291">
        <v>0</v>
      </c>
      <c r="CQ62" s="291">
        <v>0</v>
      </c>
      <c r="CR62" s="291">
        <v>0</v>
      </c>
      <c r="CS62" s="291">
        <v>0</v>
      </c>
      <c r="CT62" s="291">
        <v>0</v>
      </c>
      <c r="CU62" s="291">
        <v>0</v>
      </c>
      <c r="CV62" s="291">
        <v>6008.13</v>
      </c>
      <c r="CW62" s="291">
        <v>6008.13</v>
      </c>
      <c r="CX62" s="291">
        <v>0</v>
      </c>
      <c r="CY62" s="291">
        <v>0</v>
      </c>
      <c r="CZ62" s="291">
        <v>0</v>
      </c>
      <c r="DA62" s="291">
        <v>0</v>
      </c>
      <c r="DB62" s="291">
        <v>0</v>
      </c>
      <c r="DC62" s="291">
        <v>0</v>
      </c>
      <c r="DD62" s="291">
        <v>0</v>
      </c>
      <c r="DE62" s="291">
        <v>0</v>
      </c>
      <c r="DF62" s="291">
        <v>0</v>
      </c>
      <c r="DG62" s="291">
        <f t="shared" si="2"/>
        <v>0</v>
      </c>
      <c r="DH62" s="291">
        <f t="shared" si="3"/>
        <v>6008.13</v>
      </c>
      <c r="DI62" s="426">
        <v>7.0019999999999997E-5</v>
      </c>
    </row>
    <row r="63" spans="1:113" s="205" customFormat="1" ht="20.100000000000001" customHeight="1" x14ac:dyDescent="0.2">
      <c r="A63" s="332">
        <v>643</v>
      </c>
      <c r="B63" s="332" t="s">
        <v>589</v>
      </c>
      <c r="C63" s="332" t="s">
        <v>515</v>
      </c>
      <c r="D63" s="332" t="s">
        <v>509</v>
      </c>
      <c r="E63" s="332" t="s">
        <v>510</v>
      </c>
      <c r="F63" s="291">
        <v>0</v>
      </c>
      <c r="G63" s="291">
        <v>0</v>
      </c>
      <c r="H63" s="291">
        <v>0</v>
      </c>
      <c r="I63" s="291">
        <v>0</v>
      </c>
      <c r="J63" s="291">
        <v>1160612</v>
      </c>
      <c r="K63" s="291">
        <v>1160612</v>
      </c>
      <c r="L63" s="291">
        <v>0</v>
      </c>
      <c r="M63" s="291">
        <v>0</v>
      </c>
      <c r="N63" s="291">
        <v>0</v>
      </c>
      <c r="O63" s="291">
        <v>0</v>
      </c>
      <c r="P63" s="291">
        <v>1152880.81</v>
      </c>
      <c r="Q63" s="291">
        <v>1152880.81</v>
      </c>
      <c r="R63" s="291">
        <v>0</v>
      </c>
      <c r="S63" s="291">
        <v>0</v>
      </c>
      <c r="T63" s="291">
        <v>0</v>
      </c>
      <c r="U63" s="291">
        <v>0</v>
      </c>
      <c r="V63" s="291">
        <v>7731.19</v>
      </c>
      <c r="W63" s="291">
        <v>7731.19</v>
      </c>
      <c r="X63" s="291">
        <v>4921879</v>
      </c>
      <c r="Y63" s="291">
        <v>0</v>
      </c>
      <c r="Z63" s="291">
        <v>0</v>
      </c>
      <c r="AA63" s="291">
        <v>0</v>
      </c>
      <c r="AB63" s="291">
        <v>4921879</v>
      </c>
      <c r="AC63" s="556">
        <v>0</v>
      </c>
      <c r="AD63" s="556">
        <v>0</v>
      </c>
      <c r="AE63" s="556">
        <v>0</v>
      </c>
      <c r="AF63" s="556">
        <v>0</v>
      </c>
      <c r="AG63" s="556">
        <v>1.5707E-3</v>
      </c>
      <c r="AH63" s="556">
        <v>1.5707E-3</v>
      </c>
      <c r="AI63" s="291">
        <v>0</v>
      </c>
      <c r="AJ63" s="291">
        <v>0</v>
      </c>
      <c r="AK63" s="291">
        <v>0</v>
      </c>
      <c r="AL63" s="291">
        <v>0</v>
      </c>
      <c r="AM63" s="291">
        <v>7730.8</v>
      </c>
      <c r="AN63" s="291">
        <v>7730.8</v>
      </c>
      <c r="AO63" s="291">
        <v>0</v>
      </c>
      <c r="AP63" s="291">
        <v>0</v>
      </c>
      <c r="AQ63" s="291">
        <v>0</v>
      </c>
      <c r="AR63" s="291">
        <v>0</v>
      </c>
      <c r="AS63" s="291">
        <v>-0.39</v>
      </c>
      <c r="AT63" s="291">
        <v>-0.39</v>
      </c>
      <c r="AU63" s="291">
        <v>0</v>
      </c>
      <c r="AV63" s="291">
        <v>0</v>
      </c>
      <c r="AW63" s="556">
        <v>0</v>
      </c>
      <c r="AX63" s="556">
        <v>0</v>
      </c>
      <c r="AY63" s="556">
        <v>0</v>
      </c>
      <c r="AZ63" s="556">
        <v>0</v>
      </c>
      <c r="BA63" s="556">
        <v>1.5707E-3</v>
      </c>
      <c r="BB63" s="556">
        <v>1.5707E-3</v>
      </c>
      <c r="BC63" s="291">
        <v>0</v>
      </c>
      <c r="BD63" s="291">
        <v>0</v>
      </c>
      <c r="BE63" s="291">
        <v>0</v>
      </c>
      <c r="BF63" s="291">
        <v>0</v>
      </c>
      <c r="BG63" s="291">
        <v>7730.8</v>
      </c>
      <c r="BH63" s="291">
        <v>7730.8</v>
      </c>
      <c r="BI63" s="291">
        <v>0</v>
      </c>
      <c r="BJ63" s="291">
        <v>0</v>
      </c>
      <c r="BK63" s="291">
        <v>0</v>
      </c>
      <c r="BL63" s="291">
        <v>0</v>
      </c>
      <c r="BM63" s="291">
        <v>0</v>
      </c>
      <c r="BN63" s="291">
        <v>0</v>
      </c>
      <c r="BO63" s="291">
        <v>0</v>
      </c>
      <c r="BP63" s="291">
        <v>0</v>
      </c>
      <c r="BQ63" s="291">
        <v>0</v>
      </c>
      <c r="BR63" s="291">
        <v>0</v>
      </c>
      <c r="BS63" s="291">
        <v>0</v>
      </c>
      <c r="BT63" s="291">
        <v>0</v>
      </c>
      <c r="BU63" s="291">
        <v>0</v>
      </c>
      <c r="BV63" s="291">
        <v>0</v>
      </c>
      <c r="BW63" s="291">
        <v>0</v>
      </c>
      <c r="BX63" s="291">
        <v>0</v>
      </c>
      <c r="BY63" s="291">
        <v>7730.8</v>
      </c>
      <c r="BZ63" s="291">
        <v>7730.8</v>
      </c>
      <c r="CA63" s="291">
        <v>0</v>
      </c>
      <c r="CB63" s="291">
        <v>0</v>
      </c>
      <c r="CC63" s="291">
        <v>0</v>
      </c>
      <c r="CD63" s="291">
        <v>0</v>
      </c>
      <c r="CE63" s="291">
        <v>7730.81</v>
      </c>
      <c r="CF63" s="291">
        <v>7730.81</v>
      </c>
      <c r="CG63" s="291">
        <v>0</v>
      </c>
      <c r="CH63" s="291">
        <v>0</v>
      </c>
      <c r="CI63" s="291">
        <v>0</v>
      </c>
      <c r="CJ63" s="291">
        <v>0</v>
      </c>
      <c r="CK63" s="291">
        <v>0.01</v>
      </c>
      <c r="CL63" s="291">
        <v>0.01</v>
      </c>
      <c r="CM63" s="291">
        <v>0</v>
      </c>
      <c r="CN63" s="291">
        <v>0</v>
      </c>
      <c r="CO63" s="291">
        <v>0</v>
      </c>
      <c r="CP63" s="291">
        <v>0</v>
      </c>
      <c r="CQ63" s="291">
        <v>0</v>
      </c>
      <c r="CR63" s="291">
        <v>0</v>
      </c>
      <c r="CS63" s="291">
        <v>0</v>
      </c>
      <c r="CT63" s="291">
        <v>0</v>
      </c>
      <c r="CU63" s="291">
        <v>0</v>
      </c>
      <c r="CV63" s="291">
        <v>7730.81</v>
      </c>
      <c r="CW63" s="291">
        <v>7730.81</v>
      </c>
      <c r="CX63" s="291">
        <v>0</v>
      </c>
      <c r="CY63" s="291">
        <v>0</v>
      </c>
      <c r="CZ63" s="291">
        <v>0</v>
      </c>
      <c r="DA63" s="291">
        <v>0</v>
      </c>
      <c r="DB63" s="291">
        <v>0</v>
      </c>
      <c r="DC63" s="291">
        <v>0</v>
      </c>
      <c r="DD63" s="291">
        <v>0</v>
      </c>
      <c r="DE63" s="291">
        <v>0</v>
      </c>
      <c r="DF63" s="291">
        <v>0</v>
      </c>
      <c r="DG63" s="291">
        <f t="shared" si="2"/>
        <v>0</v>
      </c>
      <c r="DH63" s="291">
        <f t="shared" si="3"/>
        <v>7730.81</v>
      </c>
      <c r="DI63" s="426">
        <v>7.1260000000000006E-5</v>
      </c>
    </row>
    <row r="64" spans="1:113" s="205" customFormat="1" ht="20.100000000000001" customHeight="1" x14ac:dyDescent="0.2">
      <c r="A64" s="332">
        <v>644</v>
      </c>
      <c r="B64" s="332" t="s">
        <v>629</v>
      </c>
      <c r="C64" s="332" t="s">
        <v>515</v>
      </c>
      <c r="D64" s="332" t="s">
        <v>510</v>
      </c>
      <c r="E64" s="332" t="s">
        <v>509</v>
      </c>
      <c r="F64" s="291">
        <v>0</v>
      </c>
      <c r="G64" s="291">
        <v>0</v>
      </c>
      <c r="H64" s="291">
        <v>0</v>
      </c>
      <c r="I64" s="291">
        <v>0</v>
      </c>
      <c r="J64" s="291">
        <v>0</v>
      </c>
      <c r="K64" s="291">
        <v>0</v>
      </c>
      <c r="L64" s="291">
        <v>0</v>
      </c>
      <c r="M64" s="291">
        <v>0</v>
      </c>
      <c r="N64" s="291">
        <v>0</v>
      </c>
      <c r="O64" s="291">
        <v>0</v>
      </c>
      <c r="P64" s="291">
        <v>0</v>
      </c>
      <c r="Q64" s="291">
        <v>0</v>
      </c>
      <c r="R64" s="291">
        <v>0</v>
      </c>
      <c r="S64" s="291">
        <v>0</v>
      </c>
      <c r="T64" s="291">
        <v>0</v>
      </c>
      <c r="U64" s="291">
        <v>0</v>
      </c>
      <c r="V64" s="291">
        <v>0</v>
      </c>
      <c r="W64" s="291">
        <v>0</v>
      </c>
      <c r="X64" s="291">
        <v>4921879</v>
      </c>
      <c r="Y64" s="291">
        <v>0</v>
      </c>
      <c r="Z64" s="291">
        <v>0</v>
      </c>
      <c r="AA64" s="291">
        <v>0</v>
      </c>
      <c r="AB64" s="291">
        <v>4921879</v>
      </c>
      <c r="AC64" s="556">
        <v>0</v>
      </c>
      <c r="AD64" s="556">
        <v>1.5E-3</v>
      </c>
      <c r="AE64" s="556">
        <v>0</v>
      </c>
      <c r="AF64" s="556">
        <v>0</v>
      </c>
      <c r="AG64" s="556">
        <v>0</v>
      </c>
      <c r="AH64" s="556">
        <v>1.5E-3</v>
      </c>
      <c r="AI64" s="291">
        <v>0</v>
      </c>
      <c r="AJ64" s="291">
        <v>7382.82</v>
      </c>
      <c r="AK64" s="291">
        <v>0</v>
      </c>
      <c r="AL64" s="291">
        <v>0</v>
      </c>
      <c r="AM64" s="291">
        <v>0</v>
      </c>
      <c r="AN64" s="291">
        <v>7382.82</v>
      </c>
      <c r="AO64" s="291">
        <v>0</v>
      </c>
      <c r="AP64" s="291">
        <v>0</v>
      </c>
      <c r="AQ64" s="291">
        <v>0</v>
      </c>
      <c r="AR64" s="291">
        <v>0</v>
      </c>
      <c r="AS64" s="291">
        <v>0</v>
      </c>
      <c r="AT64" s="291">
        <v>0</v>
      </c>
      <c r="AU64" s="291">
        <v>0</v>
      </c>
      <c r="AV64" s="291">
        <v>0</v>
      </c>
      <c r="AW64" s="556">
        <v>0</v>
      </c>
      <c r="AX64" s="556">
        <v>1.5E-3</v>
      </c>
      <c r="AY64" s="556">
        <v>0</v>
      </c>
      <c r="AZ64" s="556">
        <v>0</v>
      </c>
      <c r="BA64" s="556">
        <v>0</v>
      </c>
      <c r="BB64" s="556">
        <v>1.5E-3</v>
      </c>
      <c r="BC64" s="291">
        <v>0</v>
      </c>
      <c r="BD64" s="291">
        <v>7382.82</v>
      </c>
      <c r="BE64" s="291">
        <v>0</v>
      </c>
      <c r="BF64" s="291">
        <v>0</v>
      </c>
      <c r="BG64" s="291">
        <v>0</v>
      </c>
      <c r="BH64" s="291">
        <v>7382.82</v>
      </c>
      <c r="BI64" s="291">
        <v>0</v>
      </c>
      <c r="BJ64" s="291">
        <v>0</v>
      </c>
      <c r="BK64" s="291">
        <v>0</v>
      </c>
      <c r="BL64" s="291">
        <v>0</v>
      </c>
      <c r="BM64" s="291">
        <v>0</v>
      </c>
      <c r="BN64" s="291">
        <v>0</v>
      </c>
      <c r="BO64" s="291">
        <v>0</v>
      </c>
      <c r="BP64" s="291">
        <v>0</v>
      </c>
      <c r="BQ64" s="291">
        <v>0</v>
      </c>
      <c r="BR64" s="291">
        <v>0</v>
      </c>
      <c r="BS64" s="291">
        <v>0</v>
      </c>
      <c r="BT64" s="291">
        <v>0</v>
      </c>
      <c r="BU64" s="291">
        <v>0</v>
      </c>
      <c r="BV64" s="291">
        <v>7382.82</v>
      </c>
      <c r="BW64" s="291">
        <v>0</v>
      </c>
      <c r="BX64" s="291">
        <v>0</v>
      </c>
      <c r="BY64" s="291">
        <v>0</v>
      </c>
      <c r="BZ64" s="291">
        <v>7382.82</v>
      </c>
      <c r="CA64" s="291">
        <v>0</v>
      </c>
      <c r="CB64" s="291">
        <v>7382.87</v>
      </c>
      <c r="CC64" s="291">
        <v>0</v>
      </c>
      <c r="CD64" s="291">
        <v>0</v>
      </c>
      <c r="CE64" s="291">
        <v>0</v>
      </c>
      <c r="CF64" s="291">
        <v>7382.87</v>
      </c>
      <c r="CG64" s="291">
        <v>0</v>
      </c>
      <c r="CH64" s="291">
        <v>0.05</v>
      </c>
      <c r="CI64" s="291">
        <v>0</v>
      </c>
      <c r="CJ64" s="291">
        <v>0</v>
      </c>
      <c r="CK64" s="291">
        <v>0</v>
      </c>
      <c r="CL64" s="291">
        <v>0.05</v>
      </c>
      <c r="CM64" s="291">
        <v>0</v>
      </c>
      <c r="CN64" s="291">
        <v>-2468.3000000000002</v>
      </c>
      <c r="CO64" s="291">
        <v>0</v>
      </c>
      <c r="CP64" s="291">
        <v>0</v>
      </c>
      <c r="CQ64" s="291">
        <v>-2468.3000000000002</v>
      </c>
      <c r="CR64" s="291">
        <v>0</v>
      </c>
      <c r="CS64" s="291">
        <v>4914.57</v>
      </c>
      <c r="CT64" s="291">
        <v>0</v>
      </c>
      <c r="CU64" s="291">
        <v>0</v>
      </c>
      <c r="CV64" s="291">
        <v>0</v>
      </c>
      <c r="CW64" s="291">
        <v>4914.57</v>
      </c>
      <c r="CX64" s="291">
        <v>0</v>
      </c>
      <c r="CY64" s="291">
        <v>0</v>
      </c>
      <c r="CZ64" s="291">
        <v>0</v>
      </c>
      <c r="DA64" s="291">
        <v>0</v>
      </c>
      <c r="DB64" s="291">
        <v>0</v>
      </c>
      <c r="DC64" s="291">
        <v>0</v>
      </c>
      <c r="DD64" s="291">
        <v>0</v>
      </c>
      <c r="DE64" s="291">
        <v>0</v>
      </c>
      <c r="DF64" s="291">
        <v>0</v>
      </c>
      <c r="DG64" s="291">
        <f t="shared" si="2"/>
        <v>0</v>
      </c>
      <c r="DH64" s="291">
        <f t="shared" si="3"/>
        <v>4914.57</v>
      </c>
      <c r="DI64" s="426">
        <v>4.0880000000000002E-5</v>
      </c>
    </row>
    <row r="65" spans="1:113" s="205" customFormat="1" ht="20.100000000000001" customHeight="1" x14ac:dyDescent="0.2">
      <c r="A65" s="332">
        <v>651</v>
      </c>
      <c r="B65" s="332" t="s">
        <v>455</v>
      </c>
      <c r="C65" s="332" t="s">
        <v>504</v>
      </c>
      <c r="D65" s="332" t="s">
        <v>509</v>
      </c>
      <c r="E65" s="332" t="s">
        <v>509</v>
      </c>
      <c r="F65" s="291">
        <v>0</v>
      </c>
      <c r="G65" s="291">
        <v>0</v>
      </c>
      <c r="H65" s="291">
        <v>0</v>
      </c>
      <c r="I65" s="291">
        <v>0</v>
      </c>
      <c r="J65" s="291">
        <v>0</v>
      </c>
      <c r="K65" s="291">
        <v>0</v>
      </c>
      <c r="L65" s="291">
        <v>0</v>
      </c>
      <c r="M65" s="291">
        <v>0</v>
      </c>
      <c r="N65" s="291">
        <v>0</v>
      </c>
      <c r="O65" s="291">
        <v>0</v>
      </c>
      <c r="P65" s="291">
        <v>0</v>
      </c>
      <c r="Q65" s="291">
        <v>0</v>
      </c>
      <c r="R65" s="291">
        <v>0</v>
      </c>
      <c r="S65" s="291">
        <v>0</v>
      </c>
      <c r="T65" s="291">
        <v>0</v>
      </c>
      <c r="U65" s="291">
        <v>0</v>
      </c>
      <c r="V65" s="291">
        <v>0</v>
      </c>
      <c r="W65" s="291">
        <v>0</v>
      </c>
      <c r="X65" s="291">
        <v>2396824273</v>
      </c>
      <c r="Y65" s="291">
        <v>0</v>
      </c>
      <c r="Z65" s="291">
        <v>0</v>
      </c>
      <c r="AA65" s="291">
        <v>70593304</v>
      </c>
      <c r="AB65" s="291">
        <v>2326230969</v>
      </c>
      <c r="AC65" s="556">
        <v>4.5209999999999998E-3</v>
      </c>
      <c r="AD65" s="556">
        <v>0</v>
      </c>
      <c r="AE65" s="556">
        <v>0</v>
      </c>
      <c r="AF65" s="556">
        <v>0</v>
      </c>
      <c r="AG65" s="556">
        <v>0</v>
      </c>
      <c r="AH65" s="556">
        <v>4.5209999999999998E-3</v>
      </c>
      <c r="AI65" s="291">
        <v>10516890.210000001</v>
      </c>
      <c r="AJ65" s="291">
        <v>0</v>
      </c>
      <c r="AK65" s="291">
        <v>0</v>
      </c>
      <c r="AL65" s="291">
        <v>0</v>
      </c>
      <c r="AM65" s="291">
        <v>0</v>
      </c>
      <c r="AN65" s="291">
        <v>10516890.210000001</v>
      </c>
      <c r="AO65" s="291">
        <v>0</v>
      </c>
      <c r="AP65" s="291">
        <v>0</v>
      </c>
      <c r="AQ65" s="291">
        <v>0</v>
      </c>
      <c r="AR65" s="291">
        <v>0</v>
      </c>
      <c r="AS65" s="291">
        <v>0</v>
      </c>
      <c r="AT65" s="291">
        <v>0</v>
      </c>
      <c r="AU65" s="291">
        <v>0</v>
      </c>
      <c r="AV65" s="291">
        <v>0</v>
      </c>
      <c r="AW65" s="556">
        <v>4.5209999999999998E-3</v>
      </c>
      <c r="AX65" s="556">
        <v>0</v>
      </c>
      <c r="AY65" s="556">
        <v>0</v>
      </c>
      <c r="AZ65" s="556">
        <v>0</v>
      </c>
      <c r="BA65" s="556">
        <v>0</v>
      </c>
      <c r="BB65" s="556">
        <v>4.5209999999999998E-3</v>
      </c>
      <c r="BC65" s="291">
        <v>10516890.210000001</v>
      </c>
      <c r="BD65" s="291">
        <v>0</v>
      </c>
      <c r="BE65" s="291">
        <v>0</v>
      </c>
      <c r="BF65" s="291">
        <v>0</v>
      </c>
      <c r="BG65" s="291">
        <v>0</v>
      </c>
      <c r="BH65" s="291">
        <v>10516890.210000001</v>
      </c>
      <c r="BI65" s="291">
        <v>530.99</v>
      </c>
      <c r="BJ65" s="291">
        <v>0</v>
      </c>
      <c r="BK65" s="291">
        <v>0</v>
      </c>
      <c r="BL65" s="291">
        <v>0</v>
      </c>
      <c r="BM65" s="291">
        <v>0</v>
      </c>
      <c r="BN65" s="291">
        <v>530.99</v>
      </c>
      <c r="BO65" s="291">
        <v>-139032.4</v>
      </c>
      <c r="BP65" s="291">
        <v>0</v>
      </c>
      <c r="BQ65" s="291">
        <v>0</v>
      </c>
      <c r="BR65" s="291">
        <v>0</v>
      </c>
      <c r="BS65" s="291">
        <v>0</v>
      </c>
      <c r="BT65" s="291">
        <v>-139032.4</v>
      </c>
      <c r="BU65" s="291">
        <v>10378388.800000001</v>
      </c>
      <c r="BV65" s="291">
        <v>0</v>
      </c>
      <c r="BW65" s="291">
        <v>0</v>
      </c>
      <c r="BX65" s="291">
        <v>0</v>
      </c>
      <c r="BY65" s="291">
        <v>0</v>
      </c>
      <c r="BZ65" s="291">
        <v>10378388.800000001</v>
      </c>
      <c r="CA65" s="291">
        <v>10378388.609999999</v>
      </c>
      <c r="CB65" s="291">
        <v>0</v>
      </c>
      <c r="CC65" s="291">
        <v>0</v>
      </c>
      <c r="CD65" s="291">
        <v>0</v>
      </c>
      <c r="CE65" s="291">
        <v>0</v>
      </c>
      <c r="CF65" s="291">
        <v>10378388.609999999</v>
      </c>
      <c r="CG65" s="291">
        <v>-0.19</v>
      </c>
      <c r="CH65" s="291">
        <v>0</v>
      </c>
      <c r="CI65" s="291">
        <v>0</v>
      </c>
      <c r="CJ65" s="291">
        <v>0</v>
      </c>
      <c r="CK65" s="291">
        <v>0</v>
      </c>
      <c r="CL65" s="291">
        <v>-0.19</v>
      </c>
      <c r="CM65" s="291">
        <v>-53985.8</v>
      </c>
      <c r="CN65" s="291">
        <v>0</v>
      </c>
      <c r="CO65" s="291">
        <v>0</v>
      </c>
      <c r="CP65" s="291">
        <v>0</v>
      </c>
      <c r="CQ65" s="291">
        <v>-53985.8</v>
      </c>
      <c r="CR65" s="291">
        <v>10324402.810000001</v>
      </c>
      <c r="CS65" s="291">
        <v>0</v>
      </c>
      <c r="CT65" s="291">
        <v>0</v>
      </c>
      <c r="CU65" s="291">
        <v>0</v>
      </c>
      <c r="CV65" s="291">
        <v>0</v>
      </c>
      <c r="CW65" s="291">
        <v>10324402.810000001</v>
      </c>
      <c r="CX65" s="291">
        <v>0</v>
      </c>
      <c r="CY65" s="291">
        <v>3607.44</v>
      </c>
      <c r="CZ65" s="291">
        <v>0</v>
      </c>
      <c r="DA65" s="291">
        <v>0</v>
      </c>
      <c r="DB65" s="291">
        <v>0</v>
      </c>
      <c r="DC65" s="291">
        <v>0</v>
      </c>
      <c r="DD65" s="291">
        <v>0</v>
      </c>
      <c r="DE65" s="291">
        <v>0</v>
      </c>
      <c r="DF65" s="291">
        <v>0</v>
      </c>
      <c r="DG65" s="291">
        <f t="shared" si="2"/>
        <v>3607.44</v>
      </c>
      <c r="DH65" s="291">
        <f t="shared" si="3"/>
        <v>10328010.25</v>
      </c>
      <c r="DI65" s="426">
        <v>0.11486409</v>
      </c>
    </row>
    <row r="66" spans="1:113" s="205" customFormat="1" ht="20.100000000000001" customHeight="1" x14ac:dyDescent="0.2">
      <c r="A66" s="332">
        <v>652</v>
      </c>
      <c r="B66" s="332" t="s">
        <v>533</v>
      </c>
      <c r="C66" s="332" t="s">
        <v>504</v>
      </c>
      <c r="D66" s="332" t="s">
        <v>509</v>
      </c>
      <c r="E66" s="332" t="s">
        <v>509</v>
      </c>
      <c r="F66" s="291">
        <v>0</v>
      </c>
      <c r="G66" s="291">
        <v>0</v>
      </c>
      <c r="H66" s="291">
        <v>0</v>
      </c>
      <c r="I66" s="291">
        <v>0</v>
      </c>
      <c r="J66" s="291">
        <v>8357560</v>
      </c>
      <c r="K66" s="291">
        <v>8357560</v>
      </c>
      <c r="L66" s="291">
        <v>0</v>
      </c>
      <c r="M66" s="291">
        <v>0</v>
      </c>
      <c r="N66" s="291">
        <v>0</v>
      </c>
      <c r="O66" s="291">
        <v>0</v>
      </c>
      <c r="P66" s="291">
        <v>7232784.5300000003</v>
      </c>
      <c r="Q66" s="291">
        <v>7232784.5300000003</v>
      </c>
      <c r="R66" s="291">
        <v>0</v>
      </c>
      <c r="S66" s="291">
        <v>0</v>
      </c>
      <c r="T66" s="291">
        <v>0</v>
      </c>
      <c r="U66" s="291">
        <v>0</v>
      </c>
      <c r="V66" s="291">
        <v>1124775.47</v>
      </c>
      <c r="W66" s="291">
        <v>1124775.47</v>
      </c>
      <c r="X66" s="291">
        <v>2396824273</v>
      </c>
      <c r="Y66" s="291">
        <v>0</v>
      </c>
      <c r="Z66" s="291">
        <v>0</v>
      </c>
      <c r="AA66" s="291">
        <v>70593304</v>
      </c>
      <c r="AB66" s="291">
        <v>2326230969</v>
      </c>
      <c r="AC66" s="556">
        <v>0</v>
      </c>
      <c r="AD66" s="556">
        <v>0</v>
      </c>
      <c r="AE66" s="556">
        <v>0</v>
      </c>
      <c r="AF66" s="556">
        <v>0</v>
      </c>
      <c r="AG66" s="556">
        <v>4.8349999999999999E-4</v>
      </c>
      <c r="AH66" s="556">
        <v>4.8349999999999999E-4</v>
      </c>
      <c r="AI66" s="291">
        <v>0</v>
      </c>
      <c r="AJ66" s="291">
        <v>0</v>
      </c>
      <c r="AK66" s="291">
        <v>0</v>
      </c>
      <c r="AL66" s="291">
        <v>0</v>
      </c>
      <c r="AM66" s="291">
        <v>1124732.67</v>
      </c>
      <c r="AN66" s="291">
        <v>1124732.67</v>
      </c>
      <c r="AO66" s="291">
        <v>0</v>
      </c>
      <c r="AP66" s="291">
        <v>0</v>
      </c>
      <c r="AQ66" s="291">
        <v>0</v>
      </c>
      <c r="AR66" s="291">
        <v>0</v>
      </c>
      <c r="AS66" s="291">
        <v>-42.8</v>
      </c>
      <c r="AT66" s="291">
        <v>-42.8</v>
      </c>
      <c r="AU66" s="291">
        <v>0</v>
      </c>
      <c r="AV66" s="291">
        <v>0</v>
      </c>
      <c r="AW66" s="556">
        <v>0</v>
      </c>
      <c r="AX66" s="556">
        <v>0</v>
      </c>
      <c r="AY66" s="556">
        <v>0</v>
      </c>
      <c r="AZ66" s="556">
        <v>0</v>
      </c>
      <c r="BA66" s="556">
        <v>4.8349999999999999E-4</v>
      </c>
      <c r="BB66" s="556">
        <v>4.8349999999999999E-4</v>
      </c>
      <c r="BC66" s="291">
        <v>0</v>
      </c>
      <c r="BD66" s="291">
        <v>0</v>
      </c>
      <c r="BE66" s="291">
        <v>0</v>
      </c>
      <c r="BF66" s="291">
        <v>0</v>
      </c>
      <c r="BG66" s="291">
        <v>1124732.67</v>
      </c>
      <c r="BH66" s="291">
        <v>1124732.67</v>
      </c>
      <c r="BI66" s="291">
        <v>0</v>
      </c>
      <c r="BJ66" s="291">
        <v>0</v>
      </c>
      <c r="BK66" s="291">
        <v>0</v>
      </c>
      <c r="BL66" s="291">
        <v>0</v>
      </c>
      <c r="BM66" s="291">
        <v>718.39</v>
      </c>
      <c r="BN66" s="291">
        <v>718.39</v>
      </c>
      <c r="BO66" s="291">
        <v>0</v>
      </c>
      <c r="BP66" s="291">
        <v>0</v>
      </c>
      <c r="BQ66" s="291">
        <v>0</v>
      </c>
      <c r="BR66" s="291">
        <v>0</v>
      </c>
      <c r="BS66" s="291">
        <v>-14876.61</v>
      </c>
      <c r="BT66" s="291">
        <v>-14876.61</v>
      </c>
      <c r="BU66" s="291">
        <v>0</v>
      </c>
      <c r="BV66" s="291">
        <v>0</v>
      </c>
      <c r="BW66" s="291">
        <v>0</v>
      </c>
      <c r="BX66" s="291">
        <v>0</v>
      </c>
      <c r="BY66" s="291">
        <v>1110574.45</v>
      </c>
      <c r="BZ66" s="291">
        <v>1110574.45</v>
      </c>
      <c r="CA66" s="291">
        <v>0</v>
      </c>
      <c r="CB66" s="291">
        <v>0</v>
      </c>
      <c r="CC66" s="291">
        <v>0</v>
      </c>
      <c r="CD66" s="291">
        <v>0</v>
      </c>
      <c r="CE66" s="291">
        <v>1110574.0800000001</v>
      </c>
      <c r="CF66" s="291">
        <v>1110574.0800000001</v>
      </c>
      <c r="CG66" s="291">
        <v>0</v>
      </c>
      <c r="CH66" s="291">
        <v>0</v>
      </c>
      <c r="CI66" s="291">
        <v>0</v>
      </c>
      <c r="CJ66" s="291">
        <v>0</v>
      </c>
      <c r="CK66" s="291">
        <v>-0.37</v>
      </c>
      <c r="CL66" s="291">
        <v>-0.37</v>
      </c>
      <c r="CM66" s="291">
        <v>0</v>
      </c>
      <c r="CN66" s="291">
        <v>0</v>
      </c>
      <c r="CO66" s="291">
        <v>0</v>
      </c>
      <c r="CP66" s="291">
        <v>0</v>
      </c>
      <c r="CQ66" s="291">
        <v>0</v>
      </c>
      <c r="CR66" s="291">
        <v>0</v>
      </c>
      <c r="CS66" s="291">
        <v>0</v>
      </c>
      <c r="CT66" s="291">
        <v>0</v>
      </c>
      <c r="CU66" s="291">
        <v>0</v>
      </c>
      <c r="CV66" s="291">
        <v>1110574.0800000001</v>
      </c>
      <c r="CW66" s="291">
        <v>1110574.0800000001</v>
      </c>
      <c r="CX66" s="291">
        <v>0</v>
      </c>
      <c r="CY66" s="291">
        <v>385.81</v>
      </c>
      <c r="CZ66" s="291">
        <v>0</v>
      </c>
      <c r="DA66" s="291">
        <v>0</v>
      </c>
      <c r="DB66" s="291">
        <v>0</v>
      </c>
      <c r="DC66" s="291">
        <v>0</v>
      </c>
      <c r="DD66" s="291">
        <v>0</v>
      </c>
      <c r="DE66" s="291">
        <v>0</v>
      </c>
      <c r="DF66" s="291">
        <v>0</v>
      </c>
      <c r="DG66" s="291">
        <f t="shared" si="2"/>
        <v>385.81</v>
      </c>
      <c r="DH66" s="291">
        <f t="shared" si="3"/>
        <v>1110959.8900000001</v>
      </c>
      <c r="DI66" s="426">
        <v>1.421831E-2</v>
      </c>
    </row>
    <row r="67" spans="1:113" s="205" customFormat="1" ht="20.100000000000001" customHeight="1" x14ac:dyDescent="0.2">
      <c r="A67" s="332">
        <v>653</v>
      </c>
      <c r="B67" s="332" t="s">
        <v>532</v>
      </c>
      <c r="C67" s="332" t="s">
        <v>504</v>
      </c>
      <c r="D67" s="332" t="s">
        <v>509</v>
      </c>
      <c r="E67" s="332" t="s">
        <v>510</v>
      </c>
      <c r="F67" s="291">
        <v>0</v>
      </c>
      <c r="G67" s="291">
        <v>0</v>
      </c>
      <c r="H67" s="291">
        <v>0</v>
      </c>
      <c r="I67" s="291">
        <v>0</v>
      </c>
      <c r="J67" s="291">
        <v>15467197</v>
      </c>
      <c r="K67" s="291">
        <v>15467197</v>
      </c>
      <c r="L67" s="291">
        <v>0</v>
      </c>
      <c r="M67" s="291">
        <v>0</v>
      </c>
      <c r="N67" s="291">
        <v>0</v>
      </c>
      <c r="O67" s="291">
        <v>0</v>
      </c>
      <c r="P67" s="291">
        <v>13447847.699999999</v>
      </c>
      <c r="Q67" s="291">
        <v>13447847.699999999</v>
      </c>
      <c r="R67" s="291">
        <v>0</v>
      </c>
      <c r="S67" s="291">
        <v>0</v>
      </c>
      <c r="T67" s="291">
        <v>0</v>
      </c>
      <c r="U67" s="291">
        <v>0</v>
      </c>
      <c r="V67" s="291">
        <v>2019349.3</v>
      </c>
      <c r="W67" s="291">
        <v>2019349.3</v>
      </c>
      <c r="X67" s="291">
        <v>2396824273</v>
      </c>
      <c r="Y67" s="291">
        <v>0</v>
      </c>
      <c r="Z67" s="291">
        <v>0</v>
      </c>
      <c r="AA67" s="291">
        <v>70593304</v>
      </c>
      <c r="AB67" s="291">
        <v>2326230969</v>
      </c>
      <c r="AC67" s="556">
        <v>0</v>
      </c>
      <c r="AD67" s="556">
        <v>0</v>
      </c>
      <c r="AE67" s="556">
        <v>0</v>
      </c>
      <c r="AF67" s="556">
        <v>0</v>
      </c>
      <c r="AG67" s="556">
        <v>8.6799999999999996E-4</v>
      </c>
      <c r="AH67" s="556">
        <v>8.6799999999999996E-4</v>
      </c>
      <c r="AI67" s="291">
        <v>0</v>
      </c>
      <c r="AJ67" s="291">
        <v>0</v>
      </c>
      <c r="AK67" s="291">
        <v>0</v>
      </c>
      <c r="AL67" s="291">
        <v>0</v>
      </c>
      <c r="AM67" s="291">
        <v>2019168.48</v>
      </c>
      <c r="AN67" s="291">
        <v>2019168.48</v>
      </c>
      <c r="AO67" s="291">
        <v>0</v>
      </c>
      <c r="AP67" s="291">
        <v>0</v>
      </c>
      <c r="AQ67" s="291">
        <v>0</v>
      </c>
      <c r="AR67" s="291">
        <v>0</v>
      </c>
      <c r="AS67" s="291">
        <v>-180.82</v>
      </c>
      <c r="AT67" s="291">
        <v>-180.82</v>
      </c>
      <c r="AU67" s="291">
        <v>0</v>
      </c>
      <c r="AV67" s="291">
        <v>0</v>
      </c>
      <c r="AW67" s="556">
        <v>0</v>
      </c>
      <c r="AX67" s="556">
        <v>0</v>
      </c>
      <c r="AY67" s="556">
        <v>0</v>
      </c>
      <c r="AZ67" s="556">
        <v>0</v>
      </c>
      <c r="BA67" s="556">
        <v>8.6799999999999996E-4</v>
      </c>
      <c r="BB67" s="556">
        <v>8.6799999999999996E-4</v>
      </c>
      <c r="BC67" s="291">
        <v>0</v>
      </c>
      <c r="BD67" s="291">
        <v>0</v>
      </c>
      <c r="BE67" s="291">
        <v>0</v>
      </c>
      <c r="BF67" s="291">
        <v>0</v>
      </c>
      <c r="BG67" s="291">
        <v>2019168.48</v>
      </c>
      <c r="BH67" s="291">
        <v>2019168.48</v>
      </c>
      <c r="BI67" s="291">
        <v>0</v>
      </c>
      <c r="BJ67" s="291">
        <v>0</v>
      </c>
      <c r="BK67" s="291">
        <v>0</v>
      </c>
      <c r="BL67" s="291">
        <v>0</v>
      </c>
      <c r="BM67" s="291">
        <v>414.73</v>
      </c>
      <c r="BN67" s="291">
        <v>414.73</v>
      </c>
      <c r="BO67" s="291">
        <v>0</v>
      </c>
      <c r="BP67" s="291">
        <v>0</v>
      </c>
      <c r="BQ67" s="291">
        <v>0</v>
      </c>
      <c r="BR67" s="291">
        <v>0</v>
      </c>
      <c r="BS67" s="291">
        <v>50641.19</v>
      </c>
      <c r="BT67" s="291">
        <v>50641.19</v>
      </c>
      <c r="BU67" s="291">
        <v>0</v>
      </c>
      <c r="BV67" s="291">
        <v>0</v>
      </c>
      <c r="BW67" s="291">
        <v>0</v>
      </c>
      <c r="BX67" s="291">
        <v>0</v>
      </c>
      <c r="BY67" s="291">
        <v>2070224.4</v>
      </c>
      <c r="BZ67" s="291">
        <v>2070224.4</v>
      </c>
      <c r="CA67" s="291">
        <v>0</v>
      </c>
      <c r="CB67" s="291">
        <v>0</v>
      </c>
      <c r="CC67" s="291">
        <v>0</v>
      </c>
      <c r="CD67" s="291">
        <v>0</v>
      </c>
      <c r="CE67" s="291">
        <v>2070224.1</v>
      </c>
      <c r="CF67" s="291">
        <v>2070224.1</v>
      </c>
      <c r="CG67" s="291">
        <v>0</v>
      </c>
      <c r="CH67" s="291">
        <v>0</v>
      </c>
      <c r="CI67" s="291">
        <v>0</v>
      </c>
      <c r="CJ67" s="291">
        <v>0</v>
      </c>
      <c r="CK67" s="291">
        <v>-0.3</v>
      </c>
      <c r="CL67" s="291">
        <v>-0.3</v>
      </c>
      <c r="CM67" s="291">
        <v>0</v>
      </c>
      <c r="CN67" s="291">
        <v>0</v>
      </c>
      <c r="CO67" s="291">
        <v>0</v>
      </c>
      <c r="CP67" s="291">
        <v>0</v>
      </c>
      <c r="CQ67" s="291">
        <v>0</v>
      </c>
      <c r="CR67" s="291">
        <v>0</v>
      </c>
      <c r="CS67" s="291">
        <v>0</v>
      </c>
      <c r="CT67" s="291">
        <v>0</v>
      </c>
      <c r="CU67" s="291">
        <v>0</v>
      </c>
      <c r="CV67" s="291">
        <v>2070224.1</v>
      </c>
      <c r="CW67" s="291">
        <v>2070224.1</v>
      </c>
      <c r="CX67" s="291">
        <v>0</v>
      </c>
      <c r="CY67" s="291">
        <v>692.61</v>
      </c>
      <c r="CZ67" s="291">
        <v>0</v>
      </c>
      <c r="DA67" s="291">
        <v>0</v>
      </c>
      <c r="DB67" s="291">
        <v>0</v>
      </c>
      <c r="DC67" s="291">
        <v>0</v>
      </c>
      <c r="DD67" s="291">
        <v>0</v>
      </c>
      <c r="DE67" s="291">
        <v>0</v>
      </c>
      <c r="DF67" s="291">
        <v>0</v>
      </c>
      <c r="DG67" s="291">
        <f t="shared" si="2"/>
        <v>692.61</v>
      </c>
      <c r="DH67" s="291">
        <f t="shared" si="3"/>
        <v>2070916.7100000002</v>
      </c>
      <c r="DI67" s="426">
        <v>3.8664289999999997E-2</v>
      </c>
    </row>
    <row r="68" spans="1:113" s="205" customFormat="1" ht="20.100000000000001" customHeight="1" x14ac:dyDescent="0.2">
      <c r="A68" s="332">
        <v>661</v>
      </c>
      <c r="B68" s="332" t="s">
        <v>467</v>
      </c>
      <c r="C68" s="332" t="s">
        <v>517</v>
      </c>
      <c r="D68" s="332" t="s">
        <v>509</v>
      </c>
      <c r="E68" s="332" t="s">
        <v>509</v>
      </c>
      <c r="F68" s="291">
        <v>0</v>
      </c>
      <c r="G68" s="291">
        <v>0</v>
      </c>
      <c r="H68" s="291">
        <v>0</v>
      </c>
      <c r="I68" s="291">
        <v>0</v>
      </c>
      <c r="J68" s="291">
        <v>0</v>
      </c>
      <c r="K68" s="291">
        <v>0</v>
      </c>
      <c r="L68" s="291">
        <v>0</v>
      </c>
      <c r="M68" s="291">
        <v>0</v>
      </c>
      <c r="N68" s="291">
        <v>0</v>
      </c>
      <c r="O68" s="291">
        <v>0</v>
      </c>
      <c r="P68" s="291">
        <v>0</v>
      </c>
      <c r="Q68" s="291">
        <v>0</v>
      </c>
      <c r="R68" s="291">
        <v>0</v>
      </c>
      <c r="S68" s="291">
        <v>0</v>
      </c>
      <c r="T68" s="291">
        <v>0</v>
      </c>
      <c r="U68" s="291">
        <v>0</v>
      </c>
      <c r="V68" s="291">
        <v>0</v>
      </c>
      <c r="W68" s="291">
        <v>0</v>
      </c>
      <c r="X68" s="291">
        <v>171040141</v>
      </c>
      <c r="Y68" s="291">
        <v>0</v>
      </c>
      <c r="Z68" s="291">
        <v>0</v>
      </c>
      <c r="AA68" s="291">
        <v>0</v>
      </c>
      <c r="AB68" s="291">
        <v>171040141</v>
      </c>
      <c r="AC68" s="556">
        <v>5.0022E-3</v>
      </c>
      <c r="AD68" s="556">
        <v>0</v>
      </c>
      <c r="AE68" s="556">
        <v>0</v>
      </c>
      <c r="AF68" s="556">
        <v>0</v>
      </c>
      <c r="AG68" s="556">
        <v>0</v>
      </c>
      <c r="AH68" s="556">
        <v>5.0022E-3</v>
      </c>
      <c r="AI68" s="291">
        <v>855576.99</v>
      </c>
      <c r="AJ68" s="291">
        <v>0</v>
      </c>
      <c r="AK68" s="291">
        <v>0</v>
      </c>
      <c r="AL68" s="291">
        <v>0</v>
      </c>
      <c r="AM68" s="291">
        <v>0</v>
      </c>
      <c r="AN68" s="291">
        <v>855576.99</v>
      </c>
      <c r="AO68" s="291">
        <v>0</v>
      </c>
      <c r="AP68" s="291">
        <v>0</v>
      </c>
      <c r="AQ68" s="291">
        <v>0</v>
      </c>
      <c r="AR68" s="291">
        <v>0</v>
      </c>
      <c r="AS68" s="291">
        <v>0</v>
      </c>
      <c r="AT68" s="291">
        <v>0</v>
      </c>
      <c r="AU68" s="291">
        <v>0</v>
      </c>
      <c r="AV68" s="291">
        <v>0</v>
      </c>
      <c r="AW68" s="556">
        <v>5.0022E-3</v>
      </c>
      <c r="AX68" s="556">
        <v>0</v>
      </c>
      <c r="AY68" s="556">
        <v>0</v>
      </c>
      <c r="AZ68" s="556">
        <v>0</v>
      </c>
      <c r="BA68" s="556">
        <v>0</v>
      </c>
      <c r="BB68" s="556">
        <v>5.0022E-3</v>
      </c>
      <c r="BC68" s="291">
        <v>855576.99</v>
      </c>
      <c r="BD68" s="291">
        <v>0</v>
      </c>
      <c r="BE68" s="291">
        <v>0</v>
      </c>
      <c r="BF68" s="291">
        <v>0</v>
      </c>
      <c r="BG68" s="291">
        <v>0</v>
      </c>
      <c r="BH68" s="291">
        <v>855576.99</v>
      </c>
      <c r="BI68" s="291">
        <v>0</v>
      </c>
      <c r="BJ68" s="291">
        <v>0</v>
      </c>
      <c r="BK68" s="291">
        <v>0</v>
      </c>
      <c r="BL68" s="291">
        <v>0</v>
      </c>
      <c r="BM68" s="291">
        <v>0</v>
      </c>
      <c r="BN68" s="291">
        <v>0</v>
      </c>
      <c r="BO68" s="291">
        <v>0</v>
      </c>
      <c r="BP68" s="291">
        <v>0</v>
      </c>
      <c r="BQ68" s="291">
        <v>0</v>
      </c>
      <c r="BR68" s="291">
        <v>0</v>
      </c>
      <c r="BS68" s="291">
        <v>0</v>
      </c>
      <c r="BT68" s="291">
        <v>0</v>
      </c>
      <c r="BU68" s="291">
        <v>855576.99</v>
      </c>
      <c r="BV68" s="291">
        <v>0</v>
      </c>
      <c r="BW68" s="291">
        <v>0</v>
      </c>
      <c r="BX68" s="291">
        <v>0</v>
      </c>
      <c r="BY68" s="291">
        <v>0</v>
      </c>
      <c r="BZ68" s="291">
        <v>855576.99</v>
      </c>
      <c r="CA68" s="291">
        <v>855577.15</v>
      </c>
      <c r="CB68" s="291">
        <v>0</v>
      </c>
      <c r="CC68" s="291">
        <v>0</v>
      </c>
      <c r="CD68" s="291">
        <v>0</v>
      </c>
      <c r="CE68" s="291">
        <v>0</v>
      </c>
      <c r="CF68" s="291">
        <v>855577.15</v>
      </c>
      <c r="CG68" s="291">
        <v>0.16</v>
      </c>
      <c r="CH68" s="291">
        <v>0</v>
      </c>
      <c r="CI68" s="291">
        <v>0</v>
      </c>
      <c r="CJ68" s="291">
        <v>0</v>
      </c>
      <c r="CK68" s="291">
        <v>0</v>
      </c>
      <c r="CL68" s="291">
        <v>0.16</v>
      </c>
      <c r="CM68" s="291">
        <v>-56469.77</v>
      </c>
      <c r="CN68" s="291">
        <v>0</v>
      </c>
      <c r="CO68" s="291">
        <v>0</v>
      </c>
      <c r="CP68" s="291">
        <v>0</v>
      </c>
      <c r="CQ68" s="291">
        <v>-56469.77</v>
      </c>
      <c r="CR68" s="291">
        <v>799107.38</v>
      </c>
      <c r="CS68" s="291">
        <v>0</v>
      </c>
      <c r="CT68" s="291">
        <v>0</v>
      </c>
      <c r="CU68" s="291">
        <v>0</v>
      </c>
      <c r="CV68" s="291">
        <v>0</v>
      </c>
      <c r="CW68" s="291">
        <v>799107.38</v>
      </c>
      <c r="CX68" s="291">
        <v>976.71</v>
      </c>
      <c r="CY68" s="291">
        <v>790.95</v>
      </c>
      <c r="CZ68" s="291">
        <v>0</v>
      </c>
      <c r="DA68" s="291">
        <v>0</v>
      </c>
      <c r="DB68" s="291">
        <v>0</v>
      </c>
      <c r="DC68" s="291">
        <v>0</v>
      </c>
      <c r="DD68" s="291">
        <v>0</v>
      </c>
      <c r="DE68" s="291">
        <v>0</v>
      </c>
      <c r="DF68" s="291">
        <v>0</v>
      </c>
      <c r="DG68" s="291">
        <f t="shared" si="2"/>
        <v>1767.66</v>
      </c>
      <c r="DH68" s="291">
        <f t="shared" si="3"/>
        <v>800875.04</v>
      </c>
      <c r="DI68" s="426">
        <v>9.1531700000000004E-3</v>
      </c>
    </row>
    <row r="69" spans="1:113" s="205" customFormat="1" ht="20.100000000000001" customHeight="1" x14ac:dyDescent="0.2">
      <c r="A69" s="332">
        <v>662</v>
      </c>
      <c r="B69" s="205" t="s">
        <v>636</v>
      </c>
      <c r="C69" s="332" t="s">
        <v>517</v>
      </c>
      <c r="D69" s="332" t="s">
        <v>509</v>
      </c>
      <c r="E69" s="332" t="s">
        <v>510</v>
      </c>
      <c r="F69" s="291">
        <v>0</v>
      </c>
      <c r="G69" s="291">
        <v>0</v>
      </c>
      <c r="H69" s="291">
        <v>0</v>
      </c>
      <c r="I69" s="291">
        <v>0</v>
      </c>
      <c r="J69" s="291">
        <v>233000</v>
      </c>
      <c r="K69" s="291">
        <v>233000</v>
      </c>
      <c r="L69" s="291">
        <v>0</v>
      </c>
      <c r="M69" s="291">
        <v>0</v>
      </c>
      <c r="N69" s="291">
        <v>0</v>
      </c>
      <c r="O69" s="291">
        <v>0</v>
      </c>
      <c r="P69" s="291">
        <v>131949.9</v>
      </c>
      <c r="Q69" s="291">
        <v>131949.9</v>
      </c>
      <c r="R69" s="291">
        <v>0</v>
      </c>
      <c r="S69" s="291">
        <v>0</v>
      </c>
      <c r="T69" s="291">
        <v>0</v>
      </c>
      <c r="U69" s="291">
        <v>0</v>
      </c>
      <c r="V69" s="291">
        <v>101050.1</v>
      </c>
      <c r="W69" s="291">
        <v>101050.1</v>
      </c>
      <c r="X69" s="291">
        <v>171040141</v>
      </c>
      <c r="Y69" s="291">
        <v>0</v>
      </c>
      <c r="Z69" s="291">
        <v>0</v>
      </c>
      <c r="AA69" s="291">
        <v>0</v>
      </c>
      <c r="AB69" s="291">
        <v>171040141</v>
      </c>
      <c r="AC69" s="556">
        <v>0</v>
      </c>
      <c r="AD69" s="556">
        <v>0</v>
      </c>
      <c r="AE69" s="556">
        <v>0</v>
      </c>
      <c r="AF69" s="556">
        <v>0</v>
      </c>
      <c r="AG69" s="556">
        <v>5.9069999999999999E-4</v>
      </c>
      <c r="AH69" s="556">
        <v>5.9069999999999999E-4</v>
      </c>
      <c r="AI69" s="291">
        <v>0</v>
      </c>
      <c r="AJ69" s="291">
        <v>0</v>
      </c>
      <c r="AK69" s="291">
        <v>0</v>
      </c>
      <c r="AL69" s="291">
        <v>0</v>
      </c>
      <c r="AM69" s="291">
        <v>101033.41</v>
      </c>
      <c r="AN69" s="291">
        <v>101033.41</v>
      </c>
      <c r="AO69" s="291">
        <v>0</v>
      </c>
      <c r="AP69" s="291">
        <v>0</v>
      </c>
      <c r="AQ69" s="291">
        <v>0</v>
      </c>
      <c r="AR69" s="291">
        <v>0</v>
      </c>
      <c r="AS69" s="291">
        <v>-16.690000000000001</v>
      </c>
      <c r="AT69" s="291">
        <v>-16.690000000000001</v>
      </c>
      <c r="AU69" s="291">
        <v>0</v>
      </c>
      <c r="AV69" s="291">
        <v>0</v>
      </c>
      <c r="AW69" s="556">
        <v>0</v>
      </c>
      <c r="AX69" s="556">
        <v>0</v>
      </c>
      <c r="AY69" s="556">
        <v>0</v>
      </c>
      <c r="AZ69" s="556">
        <v>0</v>
      </c>
      <c r="BA69" s="556">
        <v>5.9069999999999999E-4</v>
      </c>
      <c r="BB69" s="556">
        <v>5.9069999999999999E-4</v>
      </c>
      <c r="BC69" s="291">
        <v>0</v>
      </c>
      <c r="BD69" s="291">
        <v>0</v>
      </c>
      <c r="BE69" s="291">
        <v>0</v>
      </c>
      <c r="BF69" s="291">
        <v>0</v>
      </c>
      <c r="BG69" s="291">
        <v>101033.41</v>
      </c>
      <c r="BH69" s="291">
        <v>101033.41</v>
      </c>
      <c r="BI69" s="291">
        <v>0</v>
      </c>
      <c r="BJ69" s="291">
        <v>0</v>
      </c>
      <c r="BK69" s="291">
        <v>0</v>
      </c>
      <c r="BL69" s="291">
        <v>0</v>
      </c>
      <c r="BM69" s="291">
        <v>0</v>
      </c>
      <c r="BN69" s="291">
        <v>0</v>
      </c>
      <c r="BO69" s="291">
        <v>0</v>
      </c>
      <c r="BP69" s="291">
        <v>0</v>
      </c>
      <c r="BQ69" s="291">
        <v>0</v>
      </c>
      <c r="BR69" s="291">
        <v>0</v>
      </c>
      <c r="BS69" s="291">
        <v>0</v>
      </c>
      <c r="BT69" s="291">
        <v>0</v>
      </c>
      <c r="BU69" s="291">
        <v>0</v>
      </c>
      <c r="BV69" s="291">
        <v>0</v>
      </c>
      <c r="BW69" s="291">
        <v>0</v>
      </c>
      <c r="BX69" s="291">
        <v>0</v>
      </c>
      <c r="BY69" s="291">
        <v>101033.41</v>
      </c>
      <c r="BZ69" s="291">
        <v>101033.41</v>
      </c>
      <c r="CA69" s="291">
        <v>0</v>
      </c>
      <c r="CB69" s="291">
        <v>0</v>
      </c>
      <c r="CC69" s="291">
        <v>0</v>
      </c>
      <c r="CD69" s="291">
        <v>0</v>
      </c>
      <c r="CE69" s="291">
        <v>101033.44</v>
      </c>
      <c r="CF69" s="291">
        <v>101033.44</v>
      </c>
      <c r="CG69" s="291">
        <v>0</v>
      </c>
      <c r="CH69" s="291">
        <v>0</v>
      </c>
      <c r="CI69" s="291">
        <v>0</v>
      </c>
      <c r="CJ69" s="291">
        <v>0</v>
      </c>
      <c r="CK69" s="291">
        <v>0.03</v>
      </c>
      <c r="CL69" s="291">
        <v>0.03</v>
      </c>
      <c r="CM69" s="291">
        <v>0</v>
      </c>
      <c r="CN69" s="291">
        <v>0</v>
      </c>
      <c r="CO69" s="291">
        <v>0</v>
      </c>
      <c r="CP69" s="291">
        <v>0</v>
      </c>
      <c r="CQ69" s="291">
        <v>0</v>
      </c>
      <c r="CR69" s="291">
        <v>0</v>
      </c>
      <c r="CS69" s="291">
        <v>0</v>
      </c>
      <c r="CT69" s="291">
        <v>0</v>
      </c>
      <c r="CU69" s="291">
        <v>0</v>
      </c>
      <c r="CV69" s="291">
        <v>101033.44</v>
      </c>
      <c r="CW69" s="291">
        <v>101033.44</v>
      </c>
      <c r="CX69" s="291">
        <v>115.34</v>
      </c>
      <c r="CY69" s="291">
        <v>93.4</v>
      </c>
      <c r="CZ69" s="291">
        <v>0</v>
      </c>
      <c r="DA69" s="291">
        <v>0</v>
      </c>
      <c r="DB69" s="291">
        <v>0</v>
      </c>
      <c r="DC69" s="291">
        <v>0</v>
      </c>
      <c r="DD69" s="291">
        <v>0</v>
      </c>
      <c r="DE69" s="291">
        <v>0</v>
      </c>
      <c r="DF69" s="291">
        <v>0</v>
      </c>
      <c r="DG69" s="291">
        <f t="shared" si="2"/>
        <v>208.74</v>
      </c>
      <c r="DH69" s="291">
        <f t="shared" si="3"/>
        <v>101242.18000000001</v>
      </c>
      <c r="DI69" s="426">
        <v>1.21503E-3</v>
      </c>
    </row>
    <row r="70" spans="1:113" s="205" customFormat="1" ht="20.100000000000001" customHeight="1" x14ac:dyDescent="0.2">
      <c r="A70" s="332">
        <v>671</v>
      </c>
      <c r="B70" s="332" t="s">
        <v>413</v>
      </c>
      <c r="C70" s="332" t="s">
        <v>514</v>
      </c>
      <c r="D70" s="332" t="s">
        <v>509</v>
      </c>
      <c r="E70" s="332" t="s">
        <v>510</v>
      </c>
      <c r="F70" s="291">
        <v>0</v>
      </c>
      <c r="G70" s="291">
        <v>0</v>
      </c>
      <c r="H70" s="291">
        <v>0</v>
      </c>
      <c r="I70" s="291">
        <v>0</v>
      </c>
      <c r="J70" s="291">
        <v>586673</v>
      </c>
      <c r="K70" s="291">
        <v>586673</v>
      </c>
      <c r="L70" s="291">
        <v>0</v>
      </c>
      <c r="M70" s="291">
        <v>0</v>
      </c>
      <c r="N70" s="291">
        <v>0</v>
      </c>
      <c r="O70" s="291">
        <v>0</v>
      </c>
      <c r="P70" s="291">
        <v>495227.98</v>
      </c>
      <c r="Q70" s="291">
        <v>495227.98</v>
      </c>
      <c r="R70" s="291">
        <v>0</v>
      </c>
      <c r="S70" s="291">
        <v>0</v>
      </c>
      <c r="T70" s="291">
        <v>0</v>
      </c>
      <c r="U70" s="291">
        <v>0</v>
      </c>
      <c r="V70" s="291">
        <v>91445.02</v>
      </c>
      <c r="W70" s="291">
        <v>91445.02</v>
      </c>
      <c r="X70" s="291">
        <v>55122980</v>
      </c>
      <c r="Y70" s="291">
        <v>0</v>
      </c>
      <c r="Z70" s="291">
        <v>0</v>
      </c>
      <c r="AA70" s="291">
        <v>0</v>
      </c>
      <c r="AB70" s="291">
        <v>55122980</v>
      </c>
      <c r="AC70" s="556">
        <v>4.7796000000000002E-3</v>
      </c>
      <c r="AD70" s="556">
        <v>0</v>
      </c>
      <c r="AE70" s="556">
        <v>0</v>
      </c>
      <c r="AF70" s="556">
        <v>0</v>
      </c>
      <c r="AG70" s="556">
        <v>1.6589E-3</v>
      </c>
      <c r="AH70" s="556">
        <v>6.4384999999999998E-3</v>
      </c>
      <c r="AI70" s="291">
        <v>263465.8</v>
      </c>
      <c r="AJ70" s="291">
        <v>0</v>
      </c>
      <c r="AK70" s="291">
        <v>0</v>
      </c>
      <c r="AL70" s="291">
        <v>0</v>
      </c>
      <c r="AM70" s="291">
        <v>91443.51</v>
      </c>
      <c r="AN70" s="291">
        <v>354909.31</v>
      </c>
      <c r="AO70" s="291">
        <v>0</v>
      </c>
      <c r="AP70" s="291">
        <v>0</v>
      </c>
      <c r="AQ70" s="291">
        <v>0</v>
      </c>
      <c r="AR70" s="291">
        <v>0</v>
      </c>
      <c r="AS70" s="291">
        <v>-1.51</v>
      </c>
      <c r="AT70" s="291">
        <v>-1.51</v>
      </c>
      <c r="AU70" s="291">
        <v>0</v>
      </c>
      <c r="AV70" s="291">
        <v>0</v>
      </c>
      <c r="AW70" s="556">
        <v>4.7796000000000002E-3</v>
      </c>
      <c r="AX70" s="556">
        <v>0</v>
      </c>
      <c r="AY70" s="556">
        <v>0</v>
      </c>
      <c r="AZ70" s="556">
        <v>0</v>
      </c>
      <c r="BA70" s="556">
        <v>1.6589E-3</v>
      </c>
      <c r="BB70" s="556">
        <v>6.4384999999999998E-3</v>
      </c>
      <c r="BC70" s="291">
        <v>263465.8</v>
      </c>
      <c r="BD70" s="291">
        <v>0</v>
      </c>
      <c r="BE70" s="291">
        <v>0</v>
      </c>
      <c r="BF70" s="291">
        <v>0</v>
      </c>
      <c r="BG70" s="291">
        <v>91443.51</v>
      </c>
      <c r="BH70" s="291">
        <v>354909.31</v>
      </c>
      <c r="BI70" s="291">
        <v>0</v>
      </c>
      <c r="BJ70" s="291">
        <v>0</v>
      </c>
      <c r="BK70" s="291">
        <v>0</v>
      </c>
      <c r="BL70" s="291">
        <v>0</v>
      </c>
      <c r="BM70" s="291">
        <v>0</v>
      </c>
      <c r="BN70" s="291">
        <v>0</v>
      </c>
      <c r="BO70" s="291">
        <v>0</v>
      </c>
      <c r="BP70" s="291">
        <v>0</v>
      </c>
      <c r="BQ70" s="291">
        <v>0</v>
      </c>
      <c r="BR70" s="291">
        <v>0</v>
      </c>
      <c r="BS70" s="291">
        <v>0</v>
      </c>
      <c r="BT70" s="291">
        <v>0</v>
      </c>
      <c r="BU70" s="291">
        <v>263465.8</v>
      </c>
      <c r="BV70" s="291">
        <v>0</v>
      </c>
      <c r="BW70" s="291">
        <v>0</v>
      </c>
      <c r="BX70" s="291">
        <v>0</v>
      </c>
      <c r="BY70" s="291">
        <v>91443.51</v>
      </c>
      <c r="BZ70" s="291">
        <v>354909.31</v>
      </c>
      <c r="CA70" s="291">
        <v>263465.75</v>
      </c>
      <c r="CB70" s="291">
        <v>0</v>
      </c>
      <c r="CC70" s="291">
        <v>0</v>
      </c>
      <c r="CD70" s="291">
        <v>0</v>
      </c>
      <c r="CE70" s="291">
        <v>91443.58</v>
      </c>
      <c r="CF70" s="291">
        <v>354909.33</v>
      </c>
      <c r="CG70" s="291">
        <v>-0.05</v>
      </c>
      <c r="CH70" s="291">
        <v>0</v>
      </c>
      <c r="CI70" s="291">
        <v>0</v>
      </c>
      <c r="CJ70" s="291">
        <v>0</v>
      </c>
      <c r="CK70" s="291">
        <v>7.0000000000000007E-2</v>
      </c>
      <c r="CL70" s="291">
        <v>0.02</v>
      </c>
      <c r="CM70" s="291">
        <v>-9601.19</v>
      </c>
      <c r="CN70" s="291">
        <v>0</v>
      </c>
      <c r="CO70" s="291">
        <v>0</v>
      </c>
      <c r="CP70" s="291">
        <v>0</v>
      </c>
      <c r="CQ70" s="291">
        <v>-9601.19</v>
      </c>
      <c r="CR70" s="291">
        <v>253864.56</v>
      </c>
      <c r="CS70" s="291">
        <v>0</v>
      </c>
      <c r="CT70" s="291">
        <v>0</v>
      </c>
      <c r="CU70" s="291">
        <v>0</v>
      </c>
      <c r="CV70" s="291">
        <v>91443.58</v>
      </c>
      <c r="CW70" s="291">
        <v>345308.14</v>
      </c>
      <c r="CX70" s="291">
        <v>0</v>
      </c>
      <c r="CY70" s="291">
        <v>79.88</v>
      </c>
      <c r="CZ70" s="291">
        <v>0</v>
      </c>
      <c r="DA70" s="291">
        <v>0</v>
      </c>
      <c r="DB70" s="291">
        <v>0</v>
      </c>
      <c r="DC70" s="291">
        <v>0</v>
      </c>
      <c r="DD70" s="291">
        <v>0</v>
      </c>
      <c r="DE70" s="291">
        <v>0</v>
      </c>
      <c r="DF70" s="291">
        <v>0</v>
      </c>
      <c r="DG70" s="291">
        <f t="shared" si="2"/>
        <v>79.88</v>
      </c>
      <c r="DH70" s="291">
        <f t="shared" si="3"/>
        <v>345388.02</v>
      </c>
      <c r="DI70" s="426">
        <v>3.9512200000000001E-3</v>
      </c>
    </row>
    <row r="71" spans="1:113" s="205" customFormat="1" ht="20.100000000000001" customHeight="1" x14ac:dyDescent="0.2">
      <c r="A71" s="332">
        <v>681</v>
      </c>
      <c r="B71" s="332" t="s">
        <v>428</v>
      </c>
      <c r="C71" s="332"/>
      <c r="D71" s="332" t="s">
        <v>509</v>
      </c>
      <c r="E71" s="332" t="s">
        <v>509</v>
      </c>
      <c r="F71" s="291">
        <v>0</v>
      </c>
      <c r="G71" s="291">
        <v>0</v>
      </c>
      <c r="H71" s="291">
        <v>0</v>
      </c>
      <c r="I71" s="291">
        <v>0</v>
      </c>
      <c r="J71" s="291">
        <v>0</v>
      </c>
      <c r="K71" s="291">
        <v>0</v>
      </c>
      <c r="L71" s="291">
        <v>0</v>
      </c>
      <c r="M71" s="291">
        <v>0</v>
      </c>
      <c r="N71" s="291">
        <v>0</v>
      </c>
      <c r="O71" s="291">
        <v>0</v>
      </c>
      <c r="P71" s="291">
        <v>0</v>
      </c>
      <c r="Q71" s="291">
        <v>0</v>
      </c>
      <c r="R71" s="291">
        <v>0</v>
      </c>
      <c r="S71" s="291">
        <v>0</v>
      </c>
      <c r="T71" s="291">
        <v>0</v>
      </c>
      <c r="U71" s="291">
        <v>0</v>
      </c>
      <c r="V71" s="291">
        <v>0</v>
      </c>
      <c r="W71" s="291">
        <v>0</v>
      </c>
      <c r="X71" s="291">
        <v>84543186</v>
      </c>
      <c r="Y71" s="291">
        <v>0</v>
      </c>
      <c r="Z71" s="291">
        <v>0</v>
      </c>
      <c r="AA71" s="291">
        <v>0</v>
      </c>
      <c r="AB71" s="291">
        <v>84543186</v>
      </c>
      <c r="AC71" s="556">
        <v>4.2052000000000001E-3</v>
      </c>
      <c r="AD71" s="556">
        <v>0</v>
      </c>
      <c r="AE71" s="556">
        <v>0</v>
      </c>
      <c r="AF71" s="556">
        <v>0</v>
      </c>
      <c r="AG71" s="556">
        <v>0</v>
      </c>
      <c r="AH71" s="556">
        <v>4.2052000000000001E-3</v>
      </c>
      <c r="AI71" s="291">
        <v>355521.01</v>
      </c>
      <c r="AJ71" s="291">
        <v>0</v>
      </c>
      <c r="AK71" s="291">
        <v>0</v>
      </c>
      <c r="AL71" s="291">
        <v>0</v>
      </c>
      <c r="AM71" s="291">
        <v>0</v>
      </c>
      <c r="AN71" s="291">
        <v>355521.01</v>
      </c>
      <c r="AO71" s="291">
        <v>0</v>
      </c>
      <c r="AP71" s="291">
        <v>0</v>
      </c>
      <c r="AQ71" s="291">
        <v>0</v>
      </c>
      <c r="AR71" s="291">
        <v>0</v>
      </c>
      <c r="AS71" s="291">
        <v>0</v>
      </c>
      <c r="AT71" s="291">
        <v>0</v>
      </c>
      <c r="AU71" s="291">
        <v>0</v>
      </c>
      <c r="AV71" s="291">
        <v>0</v>
      </c>
      <c r="AW71" s="556">
        <v>4.2052000000000001E-3</v>
      </c>
      <c r="AX71" s="556">
        <v>0</v>
      </c>
      <c r="AY71" s="556">
        <v>0</v>
      </c>
      <c r="AZ71" s="556">
        <v>0</v>
      </c>
      <c r="BA71" s="556">
        <v>0</v>
      </c>
      <c r="BB71" s="556">
        <v>4.2052000000000001E-3</v>
      </c>
      <c r="BC71" s="291">
        <v>355521.01</v>
      </c>
      <c r="BD71" s="291">
        <v>0</v>
      </c>
      <c r="BE71" s="291">
        <v>0</v>
      </c>
      <c r="BF71" s="291">
        <v>0</v>
      </c>
      <c r="BG71" s="291">
        <v>0</v>
      </c>
      <c r="BH71" s="291">
        <v>355521.01</v>
      </c>
      <c r="BI71" s="291">
        <v>0</v>
      </c>
      <c r="BJ71" s="291">
        <v>0</v>
      </c>
      <c r="BK71" s="291">
        <v>0</v>
      </c>
      <c r="BL71" s="291">
        <v>0</v>
      </c>
      <c r="BM71" s="291">
        <v>0</v>
      </c>
      <c r="BN71" s="291">
        <v>0</v>
      </c>
      <c r="BO71" s="291">
        <v>0</v>
      </c>
      <c r="BP71" s="291">
        <v>0</v>
      </c>
      <c r="BQ71" s="291">
        <v>0</v>
      </c>
      <c r="BR71" s="291">
        <v>0</v>
      </c>
      <c r="BS71" s="291">
        <v>0</v>
      </c>
      <c r="BT71" s="291">
        <v>0</v>
      </c>
      <c r="BU71" s="291">
        <v>355521.01</v>
      </c>
      <c r="BV71" s="291">
        <v>0</v>
      </c>
      <c r="BW71" s="291">
        <v>0</v>
      </c>
      <c r="BX71" s="291">
        <v>0</v>
      </c>
      <c r="BY71" s="291">
        <v>0</v>
      </c>
      <c r="BZ71" s="291">
        <v>355521.01</v>
      </c>
      <c r="CA71" s="291">
        <v>355520.93</v>
      </c>
      <c r="CB71" s="291">
        <v>0</v>
      </c>
      <c r="CC71" s="291">
        <v>0</v>
      </c>
      <c r="CD71" s="291">
        <v>0</v>
      </c>
      <c r="CE71" s="291">
        <v>0</v>
      </c>
      <c r="CF71" s="291">
        <v>355520.93</v>
      </c>
      <c r="CG71" s="291">
        <v>-0.08</v>
      </c>
      <c r="CH71" s="291">
        <v>0</v>
      </c>
      <c r="CI71" s="291">
        <v>0</v>
      </c>
      <c r="CJ71" s="291">
        <v>0</v>
      </c>
      <c r="CK71" s="291">
        <v>0</v>
      </c>
      <c r="CL71" s="291">
        <v>-0.08</v>
      </c>
      <c r="CM71" s="291">
        <v>-1200.49</v>
      </c>
      <c r="CN71" s="291">
        <v>0</v>
      </c>
      <c r="CO71" s="291">
        <v>0</v>
      </c>
      <c r="CP71" s="291">
        <v>0</v>
      </c>
      <c r="CQ71" s="291">
        <v>-1200.49</v>
      </c>
      <c r="CR71" s="291">
        <v>354320.44</v>
      </c>
      <c r="CS71" s="291">
        <v>0</v>
      </c>
      <c r="CT71" s="291">
        <v>0</v>
      </c>
      <c r="CU71" s="291">
        <v>0</v>
      </c>
      <c r="CV71" s="291">
        <v>0</v>
      </c>
      <c r="CW71" s="291">
        <v>354320.44</v>
      </c>
      <c r="CX71" s="291">
        <v>434.33</v>
      </c>
      <c r="CY71" s="291">
        <v>0</v>
      </c>
      <c r="CZ71" s="291">
        <v>0</v>
      </c>
      <c r="DA71" s="291">
        <v>0</v>
      </c>
      <c r="DB71" s="291">
        <v>0</v>
      </c>
      <c r="DC71" s="291">
        <v>0</v>
      </c>
      <c r="DD71" s="291">
        <v>0</v>
      </c>
      <c r="DE71" s="291">
        <v>0</v>
      </c>
      <c r="DF71" s="291">
        <v>0</v>
      </c>
      <c r="DG71" s="291">
        <f t="shared" si="2"/>
        <v>434.33</v>
      </c>
      <c r="DH71" s="291">
        <f t="shared" si="3"/>
        <v>354754.77</v>
      </c>
      <c r="DI71" s="426">
        <v>4.0446500000000003E-3</v>
      </c>
    </row>
    <row r="72" spans="1:113" s="205" customFormat="1" ht="20.100000000000001" customHeight="1" x14ac:dyDescent="0.2">
      <c r="A72" s="332">
        <v>682</v>
      </c>
      <c r="B72" s="332" t="s">
        <v>471</v>
      </c>
      <c r="C72" s="332"/>
      <c r="D72" s="332" t="s">
        <v>510</v>
      </c>
      <c r="E72" s="332" t="s">
        <v>509</v>
      </c>
      <c r="F72" s="291">
        <v>0</v>
      </c>
      <c r="G72" s="291">
        <v>0</v>
      </c>
      <c r="H72" s="291">
        <v>0</v>
      </c>
      <c r="I72" s="291">
        <v>0</v>
      </c>
      <c r="J72" s="291">
        <v>0</v>
      </c>
      <c r="K72" s="291">
        <v>0</v>
      </c>
      <c r="L72" s="291">
        <v>0</v>
      </c>
      <c r="M72" s="291">
        <v>0</v>
      </c>
      <c r="N72" s="291">
        <v>0</v>
      </c>
      <c r="O72" s="291">
        <v>0</v>
      </c>
      <c r="P72" s="291">
        <v>0</v>
      </c>
      <c r="Q72" s="291">
        <v>0</v>
      </c>
      <c r="R72" s="291">
        <v>0</v>
      </c>
      <c r="S72" s="291">
        <v>0</v>
      </c>
      <c r="T72" s="291">
        <v>0</v>
      </c>
      <c r="U72" s="291">
        <v>0</v>
      </c>
      <c r="V72" s="291">
        <v>0</v>
      </c>
      <c r="W72" s="291">
        <v>0</v>
      </c>
      <c r="X72" s="291">
        <v>84543186</v>
      </c>
      <c r="Y72" s="291">
        <v>0</v>
      </c>
      <c r="Z72" s="291">
        <v>0</v>
      </c>
      <c r="AA72" s="291">
        <v>0</v>
      </c>
      <c r="AB72" s="291">
        <v>84543186</v>
      </c>
      <c r="AC72" s="556">
        <v>0</v>
      </c>
      <c r="AD72" s="556">
        <v>1.25E-3</v>
      </c>
      <c r="AE72" s="556">
        <v>0</v>
      </c>
      <c r="AF72" s="556">
        <v>0</v>
      </c>
      <c r="AG72" s="556">
        <v>0</v>
      </c>
      <c r="AH72" s="556">
        <v>1.25E-3</v>
      </c>
      <c r="AI72" s="291">
        <v>0</v>
      </c>
      <c r="AJ72" s="291">
        <v>105678.98</v>
      </c>
      <c r="AK72" s="291">
        <v>0</v>
      </c>
      <c r="AL72" s="291">
        <v>0</v>
      </c>
      <c r="AM72" s="291">
        <v>0</v>
      </c>
      <c r="AN72" s="291">
        <v>105678.98</v>
      </c>
      <c r="AO72" s="291">
        <v>0</v>
      </c>
      <c r="AP72" s="291">
        <v>0</v>
      </c>
      <c r="AQ72" s="291">
        <v>0</v>
      </c>
      <c r="AR72" s="291">
        <v>0</v>
      </c>
      <c r="AS72" s="291">
        <v>0</v>
      </c>
      <c r="AT72" s="291">
        <v>0</v>
      </c>
      <c r="AU72" s="291">
        <v>0</v>
      </c>
      <c r="AV72" s="291">
        <v>0</v>
      </c>
      <c r="AW72" s="556">
        <v>0</v>
      </c>
      <c r="AX72" s="556">
        <v>1.25E-3</v>
      </c>
      <c r="AY72" s="556">
        <v>0</v>
      </c>
      <c r="AZ72" s="556">
        <v>0</v>
      </c>
      <c r="BA72" s="556">
        <v>0</v>
      </c>
      <c r="BB72" s="556">
        <v>1.25E-3</v>
      </c>
      <c r="BC72" s="291">
        <v>0</v>
      </c>
      <c r="BD72" s="291">
        <v>105678.98</v>
      </c>
      <c r="BE72" s="291">
        <v>0</v>
      </c>
      <c r="BF72" s="291">
        <v>0</v>
      </c>
      <c r="BG72" s="291">
        <v>0</v>
      </c>
      <c r="BH72" s="291">
        <v>105678.98</v>
      </c>
      <c r="BI72" s="291">
        <v>0</v>
      </c>
      <c r="BJ72" s="291">
        <v>0</v>
      </c>
      <c r="BK72" s="291">
        <v>0</v>
      </c>
      <c r="BL72" s="291">
        <v>0</v>
      </c>
      <c r="BM72" s="291">
        <v>0</v>
      </c>
      <c r="BN72" s="291">
        <v>0</v>
      </c>
      <c r="BO72" s="291">
        <v>0</v>
      </c>
      <c r="BP72" s="291">
        <v>0</v>
      </c>
      <c r="BQ72" s="291">
        <v>0</v>
      </c>
      <c r="BR72" s="291">
        <v>0</v>
      </c>
      <c r="BS72" s="291">
        <v>0</v>
      </c>
      <c r="BT72" s="291">
        <v>0</v>
      </c>
      <c r="BU72" s="291">
        <v>0</v>
      </c>
      <c r="BV72" s="291">
        <v>105678.98</v>
      </c>
      <c r="BW72" s="291">
        <v>0</v>
      </c>
      <c r="BX72" s="291">
        <v>0</v>
      </c>
      <c r="BY72" s="291">
        <v>0</v>
      </c>
      <c r="BZ72" s="291">
        <v>105678.98</v>
      </c>
      <c r="CA72" s="291">
        <v>0</v>
      </c>
      <c r="CB72" s="291">
        <v>105680.07</v>
      </c>
      <c r="CC72" s="291">
        <v>0</v>
      </c>
      <c r="CD72" s="291">
        <v>0</v>
      </c>
      <c r="CE72" s="291">
        <v>0</v>
      </c>
      <c r="CF72" s="291">
        <v>105680.07</v>
      </c>
      <c r="CG72" s="291">
        <v>0</v>
      </c>
      <c r="CH72" s="291">
        <v>1.0900000000000001</v>
      </c>
      <c r="CI72" s="291">
        <v>0</v>
      </c>
      <c r="CJ72" s="291">
        <v>0</v>
      </c>
      <c r="CK72" s="291">
        <v>0</v>
      </c>
      <c r="CL72" s="291">
        <v>1.0900000000000001</v>
      </c>
      <c r="CM72" s="291">
        <v>0</v>
      </c>
      <c r="CN72" s="291">
        <v>-25949.97</v>
      </c>
      <c r="CO72" s="291">
        <v>0</v>
      </c>
      <c r="CP72" s="291">
        <v>0</v>
      </c>
      <c r="CQ72" s="291">
        <v>-25949.97</v>
      </c>
      <c r="CR72" s="291">
        <v>0</v>
      </c>
      <c r="CS72" s="291">
        <v>79730.100000000006</v>
      </c>
      <c r="CT72" s="291">
        <v>0</v>
      </c>
      <c r="CU72" s="291">
        <v>0</v>
      </c>
      <c r="CV72" s="291">
        <v>0</v>
      </c>
      <c r="CW72" s="291">
        <v>79730.100000000006</v>
      </c>
      <c r="CX72" s="291">
        <v>129.1</v>
      </c>
      <c r="CY72" s="291">
        <v>0</v>
      </c>
      <c r="CZ72" s="291">
        <v>0</v>
      </c>
      <c r="DA72" s="291">
        <v>0</v>
      </c>
      <c r="DB72" s="291">
        <v>0</v>
      </c>
      <c r="DC72" s="291">
        <v>0</v>
      </c>
      <c r="DD72" s="291">
        <v>0</v>
      </c>
      <c r="DE72" s="291">
        <v>0</v>
      </c>
      <c r="DF72" s="291">
        <v>0</v>
      </c>
      <c r="DG72" s="291">
        <f t="shared" si="2"/>
        <v>129.1</v>
      </c>
      <c r="DH72" s="291">
        <f t="shared" si="3"/>
        <v>79859.200000000012</v>
      </c>
      <c r="DI72" s="426">
        <v>8.3456999999999997E-4</v>
      </c>
    </row>
    <row r="73" spans="1:113" s="205" customFormat="1" ht="20.100000000000001" customHeight="1" x14ac:dyDescent="0.2">
      <c r="A73" s="332">
        <v>701</v>
      </c>
      <c r="B73" s="332" t="s">
        <v>454</v>
      </c>
      <c r="C73" s="332" t="s">
        <v>504</v>
      </c>
      <c r="D73" s="332" t="s">
        <v>509</v>
      </c>
      <c r="E73" s="332" t="s">
        <v>509</v>
      </c>
      <c r="F73" s="291">
        <v>0</v>
      </c>
      <c r="G73" s="291">
        <v>0</v>
      </c>
      <c r="H73" s="291">
        <v>0</v>
      </c>
      <c r="I73" s="291">
        <v>0</v>
      </c>
      <c r="J73" s="291">
        <v>0</v>
      </c>
      <c r="K73" s="291">
        <v>0</v>
      </c>
      <c r="L73" s="291">
        <v>0</v>
      </c>
      <c r="M73" s="291">
        <v>0</v>
      </c>
      <c r="N73" s="291">
        <v>0</v>
      </c>
      <c r="O73" s="291">
        <v>0</v>
      </c>
      <c r="P73" s="291">
        <v>0</v>
      </c>
      <c r="Q73" s="291">
        <v>0</v>
      </c>
      <c r="R73" s="291">
        <v>0</v>
      </c>
      <c r="S73" s="291">
        <v>0</v>
      </c>
      <c r="T73" s="291">
        <v>0</v>
      </c>
      <c r="U73" s="291">
        <v>0</v>
      </c>
      <c r="V73" s="291">
        <v>0</v>
      </c>
      <c r="W73" s="291">
        <v>0</v>
      </c>
      <c r="X73" s="291">
        <v>2194364467</v>
      </c>
      <c r="Y73" s="291">
        <v>0</v>
      </c>
      <c r="Z73" s="291">
        <v>0</v>
      </c>
      <c r="AA73" s="291">
        <v>70593304</v>
      </c>
      <c r="AB73" s="291">
        <v>2123771163</v>
      </c>
      <c r="AC73" s="556">
        <v>7.6090000000000001E-4</v>
      </c>
      <c r="AD73" s="556">
        <v>0</v>
      </c>
      <c r="AE73" s="556">
        <v>0</v>
      </c>
      <c r="AF73" s="556">
        <v>0</v>
      </c>
      <c r="AG73" s="556">
        <v>0</v>
      </c>
      <c r="AH73" s="556">
        <v>7.6090000000000001E-4</v>
      </c>
      <c r="AI73" s="291">
        <v>1615977.48</v>
      </c>
      <c r="AJ73" s="291">
        <v>0</v>
      </c>
      <c r="AK73" s="291">
        <v>0</v>
      </c>
      <c r="AL73" s="291">
        <v>0</v>
      </c>
      <c r="AM73" s="291">
        <v>0</v>
      </c>
      <c r="AN73" s="291">
        <v>1615977.48</v>
      </c>
      <c r="AO73" s="291">
        <v>0</v>
      </c>
      <c r="AP73" s="291">
        <v>0</v>
      </c>
      <c r="AQ73" s="291">
        <v>0</v>
      </c>
      <c r="AR73" s="291">
        <v>0</v>
      </c>
      <c r="AS73" s="291">
        <v>0</v>
      </c>
      <c r="AT73" s="291">
        <v>0</v>
      </c>
      <c r="AU73" s="291">
        <v>0</v>
      </c>
      <c r="AV73" s="291">
        <v>0</v>
      </c>
      <c r="AW73" s="556">
        <v>7.6090000000000001E-4</v>
      </c>
      <c r="AX73" s="556">
        <v>0</v>
      </c>
      <c r="AY73" s="556">
        <v>0</v>
      </c>
      <c r="AZ73" s="556">
        <v>0</v>
      </c>
      <c r="BA73" s="556">
        <v>0</v>
      </c>
      <c r="BB73" s="556">
        <v>7.6090000000000001E-4</v>
      </c>
      <c r="BC73" s="291">
        <v>1615977.48</v>
      </c>
      <c r="BD73" s="291">
        <v>0</v>
      </c>
      <c r="BE73" s="291">
        <v>0</v>
      </c>
      <c r="BF73" s="291">
        <v>0</v>
      </c>
      <c r="BG73" s="291">
        <v>0</v>
      </c>
      <c r="BH73" s="291">
        <v>1615977.48</v>
      </c>
      <c r="BI73" s="291">
        <v>14.07</v>
      </c>
      <c r="BJ73" s="291">
        <v>0</v>
      </c>
      <c r="BK73" s="291">
        <v>0</v>
      </c>
      <c r="BL73" s="291">
        <v>0</v>
      </c>
      <c r="BM73" s="291">
        <v>0</v>
      </c>
      <c r="BN73" s="291">
        <v>14.07</v>
      </c>
      <c r="BO73" s="291">
        <v>-22827.49</v>
      </c>
      <c r="BP73" s="291">
        <v>0</v>
      </c>
      <c r="BQ73" s="291">
        <v>0</v>
      </c>
      <c r="BR73" s="291">
        <v>0</v>
      </c>
      <c r="BS73" s="291">
        <v>0</v>
      </c>
      <c r="BT73" s="291">
        <v>-22827.49</v>
      </c>
      <c r="BU73" s="291">
        <v>1593164.06</v>
      </c>
      <c r="BV73" s="291">
        <v>0</v>
      </c>
      <c r="BW73" s="291">
        <v>0</v>
      </c>
      <c r="BX73" s="291">
        <v>0</v>
      </c>
      <c r="BY73" s="291">
        <v>0</v>
      </c>
      <c r="BZ73" s="291">
        <v>1593164.06</v>
      </c>
      <c r="CA73" s="291">
        <v>1593164.16</v>
      </c>
      <c r="CB73" s="291">
        <v>0</v>
      </c>
      <c r="CC73" s="291">
        <v>0</v>
      </c>
      <c r="CD73" s="291">
        <v>0</v>
      </c>
      <c r="CE73" s="291">
        <v>0</v>
      </c>
      <c r="CF73" s="291">
        <v>1593164.16</v>
      </c>
      <c r="CG73" s="291">
        <v>0.1</v>
      </c>
      <c r="CH73" s="291">
        <v>0</v>
      </c>
      <c r="CI73" s="291">
        <v>0</v>
      </c>
      <c r="CJ73" s="291">
        <v>0</v>
      </c>
      <c r="CK73" s="291">
        <v>0</v>
      </c>
      <c r="CL73" s="291">
        <v>0.1</v>
      </c>
      <c r="CM73" s="291">
        <v>0</v>
      </c>
      <c r="CN73" s="291">
        <v>0</v>
      </c>
      <c r="CO73" s="291">
        <v>0</v>
      </c>
      <c r="CP73" s="291">
        <v>0</v>
      </c>
      <c r="CQ73" s="291">
        <v>0</v>
      </c>
      <c r="CR73" s="291">
        <v>1593164.16</v>
      </c>
      <c r="CS73" s="291">
        <v>0</v>
      </c>
      <c r="CT73" s="291">
        <v>0</v>
      </c>
      <c r="CU73" s="291">
        <v>0</v>
      </c>
      <c r="CV73" s="291">
        <v>0</v>
      </c>
      <c r="CW73" s="291">
        <v>1593164.16</v>
      </c>
      <c r="CX73" s="291">
        <v>0</v>
      </c>
      <c r="CY73" s="291">
        <v>492.56</v>
      </c>
      <c r="CZ73" s="291">
        <v>0</v>
      </c>
      <c r="DA73" s="291">
        <v>0</v>
      </c>
      <c r="DB73" s="291">
        <v>0</v>
      </c>
      <c r="DC73" s="291">
        <v>0</v>
      </c>
      <c r="DD73" s="291">
        <v>0</v>
      </c>
      <c r="DE73" s="291">
        <v>0</v>
      </c>
      <c r="DF73" s="291">
        <v>0</v>
      </c>
      <c r="DG73" s="291">
        <f t="shared" si="2"/>
        <v>492.56</v>
      </c>
      <c r="DH73" s="291">
        <f t="shared" si="3"/>
        <v>1593656.72</v>
      </c>
      <c r="DI73" s="426">
        <v>1.779383E-2</v>
      </c>
    </row>
    <row r="74" spans="1:113" s="205" customFormat="1" ht="20.100000000000001" customHeight="1" x14ac:dyDescent="0.2">
      <c r="A74" s="332">
        <v>721</v>
      </c>
      <c r="B74" s="332" t="s">
        <v>586</v>
      </c>
      <c r="C74" s="332"/>
      <c r="D74" s="332" t="s">
        <v>509</v>
      </c>
      <c r="E74" s="332" t="s">
        <v>509</v>
      </c>
      <c r="F74" s="291">
        <v>0</v>
      </c>
      <c r="G74" s="291">
        <v>0</v>
      </c>
      <c r="H74" s="291">
        <v>0</v>
      </c>
      <c r="I74" s="291">
        <v>0</v>
      </c>
      <c r="J74" s="291">
        <v>0</v>
      </c>
      <c r="K74" s="291">
        <v>0</v>
      </c>
      <c r="L74" s="291">
        <v>0</v>
      </c>
      <c r="M74" s="291">
        <v>0</v>
      </c>
      <c r="N74" s="291">
        <v>0</v>
      </c>
      <c r="O74" s="291">
        <v>0</v>
      </c>
      <c r="P74" s="291">
        <v>0</v>
      </c>
      <c r="Q74" s="291">
        <v>0</v>
      </c>
      <c r="R74" s="291">
        <v>0</v>
      </c>
      <c r="S74" s="291">
        <v>0</v>
      </c>
      <c r="T74" s="291">
        <v>0</v>
      </c>
      <c r="U74" s="291">
        <v>0</v>
      </c>
      <c r="V74" s="291">
        <v>0</v>
      </c>
      <c r="W74" s="291">
        <v>0</v>
      </c>
      <c r="X74" s="291">
        <v>5621923862</v>
      </c>
      <c r="Y74" s="291">
        <v>0</v>
      </c>
      <c r="Z74" s="291">
        <v>0</v>
      </c>
      <c r="AA74" s="291">
        <v>137032833</v>
      </c>
      <c r="AB74" s="291">
        <v>5484891029</v>
      </c>
      <c r="AC74" s="556">
        <v>7.4999999999999993E-5</v>
      </c>
      <c r="AD74" s="556">
        <v>0</v>
      </c>
      <c r="AE74" s="556">
        <v>0</v>
      </c>
      <c r="AF74" s="556">
        <v>0</v>
      </c>
      <c r="AG74" s="556">
        <v>0</v>
      </c>
      <c r="AH74" s="556">
        <v>7.4999999999999993E-5</v>
      </c>
      <c r="AI74" s="291">
        <v>411366.83</v>
      </c>
      <c r="AJ74" s="291">
        <v>0</v>
      </c>
      <c r="AK74" s="291">
        <v>0</v>
      </c>
      <c r="AL74" s="291">
        <v>0</v>
      </c>
      <c r="AM74" s="291">
        <v>0</v>
      </c>
      <c r="AN74" s="291">
        <v>411366.83</v>
      </c>
      <c r="AO74" s="291">
        <v>0</v>
      </c>
      <c r="AP74" s="291">
        <v>0</v>
      </c>
      <c r="AQ74" s="291">
        <v>0</v>
      </c>
      <c r="AR74" s="291">
        <v>0</v>
      </c>
      <c r="AS74" s="291">
        <v>0</v>
      </c>
      <c r="AT74" s="291">
        <v>0</v>
      </c>
      <c r="AU74" s="291">
        <v>0</v>
      </c>
      <c r="AV74" s="291">
        <v>0</v>
      </c>
      <c r="AW74" s="556">
        <v>7.4999999999999993E-5</v>
      </c>
      <c r="AX74" s="556">
        <v>0</v>
      </c>
      <c r="AY74" s="556">
        <v>0</v>
      </c>
      <c r="AZ74" s="556">
        <v>0</v>
      </c>
      <c r="BA74" s="556">
        <v>0</v>
      </c>
      <c r="BB74" s="556">
        <v>7.4999999999999993E-5</v>
      </c>
      <c r="BC74" s="291">
        <v>411366.83</v>
      </c>
      <c r="BD74" s="291">
        <v>0</v>
      </c>
      <c r="BE74" s="291">
        <v>0</v>
      </c>
      <c r="BF74" s="291">
        <v>0</v>
      </c>
      <c r="BG74" s="291">
        <v>0</v>
      </c>
      <c r="BH74" s="291">
        <v>411366.83</v>
      </c>
      <c r="BI74" s="291">
        <v>205.68</v>
      </c>
      <c r="BJ74" s="291">
        <v>0</v>
      </c>
      <c r="BK74" s="291">
        <v>0</v>
      </c>
      <c r="BL74" s="291">
        <v>0</v>
      </c>
      <c r="BM74" s="291">
        <v>0</v>
      </c>
      <c r="BN74" s="291">
        <v>205.68</v>
      </c>
      <c r="BO74" s="291">
        <v>0</v>
      </c>
      <c r="BP74" s="291">
        <v>0</v>
      </c>
      <c r="BQ74" s="291">
        <v>0</v>
      </c>
      <c r="BR74" s="291">
        <v>0</v>
      </c>
      <c r="BS74" s="291">
        <v>0</v>
      </c>
      <c r="BT74" s="291">
        <v>0</v>
      </c>
      <c r="BU74" s="291">
        <v>411572.51</v>
      </c>
      <c r="BV74" s="291">
        <v>0</v>
      </c>
      <c r="BW74" s="291">
        <v>0</v>
      </c>
      <c r="BX74" s="291">
        <v>0</v>
      </c>
      <c r="BY74" s="291">
        <v>0</v>
      </c>
      <c r="BZ74" s="291">
        <v>411572.51</v>
      </c>
      <c r="CA74" s="291">
        <v>411574.29</v>
      </c>
      <c r="CB74" s="291">
        <v>0</v>
      </c>
      <c r="CC74" s="291">
        <v>0</v>
      </c>
      <c r="CD74" s="291">
        <v>0</v>
      </c>
      <c r="CE74" s="291">
        <v>0</v>
      </c>
      <c r="CF74" s="291">
        <v>411574.29</v>
      </c>
      <c r="CG74" s="291">
        <v>1.78</v>
      </c>
      <c r="CH74" s="291">
        <v>0</v>
      </c>
      <c r="CI74" s="291">
        <v>0</v>
      </c>
      <c r="CJ74" s="291">
        <v>0</v>
      </c>
      <c r="CK74" s="291">
        <v>0</v>
      </c>
      <c r="CL74" s="291">
        <v>1.78</v>
      </c>
      <c r="CM74" s="291">
        <v>-2.79</v>
      </c>
      <c r="CN74" s="291">
        <v>0</v>
      </c>
      <c r="CO74" s="291">
        <v>0</v>
      </c>
      <c r="CP74" s="291">
        <v>0</v>
      </c>
      <c r="CQ74" s="291">
        <v>-2.79</v>
      </c>
      <c r="CR74" s="291">
        <v>411571.5</v>
      </c>
      <c r="CS74" s="291">
        <v>0</v>
      </c>
      <c r="CT74" s="291">
        <v>0</v>
      </c>
      <c r="CU74" s="291">
        <v>0</v>
      </c>
      <c r="CV74" s="291">
        <v>0</v>
      </c>
      <c r="CW74" s="291">
        <v>411571.5</v>
      </c>
      <c r="CX74" s="291">
        <v>349.26</v>
      </c>
      <c r="CY74" s="291">
        <v>224.69</v>
      </c>
      <c r="CZ74" s="291">
        <v>2.2200000000000002</v>
      </c>
      <c r="DA74" s="291">
        <v>0</v>
      </c>
      <c r="DB74" s="291">
        <v>0</v>
      </c>
      <c r="DC74" s="291">
        <v>0</v>
      </c>
      <c r="DD74" s="291">
        <v>0</v>
      </c>
      <c r="DE74" s="291">
        <v>0</v>
      </c>
      <c r="DF74" s="291">
        <v>14.18</v>
      </c>
      <c r="DG74" s="291">
        <f t="shared" si="2"/>
        <v>590.35</v>
      </c>
      <c r="DH74" s="291">
        <f t="shared" si="3"/>
        <v>412161.85</v>
      </c>
      <c r="DI74" s="426">
        <v>4.6522200000000003E-3</v>
      </c>
    </row>
    <row r="75" spans="1:113" x14ac:dyDescent="0.2">
      <c r="K75" s="477"/>
      <c r="W75" s="477"/>
      <c r="AN75" s="477"/>
      <c r="AT75" s="477"/>
      <c r="BH75" s="477"/>
      <c r="BN75" s="477"/>
      <c r="BT75" s="477"/>
      <c r="BZ75" s="477"/>
      <c r="CF75" s="477"/>
      <c r="CL75" s="477"/>
      <c r="CQ75" s="477"/>
      <c r="DG75" s="477"/>
      <c r="DH75" s="477"/>
      <c r="DI75" s="562"/>
    </row>
    <row r="76" spans="1:113" x14ac:dyDescent="0.2">
      <c r="DG76" s="7"/>
      <c r="DH76" s="412"/>
    </row>
    <row r="77" spans="1:113" x14ac:dyDescent="0.2">
      <c r="Q77" s="412"/>
      <c r="DH77" s="477"/>
    </row>
    <row r="78" spans="1:113" x14ac:dyDescent="0.2">
      <c r="DG78" s="7"/>
      <c r="DH78" s="477"/>
    </row>
    <row r="82" spans="113:113" x14ac:dyDescent="0.2">
      <c r="DI82" s="562"/>
    </row>
  </sheetData>
  <phoneticPr fontId="30" type="noConversion"/>
  <pageMargins left="0.5" right="0.5" top="1" bottom="1" header="0.5" footer="0.5"/>
  <pageSetup scale="55" orientation="landscape" r:id="rId1"/>
  <headerFooter alignWithMargins="0">
    <oddHeader>&amp;CTable 4a (horizontal) -DETAIL OF TAXING DISTRICT LEVIES, Tax Year 2004-05 (1 tax district per line)</oddHeader>
  </headerFooter>
  <colBreaks count="8" manualBreakCount="8">
    <brk id="11" max="1048575" man="1"/>
    <brk id="23" max="1048575" man="1"/>
    <brk id="34" max="1048575" man="1"/>
    <brk id="60" max="1048575" man="1"/>
    <brk id="72" max="1048575" man="1"/>
    <brk id="84" max="1048575" man="1"/>
    <brk id="95" max="1048575" man="1"/>
    <brk id="101" max="1048575"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I3900"/>
  <sheetViews>
    <sheetView showGridLines="0" zoomScale="60" workbookViewId="0">
      <selection activeCell="B9" sqref="B9"/>
    </sheetView>
  </sheetViews>
  <sheetFormatPr defaultRowHeight="15" x14ac:dyDescent="0.2"/>
  <cols>
    <col min="1" max="1" width="4.109375" customWidth="1"/>
    <col min="2" max="2" width="26.77734375" customWidth="1"/>
    <col min="3" max="3" width="30.77734375" customWidth="1"/>
    <col min="4" max="4" width="18.77734375" customWidth="1"/>
    <col min="5" max="5" width="18.77734375" style="6" customWidth="1"/>
    <col min="6" max="8" width="18.77734375" customWidth="1"/>
    <col min="9" max="9" width="8.88671875" style="481"/>
  </cols>
  <sheetData>
    <row r="1" spans="1:8" ht="20.25" x14ac:dyDescent="0.3">
      <c r="A1" s="109" t="s">
        <v>134</v>
      </c>
      <c r="B1" s="110"/>
      <c r="C1" s="109"/>
      <c r="E1" s="202"/>
      <c r="F1" s="741"/>
      <c r="G1" s="484"/>
      <c r="H1" s="110"/>
    </row>
    <row r="2" spans="1:8" ht="20.25" x14ac:dyDescent="0.3">
      <c r="A2" s="112" t="s">
        <v>645</v>
      </c>
      <c r="B2" s="109"/>
      <c r="C2" s="109"/>
      <c r="D2" s="110"/>
      <c r="E2" s="111"/>
      <c r="F2" s="110"/>
      <c r="G2" s="110"/>
      <c r="H2" s="110"/>
    </row>
    <row r="3" spans="1:8" x14ac:dyDescent="0.2">
      <c r="A3" s="113" t="s">
        <v>173</v>
      </c>
      <c r="B3" s="114"/>
      <c r="C3" s="115"/>
      <c r="D3" s="110"/>
      <c r="E3" s="111"/>
      <c r="F3" s="110"/>
      <c r="G3" s="110"/>
      <c r="H3" s="110"/>
    </row>
    <row r="4" spans="1:8" ht="21" thickBot="1" x14ac:dyDescent="0.35">
      <c r="A4" s="256" t="s">
        <v>523</v>
      </c>
      <c r="B4" s="257"/>
      <c r="C4" s="257"/>
      <c r="D4" s="110"/>
      <c r="E4" s="111"/>
      <c r="F4" s="484"/>
      <c r="G4" s="484"/>
      <c r="H4" s="110"/>
    </row>
    <row r="5" spans="1:8" ht="15.75" thickBot="1" x14ac:dyDescent="0.25">
      <c r="A5" s="110"/>
      <c r="B5" s="110"/>
      <c r="C5" s="110"/>
      <c r="D5" s="110"/>
      <c r="E5" s="111"/>
      <c r="F5" s="110"/>
      <c r="G5" s="110"/>
      <c r="H5" s="110"/>
    </row>
    <row r="6" spans="1:8" ht="15.75" thickTop="1" x14ac:dyDescent="0.2">
      <c r="A6" s="110">
        <v>1</v>
      </c>
      <c r="B6" s="117" t="s">
        <v>174</v>
      </c>
      <c r="C6" s="480" t="s">
        <v>562</v>
      </c>
      <c r="D6" s="118"/>
      <c r="E6" s="119"/>
      <c r="F6" s="110"/>
      <c r="G6" s="120"/>
      <c r="H6" s="120"/>
    </row>
    <row r="7" spans="1:8" x14ac:dyDescent="0.2">
      <c r="A7" s="110">
        <v>2</v>
      </c>
      <c r="B7" s="117" t="s">
        <v>175</v>
      </c>
      <c r="C7" s="121" t="s">
        <v>445</v>
      </c>
      <c r="D7" s="122"/>
      <c r="E7" s="123"/>
      <c r="F7" s="110"/>
      <c r="G7" s="120"/>
      <c r="H7" s="120"/>
    </row>
    <row r="8" spans="1:8" ht="15.75" thickBot="1" x14ac:dyDescent="0.25">
      <c r="A8" s="110">
        <v>3</v>
      </c>
      <c r="B8" s="117" t="s">
        <v>176</v>
      </c>
      <c r="C8" s="124"/>
      <c r="D8" s="125"/>
      <c r="E8" s="126"/>
      <c r="F8" s="120"/>
      <c r="G8" s="120"/>
      <c r="H8" s="120"/>
    </row>
    <row r="9" spans="1:8" ht="15.75" thickTop="1" x14ac:dyDescent="0.2">
      <c r="A9" s="110"/>
      <c r="B9" s="117" t="s">
        <v>177</v>
      </c>
      <c r="C9" s="117"/>
      <c r="D9" s="127"/>
      <c r="E9" s="128"/>
      <c r="F9" s="120"/>
      <c r="G9" s="120"/>
      <c r="H9" s="120"/>
    </row>
    <row r="10" spans="1:8" x14ac:dyDescent="0.2">
      <c r="A10" s="110"/>
      <c r="B10" s="110"/>
      <c r="C10" s="110"/>
      <c r="D10" s="110"/>
      <c r="E10" s="111"/>
      <c r="F10" s="110"/>
      <c r="G10" s="110"/>
      <c r="H10" s="110"/>
    </row>
    <row r="11" spans="1:8" x14ac:dyDescent="0.2">
      <c r="A11" s="110"/>
      <c r="B11" s="117"/>
      <c r="C11" s="117"/>
      <c r="D11" s="120"/>
      <c r="E11" s="128"/>
      <c r="F11" s="127" t="s">
        <v>178</v>
      </c>
      <c r="G11" s="120"/>
      <c r="H11" s="120"/>
    </row>
    <row r="12" spans="1:8" x14ac:dyDescent="0.2">
      <c r="A12" s="110"/>
      <c r="B12" s="129"/>
      <c r="C12" s="129"/>
      <c r="D12" s="130" t="s">
        <v>179</v>
      </c>
      <c r="E12" s="131" t="s">
        <v>180</v>
      </c>
      <c r="F12" s="127" t="s">
        <v>181</v>
      </c>
      <c r="G12" s="127" t="s">
        <v>182</v>
      </c>
      <c r="H12" s="120"/>
    </row>
    <row r="13" spans="1:8" x14ac:dyDescent="0.2">
      <c r="A13" s="110">
        <v>4</v>
      </c>
      <c r="B13" s="117" t="s">
        <v>154</v>
      </c>
      <c r="C13" s="117"/>
      <c r="D13" s="275"/>
      <c r="E13" s="132" t="s">
        <v>509</v>
      </c>
      <c r="F13" s="276"/>
      <c r="G13" s="133" t="s">
        <v>509</v>
      </c>
      <c r="H13" s="275"/>
    </row>
    <row r="14" spans="1:8" ht="15.75" x14ac:dyDescent="0.25">
      <c r="A14" s="110"/>
      <c r="B14" s="129"/>
      <c r="C14" s="129"/>
      <c r="D14" s="134" t="s">
        <v>183</v>
      </c>
      <c r="E14" s="135" t="s">
        <v>183</v>
      </c>
      <c r="F14" s="136" t="s">
        <v>183</v>
      </c>
      <c r="G14" s="136" t="s">
        <v>184</v>
      </c>
      <c r="H14" s="136" t="s">
        <v>185</v>
      </c>
    </row>
    <row r="15" spans="1:8" ht="16.5" thickBot="1" x14ac:dyDescent="0.3">
      <c r="A15" s="110"/>
      <c r="B15" s="135" t="s">
        <v>186</v>
      </c>
      <c r="C15" s="135"/>
      <c r="D15" s="137"/>
      <c r="E15" s="138"/>
      <c r="F15" s="137"/>
      <c r="G15" s="137"/>
      <c r="H15" s="137"/>
    </row>
    <row r="16" spans="1:8" ht="16.5" thickTop="1" x14ac:dyDescent="0.25">
      <c r="A16" s="139">
        <f>1+A13</f>
        <v>5</v>
      </c>
      <c r="B16" s="117" t="s">
        <v>187</v>
      </c>
      <c r="C16" s="135"/>
      <c r="D16" s="216">
        <v>0</v>
      </c>
      <c r="E16" s="217"/>
      <c r="F16" s="218"/>
      <c r="G16" s="219"/>
      <c r="H16" s="220">
        <f>+D16</f>
        <v>0</v>
      </c>
    </row>
    <row r="17" spans="1:8" x14ac:dyDescent="0.2">
      <c r="A17" s="110">
        <f>+A16+1</f>
        <v>6</v>
      </c>
      <c r="B17" s="129" t="s">
        <v>188</v>
      </c>
      <c r="C17" s="129"/>
      <c r="D17" s="221"/>
      <c r="E17" s="222">
        <v>0</v>
      </c>
      <c r="F17" s="223"/>
      <c r="G17" s="224"/>
      <c r="H17" s="220">
        <f>+E17</f>
        <v>0</v>
      </c>
    </row>
    <row r="18" spans="1:8" x14ac:dyDescent="0.2">
      <c r="A18" s="110">
        <f>+A17+1</f>
        <v>7</v>
      </c>
      <c r="B18" s="129" t="s">
        <v>155</v>
      </c>
      <c r="C18" s="129"/>
      <c r="D18" s="225"/>
      <c r="E18" s="226"/>
      <c r="F18" s="227">
        <v>0</v>
      </c>
      <c r="G18" s="228"/>
      <c r="H18" s="229">
        <f>+F18</f>
        <v>0</v>
      </c>
    </row>
    <row r="19" spans="1:8" x14ac:dyDescent="0.2">
      <c r="A19" s="110">
        <f>+A18+1</f>
        <v>8</v>
      </c>
      <c r="B19" s="129" t="s">
        <v>156</v>
      </c>
      <c r="C19" s="129"/>
      <c r="D19" s="225"/>
      <c r="E19" s="230"/>
      <c r="F19" s="231">
        <v>0</v>
      </c>
      <c r="G19" s="232"/>
      <c r="H19" s="229">
        <f>+F19</f>
        <v>0</v>
      </c>
    </row>
    <row r="20" spans="1:8" ht="15.75" thickBot="1" x14ac:dyDescent="0.25">
      <c r="A20" s="110">
        <f>+A19+1</f>
        <v>9</v>
      </c>
      <c r="B20" s="129" t="s">
        <v>189</v>
      </c>
      <c r="C20" s="129"/>
      <c r="D20" s="225"/>
      <c r="E20" s="233"/>
      <c r="F20" s="234"/>
      <c r="G20" s="235"/>
      <c r="H20" s="236">
        <f>+G20</f>
        <v>0</v>
      </c>
    </row>
    <row r="21" spans="1:8" ht="17.25" thickTop="1" thickBot="1" x14ac:dyDescent="0.3">
      <c r="A21" s="110">
        <f>+A20+1</f>
        <v>10</v>
      </c>
      <c r="B21" s="116" t="s">
        <v>190</v>
      </c>
      <c r="C21" s="116"/>
      <c r="D21" s="237">
        <f>+D16</f>
        <v>0</v>
      </c>
      <c r="E21" s="238">
        <f>+E17</f>
        <v>0</v>
      </c>
      <c r="F21" s="239">
        <f>+F18+F19</f>
        <v>0</v>
      </c>
      <c r="G21" s="239">
        <f>+G20</f>
        <v>0</v>
      </c>
      <c r="H21" s="239">
        <f>SUM(D21:G21)</f>
        <v>0</v>
      </c>
    </row>
    <row r="22" spans="1:8" ht="15.75" thickTop="1" x14ac:dyDescent="0.2">
      <c r="A22" s="110"/>
      <c r="B22" s="129"/>
      <c r="C22" s="129"/>
      <c r="D22" s="144"/>
      <c r="E22" s="145"/>
      <c r="F22" s="144"/>
      <c r="G22" s="144"/>
      <c r="H22" s="144"/>
    </row>
    <row r="23" spans="1:8" ht="16.5" thickBot="1" x14ac:dyDescent="0.3">
      <c r="A23" s="110"/>
      <c r="B23" s="135" t="s">
        <v>191</v>
      </c>
      <c r="C23" s="135"/>
      <c r="D23" s="144"/>
      <c r="E23" s="145"/>
      <c r="F23" s="144"/>
      <c r="G23" s="144"/>
      <c r="H23" s="144"/>
    </row>
    <row r="24" spans="1:8" ht="15.75" thickTop="1" x14ac:dyDescent="0.2">
      <c r="A24" s="110">
        <f>+A21+1</f>
        <v>11</v>
      </c>
      <c r="B24" s="129" t="s">
        <v>192</v>
      </c>
      <c r="C24" s="129"/>
      <c r="D24" s="146">
        <v>0</v>
      </c>
      <c r="E24" s="147">
        <v>0</v>
      </c>
      <c r="F24" s="147">
        <v>0</v>
      </c>
      <c r="G24" s="147">
        <v>0</v>
      </c>
      <c r="H24" s="148">
        <v>0</v>
      </c>
    </row>
    <row r="25" spans="1:8" ht="16.5" thickBot="1" x14ac:dyDescent="0.3">
      <c r="A25" s="110">
        <f>+A24+1</f>
        <v>12</v>
      </c>
      <c r="B25" s="724" t="s">
        <v>193</v>
      </c>
      <c r="C25" s="116"/>
      <c r="D25" s="277">
        <f>+D21-D24</f>
        <v>0</v>
      </c>
      <c r="E25" s="149">
        <f>+E21-E24</f>
        <v>0</v>
      </c>
      <c r="F25" s="149">
        <f>+F21-F24</f>
        <v>0</v>
      </c>
      <c r="G25" s="149">
        <f>+G21-G24</f>
        <v>0</v>
      </c>
      <c r="H25" s="150">
        <f>+H21-H24</f>
        <v>0</v>
      </c>
    </row>
    <row r="26" spans="1:8" ht="15.75" thickTop="1" x14ac:dyDescent="0.2">
      <c r="A26" s="110"/>
      <c r="B26" s="129"/>
      <c r="C26" s="129"/>
      <c r="D26" s="129"/>
      <c r="E26" s="151"/>
      <c r="F26" s="129"/>
      <c r="G26" s="129"/>
      <c r="H26" s="129"/>
    </row>
    <row r="27" spans="1:8" ht="16.5" thickBot="1" x14ac:dyDescent="0.3">
      <c r="A27" s="110"/>
      <c r="B27" s="152" t="s">
        <v>194</v>
      </c>
      <c r="C27" s="134"/>
      <c r="D27" s="129"/>
      <c r="E27" s="151"/>
      <c r="F27" s="129"/>
      <c r="G27" s="129"/>
      <c r="H27" s="129"/>
    </row>
    <row r="28" spans="1:8" ht="15.75" thickTop="1" x14ac:dyDescent="0.2">
      <c r="A28" s="110">
        <f>+A25+1</f>
        <v>13</v>
      </c>
      <c r="B28" s="129" t="s">
        <v>195</v>
      </c>
      <c r="C28" s="129"/>
      <c r="D28" s="153"/>
      <c r="E28" s="154"/>
      <c r="F28" s="140"/>
      <c r="G28" s="155"/>
      <c r="H28" s="418">
        <v>5621923862</v>
      </c>
    </row>
    <row r="29" spans="1:8" x14ac:dyDescent="0.2">
      <c r="A29" s="110">
        <f>+A28+1</f>
        <v>14</v>
      </c>
      <c r="B29" s="110" t="s">
        <v>196</v>
      </c>
      <c r="C29" s="110"/>
      <c r="D29" s="157"/>
      <c r="E29" s="158"/>
      <c r="F29" s="159"/>
      <c r="G29" s="160"/>
      <c r="H29" s="419">
        <v>0</v>
      </c>
    </row>
    <row r="30" spans="1:8" x14ac:dyDescent="0.2">
      <c r="A30" s="110">
        <f>+A29+1</f>
        <v>15</v>
      </c>
      <c r="B30" s="129" t="s">
        <v>197</v>
      </c>
      <c r="C30" s="129"/>
      <c r="D30" s="157"/>
      <c r="E30" s="158"/>
      <c r="F30" s="159"/>
      <c r="G30" s="160"/>
      <c r="H30" s="419">
        <v>0</v>
      </c>
    </row>
    <row r="31" spans="1:8" ht="15.75" thickBot="1" x14ac:dyDescent="0.25">
      <c r="A31" s="110">
        <f>+A30+1</f>
        <v>16</v>
      </c>
      <c r="B31" s="129" t="s">
        <v>198</v>
      </c>
      <c r="C31" s="129"/>
      <c r="D31" s="157"/>
      <c r="E31" s="158"/>
      <c r="F31" s="159"/>
      <c r="G31" s="160"/>
      <c r="H31" s="419">
        <v>137032833</v>
      </c>
    </row>
    <row r="32" spans="1:8" ht="17.25" thickTop="1" thickBot="1" x14ac:dyDescent="0.3">
      <c r="A32" s="110">
        <f>+A31+1</f>
        <v>17</v>
      </c>
      <c r="B32" s="116" t="s">
        <v>199</v>
      </c>
      <c r="C32" s="116"/>
      <c r="D32" s="162"/>
      <c r="E32" s="163"/>
      <c r="F32" s="164"/>
      <c r="G32" s="164"/>
      <c r="H32" s="420">
        <f>+H28+H29+H30-H31</f>
        <v>5484891029</v>
      </c>
    </row>
    <row r="33" spans="1:8" ht="15.75" thickTop="1" x14ac:dyDescent="0.2">
      <c r="A33" s="110"/>
      <c r="B33" s="129" t="s">
        <v>177</v>
      </c>
      <c r="C33" s="129"/>
      <c r="D33" s="166"/>
      <c r="E33" s="167"/>
      <c r="F33" s="166"/>
      <c r="G33" s="166"/>
      <c r="H33" s="166"/>
    </row>
    <row r="34" spans="1:8" ht="16.5" thickBot="1" x14ac:dyDescent="0.3">
      <c r="A34" s="110"/>
      <c r="B34" s="135" t="s">
        <v>200</v>
      </c>
      <c r="C34" s="135"/>
      <c r="D34" s="166"/>
      <c r="E34" s="167"/>
      <c r="F34" s="166"/>
      <c r="G34" s="166"/>
      <c r="H34" s="166"/>
    </row>
    <row r="35" spans="1:8" ht="15.75" thickTop="1" x14ac:dyDescent="0.2">
      <c r="A35" s="110">
        <f>+A32+1</f>
        <v>18</v>
      </c>
      <c r="B35" s="129" t="s">
        <v>201</v>
      </c>
      <c r="C35" s="129"/>
      <c r="D35" s="199">
        <v>1.7160000000000001E-3</v>
      </c>
      <c r="E35" s="200">
        <f>+INT(E25/$H$32*10000000)/10000000</f>
        <v>0</v>
      </c>
      <c r="F35" s="200">
        <f>+INT(F25/$H$32*10000000)/10000000</f>
        <v>0</v>
      </c>
      <c r="G35" s="200">
        <f>+INT(G25/$H$32*10000000)/10000000</f>
        <v>0</v>
      </c>
      <c r="H35" s="278">
        <f>SUM(D35:G35)</f>
        <v>1.7160000000000001E-3</v>
      </c>
    </row>
    <row r="36" spans="1:8" x14ac:dyDescent="0.2">
      <c r="A36" s="110">
        <f t="shared" ref="A36:A41" si="0">+A35+1</f>
        <v>19</v>
      </c>
      <c r="B36" s="129" t="s">
        <v>202</v>
      </c>
      <c r="C36" s="129"/>
      <c r="D36" s="142">
        <f>+$H$32*D35</f>
        <v>9412073.0057640001</v>
      </c>
      <c r="E36" s="142">
        <f>+$H$32*E35</f>
        <v>0</v>
      </c>
      <c r="F36" s="142">
        <f>+$H$32*F35</f>
        <v>0</v>
      </c>
      <c r="G36" s="142">
        <f>+$H$32*G35</f>
        <v>0</v>
      </c>
      <c r="H36" s="168">
        <f>SUM(D36:G36)</f>
        <v>9412073.0057640001</v>
      </c>
    </row>
    <row r="37" spans="1:8" x14ac:dyDescent="0.2">
      <c r="A37" s="110">
        <f t="shared" si="0"/>
        <v>20</v>
      </c>
      <c r="B37" s="129" t="s">
        <v>203</v>
      </c>
      <c r="C37" s="129"/>
      <c r="D37" s="281">
        <f>IF(D25&lt;&gt;0,+D36-D25,0)</f>
        <v>0</v>
      </c>
      <c r="E37" s="283">
        <f>IF(E25&lt;&gt;0,+E36-E25,0)</f>
        <v>0</v>
      </c>
      <c r="F37" s="283">
        <f>IF(F25&lt;&gt;0,+F36-F25,0)</f>
        <v>0</v>
      </c>
      <c r="G37" s="282">
        <f>IF(G25&lt;&gt;0,+G36-G25,0)</f>
        <v>0</v>
      </c>
      <c r="H37" s="168">
        <f>SUM(D37:G37)</f>
        <v>0</v>
      </c>
    </row>
    <row r="38" spans="1:8" ht="15.75" x14ac:dyDescent="0.25">
      <c r="A38" s="110">
        <f t="shared" si="0"/>
        <v>21</v>
      </c>
      <c r="B38" s="129" t="s">
        <v>204</v>
      </c>
      <c r="C38" s="129"/>
      <c r="D38" s="267"/>
      <c r="E38" s="169"/>
      <c r="F38" s="169"/>
      <c r="G38" s="169"/>
      <c r="H38" s="268"/>
    </row>
    <row r="39" spans="1:8" x14ac:dyDescent="0.2">
      <c r="A39" s="110">
        <f t="shared" si="0"/>
        <v>22</v>
      </c>
      <c r="B39" s="129" t="s">
        <v>205</v>
      </c>
      <c r="C39" s="129"/>
      <c r="D39" s="271"/>
      <c r="E39" s="273"/>
      <c r="F39" s="273"/>
      <c r="G39" s="273"/>
      <c r="H39" s="272"/>
    </row>
    <row r="40" spans="1:8" x14ac:dyDescent="0.2">
      <c r="A40" s="110">
        <f t="shared" si="0"/>
        <v>23</v>
      </c>
      <c r="B40" s="129" t="s">
        <v>206</v>
      </c>
      <c r="C40" s="129"/>
      <c r="D40" s="271"/>
      <c r="E40" s="273"/>
      <c r="F40" s="273"/>
      <c r="G40" s="273"/>
      <c r="H40" s="272"/>
    </row>
    <row r="41" spans="1:8" x14ac:dyDescent="0.2">
      <c r="A41" s="110">
        <f t="shared" si="0"/>
        <v>24</v>
      </c>
      <c r="B41" s="129" t="s">
        <v>145</v>
      </c>
      <c r="C41" s="129"/>
      <c r="D41" s="269"/>
      <c r="E41" s="270"/>
      <c r="F41" s="270"/>
      <c r="G41" s="270"/>
      <c r="H41" s="266"/>
    </row>
    <row r="42" spans="1:8" x14ac:dyDescent="0.2">
      <c r="A42" s="139" t="s">
        <v>139</v>
      </c>
      <c r="B42" s="170" t="s">
        <v>146</v>
      </c>
      <c r="C42" s="212"/>
      <c r="D42" s="171">
        <v>176.92</v>
      </c>
      <c r="E42" s="172"/>
      <c r="F42" s="172"/>
      <c r="G42" s="172"/>
      <c r="H42" s="168">
        <f>SUM(D42:G42)</f>
        <v>176.92</v>
      </c>
    </row>
    <row r="43" spans="1:8" x14ac:dyDescent="0.2">
      <c r="A43" s="139" t="s">
        <v>140</v>
      </c>
      <c r="B43" s="170" t="s">
        <v>147</v>
      </c>
      <c r="C43" s="129"/>
      <c r="D43" s="171">
        <v>0</v>
      </c>
      <c r="E43" s="172"/>
      <c r="F43" s="172"/>
      <c r="G43" s="172"/>
      <c r="H43" s="168">
        <f>SUM(D43:G43)</f>
        <v>0</v>
      </c>
    </row>
    <row r="44" spans="1:8" x14ac:dyDescent="0.2">
      <c r="A44" s="139" t="s">
        <v>141</v>
      </c>
      <c r="B44" s="129" t="s">
        <v>407</v>
      </c>
      <c r="C44" s="129"/>
      <c r="D44" s="279">
        <f>+D36+D42+D43</f>
        <v>9412249.925764</v>
      </c>
      <c r="E44" s="172">
        <f>+E36+E42+E43</f>
        <v>0</v>
      </c>
      <c r="F44" s="172">
        <f>+F36+F42+F43</f>
        <v>0</v>
      </c>
      <c r="G44" s="280">
        <f>+G36+G42+G43</f>
        <v>0</v>
      </c>
      <c r="H44" s="168">
        <f>SUM(D44:G44)</f>
        <v>9412249.925764</v>
      </c>
    </row>
    <row r="45" spans="1:8" x14ac:dyDescent="0.2">
      <c r="A45" s="110">
        <v>25</v>
      </c>
      <c r="B45" s="129" t="s">
        <v>148</v>
      </c>
      <c r="C45" s="129"/>
      <c r="D45" s="279">
        <v>9412250.2400000002</v>
      </c>
      <c r="E45" s="172"/>
      <c r="F45" s="172"/>
      <c r="G45" s="280"/>
      <c r="H45" s="168">
        <f>SUM(D45:G45)</f>
        <v>9412250.2400000002</v>
      </c>
    </row>
    <row r="46" spans="1:8" x14ac:dyDescent="0.2">
      <c r="A46" s="110">
        <f>+A45+1</f>
        <v>26</v>
      </c>
      <c r="B46" s="129" t="s">
        <v>149</v>
      </c>
      <c r="C46" s="129"/>
      <c r="D46" s="279">
        <f>+D45-D44</f>
        <v>0.31423600018024445</v>
      </c>
      <c r="E46" s="142">
        <f>+E45-E44</f>
        <v>0</v>
      </c>
      <c r="F46" s="142">
        <f>+F45-F44</f>
        <v>0</v>
      </c>
      <c r="G46" s="280">
        <f>+G45-G44</f>
        <v>0</v>
      </c>
      <c r="H46" s="168">
        <f>SUM(D46:G46)</f>
        <v>0.31423600018024445</v>
      </c>
    </row>
    <row r="47" spans="1:8" ht="15.75" thickBot="1" x14ac:dyDescent="0.25">
      <c r="A47" s="110">
        <f>+A46+1</f>
        <v>27</v>
      </c>
      <c r="B47" s="129" t="s">
        <v>207</v>
      </c>
      <c r="C47" s="129"/>
      <c r="D47" s="171">
        <v>-63.52</v>
      </c>
      <c r="E47" s="172"/>
      <c r="F47" s="172"/>
      <c r="G47" s="169"/>
      <c r="H47" s="173">
        <f>SUM(D47:F47)</f>
        <v>-63.52</v>
      </c>
    </row>
    <row r="48" spans="1:8" ht="16.5" thickBot="1" x14ac:dyDescent="0.3">
      <c r="A48" s="110">
        <f>+A47+1</f>
        <v>28</v>
      </c>
      <c r="B48" s="116" t="s">
        <v>208</v>
      </c>
      <c r="C48" s="116"/>
      <c r="D48" s="174">
        <f>+D44+D46+D47</f>
        <v>9412186.7200000007</v>
      </c>
      <c r="E48" s="174">
        <f>+E44+E46+E47</f>
        <v>0</v>
      </c>
      <c r="F48" s="174">
        <f>+F44+F46+F47</f>
        <v>0</v>
      </c>
      <c r="G48" s="174">
        <f>+G44+G46</f>
        <v>0</v>
      </c>
      <c r="H48" s="175">
        <f>SUM(D48:G48)</f>
        <v>9412186.7200000007</v>
      </c>
    </row>
    <row r="49" spans="1:9" ht="15.75" thickTop="1" x14ac:dyDescent="0.2">
      <c r="A49" s="110"/>
      <c r="B49" s="129"/>
      <c r="C49" s="129"/>
      <c r="D49" s="151"/>
      <c r="E49" s="151"/>
      <c r="F49" s="151"/>
      <c r="G49" s="151"/>
      <c r="H49" s="151"/>
    </row>
    <row r="50" spans="1:9" ht="16.5" thickBot="1" x14ac:dyDescent="0.3">
      <c r="A50" s="110"/>
      <c r="B50" s="135" t="s">
        <v>209</v>
      </c>
      <c r="C50" s="135"/>
      <c r="D50" s="151"/>
      <c r="E50" s="151"/>
      <c r="F50" s="151"/>
      <c r="G50" s="151"/>
      <c r="H50" s="151"/>
    </row>
    <row r="51" spans="1:9" ht="15.75" thickTop="1" x14ac:dyDescent="0.2">
      <c r="A51" s="110">
        <f>+A48+1</f>
        <v>29</v>
      </c>
      <c r="B51" s="129" t="s">
        <v>168</v>
      </c>
      <c r="C51" s="129"/>
      <c r="D51" s="176"/>
      <c r="E51" s="177"/>
      <c r="F51" s="178"/>
      <c r="G51" s="179">
        <v>7991.31</v>
      </c>
      <c r="H51" s="180">
        <f>G51</f>
        <v>7991.31</v>
      </c>
    </row>
    <row r="52" spans="1:9" x14ac:dyDescent="0.2">
      <c r="A52" s="110">
        <f t="shared" ref="A52:A60" si="1">+A51+1</f>
        <v>30</v>
      </c>
      <c r="B52" s="129" t="s">
        <v>169</v>
      </c>
      <c r="C52" s="129"/>
      <c r="D52" s="181"/>
      <c r="E52" s="182"/>
      <c r="F52" s="141"/>
      <c r="G52" s="142">
        <v>5140.46</v>
      </c>
      <c r="H52" s="183">
        <f t="shared" ref="H52:H59" si="2">+G52</f>
        <v>5140.46</v>
      </c>
    </row>
    <row r="53" spans="1:9" x14ac:dyDescent="0.2">
      <c r="A53" s="110">
        <f t="shared" si="1"/>
        <v>31</v>
      </c>
      <c r="B53" s="129" t="s">
        <v>360</v>
      </c>
      <c r="C53" s="129"/>
      <c r="D53" s="181"/>
      <c r="E53" s="182"/>
      <c r="F53" s="141"/>
      <c r="G53" s="142">
        <v>50.9</v>
      </c>
      <c r="H53" s="183">
        <f t="shared" si="2"/>
        <v>50.9</v>
      </c>
    </row>
    <row r="54" spans="1:9" x14ac:dyDescent="0.2">
      <c r="A54" s="110">
        <f t="shared" si="1"/>
        <v>32</v>
      </c>
      <c r="B54" s="129" t="s">
        <v>210</v>
      </c>
      <c r="C54" s="129"/>
      <c r="D54" s="181"/>
      <c r="E54" s="182"/>
      <c r="F54" s="141"/>
      <c r="G54" s="142">
        <v>0</v>
      </c>
      <c r="H54" s="183">
        <f t="shared" si="2"/>
        <v>0</v>
      </c>
    </row>
    <row r="55" spans="1:9" x14ac:dyDescent="0.2">
      <c r="A55" s="110">
        <f t="shared" si="1"/>
        <v>33</v>
      </c>
      <c r="B55" s="129"/>
      <c r="C55" s="129"/>
      <c r="D55" s="181"/>
      <c r="E55" s="182"/>
      <c r="F55" s="141"/>
      <c r="G55" s="265"/>
      <c r="H55" s="274"/>
    </row>
    <row r="56" spans="1:9" x14ac:dyDescent="0.2">
      <c r="A56" s="110">
        <f t="shared" si="1"/>
        <v>34</v>
      </c>
      <c r="B56" s="129" t="s">
        <v>211</v>
      </c>
      <c r="C56" s="129"/>
      <c r="D56" s="181"/>
      <c r="E56" s="182"/>
      <c r="F56" s="141"/>
      <c r="G56" s="142">
        <v>0</v>
      </c>
      <c r="H56" s="183">
        <f t="shared" si="2"/>
        <v>0</v>
      </c>
    </row>
    <row r="57" spans="1:9" x14ac:dyDescent="0.2">
      <c r="A57" s="110">
        <f t="shared" si="1"/>
        <v>35</v>
      </c>
      <c r="B57" s="129" t="s">
        <v>212</v>
      </c>
      <c r="C57" s="129"/>
      <c r="D57" s="181"/>
      <c r="E57" s="182"/>
      <c r="F57" s="141"/>
      <c r="G57" s="142"/>
      <c r="H57" s="183">
        <f t="shared" si="2"/>
        <v>0</v>
      </c>
    </row>
    <row r="58" spans="1:9" x14ac:dyDescent="0.2">
      <c r="A58" s="110">
        <f t="shared" si="1"/>
        <v>36</v>
      </c>
      <c r="B58" s="129" t="s">
        <v>213</v>
      </c>
      <c r="C58" s="129"/>
      <c r="D58" s="181"/>
      <c r="E58" s="182"/>
      <c r="F58" s="141"/>
      <c r="G58" s="142">
        <v>35648.910000000003</v>
      </c>
      <c r="H58" s="183">
        <f t="shared" si="2"/>
        <v>35648.910000000003</v>
      </c>
    </row>
    <row r="59" spans="1:9" ht="60.75" thickBot="1" x14ac:dyDescent="0.25">
      <c r="A59" s="184">
        <f t="shared" si="1"/>
        <v>37</v>
      </c>
      <c r="B59" s="185" t="s">
        <v>214</v>
      </c>
      <c r="C59" s="186"/>
      <c r="D59" s="187"/>
      <c r="E59" s="188"/>
      <c r="F59" s="189"/>
      <c r="G59" s="190">
        <v>324.45999999999998</v>
      </c>
      <c r="H59" s="191">
        <f t="shared" si="2"/>
        <v>324.45999999999998</v>
      </c>
    </row>
    <row r="60" spans="1:9" ht="17.25" thickTop="1" thickBot="1" x14ac:dyDescent="0.3">
      <c r="A60" s="110">
        <f t="shared" si="1"/>
        <v>38</v>
      </c>
      <c r="B60" s="724" t="s">
        <v>215</v>
      </c>
      <c r="C60" s="116"/>
      <c r="D60" s="192"/>
      <c r="E60" s="143"/>
      <c r="F60" s="193"/>
      <c r="G60" s="194">
        <f>SUM(G51:G59)</f>
        <v>49156.04</v>
      </c>
      <c r="H60" s="194">
        <f>SUM(H51:H59)</f>
        <v>49156.04</v>
      </c>
    </row>
    <row r="61" spans="1:9" ht="16.5" thickTop="1" thickBot="1" x14ac:dyDescent="0.25">
      <c r="A61" s="110"/>
      <c r="B61" s="129"/>
      <c r="C61" s="129"/>
      <c r="D61" s="195"/>
      <c r="E61" s="195"/>
      <c r="F61" s="195"/>
      <c r="G61" s="195"/>
      <c r="H61" s="195"/>
    </row>
    <row r="62" spans="1:9" ht="17.25" thickTop="1" thickBot="1" x14ac:dyDescent="0.3">
      <c r="A62" s="110">
        <f>+A60+1</f>
        <v>39</v>
      </c>
      <c r="B62" s="116" t="s">
        <v>216</v>
      </c>
      <c r="C62" s="116"/>
      <c r="D62" s="196">
        <f>D48</f>
        <v>9412186.7200000007</v>
      </c>
      <c r="E62" s="196">
        <f>E48</f>
        <v>0</v>
      </c>
      <c r="F62" s="196">
        <f>F48</f>
        <v>0</v>
      </c>
      <c r="G62" s="194">
        <f>G48+G60</f>
        <v>49156.04</v>
      </c>
      <c r="H62" s="381">
        <f>H48+H60</f>
        <v>9461342.7599999998</v>
      </c>
      <c r="I62" s="482"/>
    </row>
    <row r="63" spans="1:9" ht="16.5" thickTop="1" thickBot="1" x14ac:dyDescent="0.25">
      <c r="A63" s="110">
        <f>+A62+1</f>
        <v>40</v>
      </c>
      <c r="B63" s="725" t="s">
        <v>217</v>
      </c>
      <c r="C63" s="197"/>
      <c r="D63" s="201"/>
      <c r="E63" s="198"/>
      <c r="F63" s="198"/>
      <c r="G63" s="198"/>
      <c r="H63" s="382">
        <v>0.10805433</v>
      </c>
    </row>
    <row r="64" spans="1:9" ht="15.75" thickTop="1" x14ac:dyDescent="0.2">
      <c r="A64" s="110"/>
      <c r="B64" s="110"/>
      <c r="C64" s="110"/>
      <c r="D64" s="110"/>
      <c r="E64" s="111"/>
      <c r="F64" s="110"/>
      <c r="G64" s="110"/>
      <c r="H64" s="110"/>
    </row>
    <row r="66" spans="1:8" ht="20.25" x14ac:dyDescent="0.3">
      <c r="A66" s="109" t="s">
        <v>134</v>
      </c>
      <c r="B66" s="110"/>
      <c r="C66" s="109"/>
      <c r="E66" s="202"/>
      <c r="F66" s="110"/>
      <c r="G66" s="110"/>
      <c r="H66" s="110"/>
    </row>
    <row r="67" spans="1:8" ht="20.25" x14ac:dyDescent="0.3">
      <c r="A67" s="112" t="s">
        <v>645</v>
      </c>
      <c r="B67" s="109"/>
      <c r="C67" s="109"/>
      <c r="D67" s="110"/>
      <c r="E67" s="111"/>
      <c r="F67" s="110"/>
      <c r="G67" s="110"/>
      <c r="H67" s="110"/>
    </row>
    <row r="68" spans="1:8" x14ac:dyDescent="0.2">
      <c r="A68" s="113" t="s">
        <v>173</v>
      </c>
      <c r="B68" s="114"/>
      <c r="C68" s="115"/>
      <c r="D68" s="110"/>
      <c r="E68" s="111"/>
      <c r="F68" s="110"/>
      <c r="G68" s="110"/>
      <c r="H68" s="110"/>
    </row>
    <row r="69" spans="1:8" ht="21" thickBot="1" x14ac:dyDescent="0.35">
      <c r="A69" s="256" t="s">
        <v>523</v>
      </c>
      <c r="B69" s="257"/>
      <c r="C69" s="257"/>
      <c r="D69" s="110"/>
      <c r="E69" s="111"/>
      <c r="F69" s="110"/>
      <c r="G69" s="110"/>
      <c r="H69" s="110"/>
    </row>
    <row r="70" spans="1:8" ht="15.75" thickBot="1" x14ac:dyDescent="0.25">
      <c r="A70" s="110"/>
      <c r="B70" s="110"/>
      <c r="C70" s="110"/>
      <c r="D70" s="110"/>
      <c r="E70" s="111"/>
      <c r="F70" s="110"/>
      <c r="G70" s="110"/>
      <c r="H70" s="110"/>
    </row>
    <row r="71" spans="1:8" ht="15.75" thickTop="1" x14ac:dyDescent="0.2">
      <c r="A71" s="110">
        <v>1</v>
      </c>
      <c r="B71" s="117" t="s">
        <v>174</v>
      </c>
      <c r="C71" s="388" t="s">
        <v>563</v>
      </c>
      <c r="D71" s="118"/>
      <c r="E71" s="119"/>
      <c r="F71" s="110"/>
      <c r="G71" s="120"/>
      <c r="H71" s="120"/>
    </row>
    <row r="72" spans="1:8" x14ac:dyDescent="0.2">
      <c r="A72" s="110">
        <v>2</v>
      </c>
      <c r="B72" s="117" t="s">
        <v>175</v>
      </c>
      <c r="C72" s="121" t="s">
        <v>470</v>
      </c>
      <c r="D72" s="122"/>
      <c r="E72" s="123"/>
      <c r="F72" s="110"/>
      <c r="G72" s="120"/>
      <c r="H72" s="120"/>
    </row>
    <row r="73" spans="1:8" ht="15.75" thickBot="1" x14ac:dyDescent="0.25">
      <c r="A73" s="110">
        <v>3</v>
      </c>
      <c r="B73" s="117" t="s">
        <v>176</v>
      </c>
      <c r="C73" s="124"/>
      <c r="D73" s="125"/>
      <c r="E73" s="126"/>
      <c r="F73" s="120"/>
      <c r="G73" s="120"/>
      <c r="H73" s="120"/>
    </row>
    <row r="74" spans="1:8" ht="15.75" thickTop="1" x14ac:dyDescent="0.2">
      <c r="A74" s="110"/>
      <c r="B74" s="117" t="s">
        <v>177</v>
      </c>
      <c r="C74" s="117"/>
      <c r="D74" s="127"/>
      <c r="E74" s="128"/>
      <c r="F74" s="120"/>
      <c r="G74" s="120"/>
      <c r="H74" s="120"/>
    </row>
    <row r="75" spans="1:8" x14ac:dyDescent="0.2">
      <c r="A75" s="110"/>
      <c r="B75" s="110"/>
      <c r="C75" s="110"/>
      <c r="D75" s="110"/>
      <c r="E75" s="111"/>
      <c r="F75" s="110"/>
      <c r="G75" s="110"/>
      <c r="H75" s="110"/>
    </row>
    <row r="76" spans="1:8" x14ac:dyDescent="0.2">
      <c r="A76" s="110"/>
      <c r="B76" s="117"/>
      <c r="C76" s="117"/>
      <c r="D76" s="120"/>
      <c r="E76" s="128"/>
      <c r="F76" s="127" t="s">
        <v>178</v>
      </c>
      <c r="G76" s="120"/>
      <c r="H76" s="120"/>
    </row>
    <row r="77" spans="1:8" x14ac:dyDescent="0.2">
      <c r="A77" s="110"/>
      <c r="B77" s="129"/>
      <c r="C77" s="129"/>
      <c r="D77" s="130" t="s">
        <v>179</v>
      </c>
      <c r="E77" s="131" t="s">
        <v>180</v>
      </c>
      <c r="F77" s="127" t="s">
        <v>181</v>
      </c>
      <c r="G77" s="127" t="s">
        <v>182</v>
      </c>
      <c r="H77" s="120"/>
    </row>
    <row r="78" spans="1:8" x14ac:dyDescent="0.2">
      <c r="A78" s="110">
        <v>4</v>
      </c>
      <c r="B78" s="117" t="s">
        <v>154</v>
      </c>
      <c r="C78" s="117"/>
      <c r="D78" s="275"/>
      <c r="E78" s="132" t="s">
        <v>509</v>
      </c>
      <c r="F78" s="276"/>
      <c r="G78" s="133" t="s">
        <v>510</v>
      </c>
      <c r="H78" s="275"/>
    </row>
    <row r="79" spans="1:8" ht="15.75" x14ac:dyDescent="0.25">
      <c r="A79" s="110"/>
      <c r="B79" s="129"/>
      <c r="C79" s="129"/>
      <c r="D79" s="134" t="s">
        <v>183</v>
      </c>
      <c r="E79" s="135" t="s">
        <v>183</v>
      </c>
      <c r="F79" s="136" t="s">
        <v>183</v>
      </c>
      <c r="G79" s="136" t="s">
        <v>184</v>
      </c>
      <c r="H79" s="136" t="s">
        <v>185</v>
      </c>
    </row>
    <row r="80" spans="1:8" ht="16.5" thickBot="1" x14ac:dyDescent="0.3">
      <c r="A80" s="110"/>
      <c r="B80" s="135" t="s">
        <v>186</v>
      </c>
      <c r="C80" s="135"/>
      <c r="D80" s="137"/>
      <c r="E80" s="138"/>
      <c r="F80" s="137"/>
      <c r="G80" s="137"/>
      <c r="H80" s="137"/>
    </row>
    <row r="81" spans="1:8" ht="16.5" thickTop="1" x14ac:dyDescent="0.25">
      <c r="A81" s="139">
        <f>1+A78</f>
        <v>5</v>
      </c>
      <c r="B81" s="117" t="s">
        <v>187</v>
      </c>
      <c r="C81" s="135"/>
      <c r="D81" s="216">
        <v>0</v>
      </c>
      <c r="E81" s="217"/>
      <c r="F81" s="218"/>
      <c r="G81" s="219"/>
      <c r="H81" s="220">
        <f>+D81</f>
        <v>0</v>
      </c>
    </row>
    <row r="82" spans="1:8" x14ac:dyDescent="0.2">
      <c r="A82" s="110">
        <f>+A81+1</f>
        <v>6</v>
      </c>
      <c r="B82" s="129" t="s">
        <v>188</v>
      </c>
      <c r="C82" s="129"/>
      <c r="D82" s="221"/>
      <c r="E82" s="222">
        <v>0</v>
      </c>
      <c r="F82" s="223"/>
      <c r="G82" s="224"/>
      <c r="H82" s="220">
        <f>+E82</f>
        <v>0</v>
      </c>
    </row>
    <row r="83" spans="1:8" x14ac:dyDescent="0.2">
      <c r="A83" s="110">
        <f>+A82+1</f>
        <v>7</v>
      </c>
      <c r="B83" s="129" t="s">
        <v>155</v>
      </c>
      <c r="C83" s="129"/>
      <c r="D83" s="225"/>
      <c r="E83" s="226"/>
      <c r="F83" s="227">
        <v>0</v>
      </c>
      <c r="G83" s="228"/>
      <c r="H83" s="229">
        <f>+F83</f>
        <v>0</v>
      </c>
    </row>
    <row r="84" spans="1:8" x14ac:dyDescent="0.2">
      <c r="A84" s="110">
        <f>+A83+1</f>
        <v>8</v>
      </c>
      <c r="B84" s="129" t="s">
        <v>156</v>
      </c>
      <c r="C84" s="129"/>
      <c r="D84" s="225"/>
      <c r="E84" s="230"/>
      <c r="F84" s="231">
        <v>0</v>
      </c>
      <c r="G84" s="232"/>
      <c r="H84" s="229">
        <f>+F84</f>
        <v>0</v>
      </c>
    </row>
    <row r="85" spans="1:8" ht="15.75" thickBot="1" x14ac:dyDescent="0.25">
      <c r="A85" s="110">
        <f>+A84+1</f>
        <v>9</v>
      </c>
      <c r="B85" s="129" t="s">
        <v>189</v>
      </c>
      <c r="C85" s="129"/>
      <c r="D85" s="225"/>
      <c r="E85" s="233"/>
      <c r="F85" s="234"/>
      <c r="G85" s="557">
        <v>2800000</v>
      </c>
      <c r="H85" s="558">
        <f>+G85</f>
        <v>2800000</v>
      </c>
    </row>
    <row r="86" spans="1:8" ht="17.25" thickTop="1" thickBot="1" x14ac:dyDescent="0.3">
      <c r="A86" s="110">
        <f>+A85+1</f>
        <v>10</v>
      </c>
      <c r="B86" s="116" t="s">
        <v>190</v>
      </c>
      <c r="C86" s="116"/>
      <c r="D86" s="237">
        <f>+D81</f>
        <v>0</v>
      </c>
      <c r="E86" s="238">
        <f>+E82</f>
        <v>0</v>
      </c>
      <c r="F86" s="239">
        <f>+F83+F84</f>
        <v>0</v>
      </c>
      <c r="G86" s="559">
        <f>+G85</f>
        <v>2800000</v>
      </c>
      <c r="H86" s="559">
        <f>SUM(D86:G86)</f>
        <v>2800000</v>
      </c>
    </row>
    <row r="87" spans="1:8" ht="15.75" thickTop="1" x14ac:dyDescent="0.2">
      <c r="A87" s="110"/>
      <c r="B87" s="129"/>
      <c r="C87" s="129"/>
      <c r="D87" s="144"/>
      <c r="E87" s="145"/>
      <c r="F87" s="144"/>
      <c r="G87" s="144"/>
      <c r="H87" s="144"/>
    </row>
    <row r="88" spans="1:8" ht="16.5" thickBot="1" x14ac:dyDescent="0.3">
      <c r="A88" s="110"/>
      <c r="B88" s="135" t="s">
        <v>191</v>
      </c>
      <c r="C88" s="135"/>
      <c r="D88" s="144"/>
      <c r="E88" s="145"/>
      <c r="F88" s="144"/>
      <c r="G88" s="144"/>
      <c r="H88" s="144"/>
    </row>
    <row r="89" spans="1:8" ht="15.75" thickTop="1" x14ac:dyDescent="0.2">
      <c r="A89" s="110">
        <f>+A86+1</f>
        <v>11</v>
      </c>
      <c r="B89" s="129" t="s">
        <v>192</v>
      </c>
      <c r="C89" s="129"/>
      <c r="D89" s="146"/>
      <c r="E89" s="147"/>
      <c r="F89" s="147"/>
      <c r="G89" s="147"/>
      <c r="H89" s="148"/>
    </row>
    <row r="90" spans="1:8" ht="16.5" thickBot="1" x14ac:dyDescent="0.3">
      <c r="A90" s="110">
        <f>+A89+1</f>
        <v>12</v>
      </c>
      <c r="B90" s="724" t="s">
        <v>193</v>
      </c>
      <c r="C90" s="116"/>
      <c r="D90" s="277">
        <f>+D86-D89</f>
        <v>0</v>
      </c>
      <c r="E90" s="149">
        <f>+E86-E89</f>
        <v>0</v>
      </c>
      <c r="F90" s="149">
        <f>+F86-F89</f>
        <v>0</v>
      </c>
      <c r="G90" s="149">
        <f>+G86-G89</f>
        <v>2800000</v>
      </c>
      <c r="H90" s="150">
        <f>+H86-H89</f>
        <v>2800000</v>
      </c>
    </row>
    <row r="91" spans="1:8" ht="15.75" thickTop="1" x14ac:dyDescent="0.2">
      <c r="A91" s="110"/>
      <c r="B91" s="129"/>
      <c r="C91" s="129"/>
      <c r="D91" s="129"/>
      <c r="E91" s="151"/>
      <c r="F91" s="129"/>
      <c r="G91" s="129"/>
      <c r="H91" s="129"/>
    </row>
    <row r="92" spans="1:8" ht="16.5" thickBot="1" x14ac:dyDescent="0.3">
      <c r="A92" s="110"/>
      <c r="B92" s="152" t="s">
        <v>194</v>
      </c>
      <c r="C92" s="134"/>
      <c r="D92" s="129"/>
      <c r="E92" s="151"/>
      <c r="F92" s="129"/>
      <c r="G92" s="129"/>
      <c r="H92" s="129"/>
    </row>
    <row r="93" spans="1:8" ht="15.75" thickTop="1" x14ac:dyDescent="0.2">
      <c r="A93" s="110">
        <f>+A90+1</f>
        <v>13</v>
      </c>
      <c r="B93" s="129" t="s">
        <v>195</v>
      </c>
      <c r="C93" s="129"/>
      <c r="D93" s="153"/>
      <c r="E93" s="154"/>
      <c r="F93" s="140"/>
      <c r="G93" s="155"/>
      <c r="H93" s="416">
        <f>H28</f>
        <v>5621923862</v>
      </c>
    </row>
    <row r="94" spans="1:8" x14ac:dyDescent="0.2">
      <c r="A94" s="110">
        <f>+A93+1</f>
        <v>14</v>
      </c>
      <c r="B94" s="110" t="s">
        <v>196</v>
      </c>
      <c r="C94" s="110"/>
      <c r="D94" s="157"/>
      <c r="E94" s="158"/>
      <c r="F94" s="159"/>
      <c r="G94" s="160"/>
      <c r="H94" s="560"/>
    </row>
    <row r="95" spans="1:8" x14ac:dyDescent="0.2">
      <c r="A95" s="110">
        <f>+A94+1</f>
        <v>15</v>
      </c>
      <c r="B95" s="129" t="s">
        <v>197</v>
      </c>
      <c r="C95" s="129"/>
      <c r="D95" s="157"/>
      <c r="E95" s="158"/>
      <c r="F95" s="159"/>
      <c r="G95" s="160"/>
      <c r="H95" s="560"/>
    </row>
    <row r="96" spans="1:8" ht="15.75" thickBot="1" x14ac:dyDescent="0.25">
      <c r="A96" s="110">
        <f>+A95+1</f>
        <v>16</v>
      </c>
      <c r="B96" s="129" t="s">
        <v>198</v>
      </c>
      <c r="C96" s="129"/>
      <c r="D96" s="157"/>
      <c r="E96" s="158"/>
      <c r="F96" s="159"/>
      <c r="G96" s="160"/>
      <c r="H96" s="417">
        <v>70593304</v>
      </c>
    </row>
    <row r="97" spans="1:8" ht="17.25" thickTop="1" thickBot="1" x14ac:dyDescent="0.3">
      <c r="A97" s="110">
        <f>+A96+1</f>
        <v>17</v>
      </c>
      <c r="B97" s="116" t="s">
        <v>199</v>
      </c>
      <c r="C97" s="116"/>
      <c r="D97" s="162"/>
      <c r="E97" s="163"/>
      <c r="F97" s="164"/>
      <c r="G97" s="164"/>
      <c r="H97" s="385">
        <f>+H93+H94+H95-H96</f>
        <v>5551330558</v>
      </c>
    </row>
    <row r="98" spans="1:8" ht="15.75" thickTop="1" x14ac:dyDescent="0.2">
      <c r="A98" s="110"/>
      <c r="B98" s="129" t="s">
        <v>177</v>
      </c>
      <c r="C98" s="129"/>
      <c r="D98" s="166"/>
      <c r="E98" s="167"/>
      <c r="F98" s="166"/>
      <c r="G98" s="166"/>
      <c r="H98" s="166"/>
    </row>
    <row r="99" spans="1:8" ht="16.5" thickBot="1" x14ac:dyDescent="0.3">
      <c r="A99" s="110"/>
      <c r="B99" s="135" t="s">
        <v>200</v>
      </c>
      <c r="C99" s="135"/>
      <c r="D99" s="166"/>
      <c r="E99" s="167"/>
      <c r="F99" s="166"/>
      <c r="G99" s="166"/>
      <c r="H99" s="166"/>
    </row>
    <row r="100" spans="1:8" ht="15.75" thickTop="1" x14ac:dyDescent="0.2">
      <c r="A100" s="110">
        <f>+A97+1</f>
        <v>18</v>
      </c>
      <c r="B100" s="129" t="s">
        <v>201</v>
      </c>
      <c r="C100" s="129"/>
      <c r="D100" s="199">
        <f>+INT(D90/$H$32*10000000)/10000000</f>
        <v>0</v>
      </c>
      <c r="E100" s="200">
        <f>+INT(E90/$H$32*10000000)/10000000</f>
        <v>0</v>
      </c>
      <c r="F100" s="200">
        <f>+INT(F90/$H$32*10000000)/10000000</f>
        <v>0</v>
      </c>
      <c r="G100" s="200">
        <f>+INT(G90/$H$97*10000000)/10000000</f>
        <v>5.0429999999999995E-4</v>
      </c>
      <c r="H100" s="278">
        <f>SUM(D100:G100)</f>
        <v>5.0429999999999995E-4</v>
      </c>
    </row>
    <row r="101" spans="1:8" x14ac:dyDescent="0.2">
      <c r="A101" s="110">
        <f t="shared" ref="A101:A106" si="3">+A100+1</f>
        <v>19</v>
      </c>
      <c r="B101" s="129" t="s">
        <v>202</v>
      </c>
      <c r="C101" s="129"/>
      <c r="D101" s="142">
        <f>+$H$32*D100</f>
        <v>0</v>
      </c>
      <c r="E101" s="142">
        <f>+$H$32*E100</f>
        <v>0</v>
      </c>
      <c r="F101" s="142">
        <f>+$H$32*F100</f>
        <v>0</v>
      </c>
      <c r="G101" s="142">
        <f>G100*H97</f>
        <v>2799536.0003993995</v>
      </c>
      <c r="H101" s="168">
        <f>SUM(D101:G101)</f>
        <v>2799536.0003993995</v>
      </c>
    </row>
    <row r="102" spans="1:8" x14ac:dyDescent="0.2">
      <c r="A102" s="110">
        <f t="shared" si="3"/>
        <v>20</v>
      </c>
      <c r="B102" s="129" t="s">
        <v>203</v>
      </c>
      <c r="C102" s="129"/>
      <c r="D102" s="281">
        <f>IF(D90&lt;&gt;0,+D101-D90,0)</f>
        <v>0</v>
      </c>
      <c r="E102" s="283">
        <f>IF(E90&lt;&gt;0,+E101-E90,0)</f>
        <v>0</v>
      </c>
      <c r="F102" s="283">
        <f>IF(F90&lt;&gt;0,+F101-F90,0)</f>
        <v>0</v>
      </c>
      <c r="G102" s="282">
        <f>IF(G90&lt;&gt;0,+G101-G90,0)</f>
        <v>-463.99960060045123</v>
      </c>
      <c r="H102" s="168">
        <f>SUM(D102:G102)</f>
        <v>-463.99960060045123</v>
      </c>
    </row>
    <row r="103" spans="1:8" ht="15.75" x14ac:dyDescent="0.25">
      <c r="A103" s="110">
        <f t="shared" si="3"/>
        <v>21</v>
      </c>
      <c r="B103" s="129" t="s">
        <v>204</v>
      </c>
      <c r="C103" s="129"/>
      <c r="D103" s="267"/>
      <c r="E103" s="169"/>
      <c r="F103" s="169"/>
      <c r="G103" s="169"/>
      <c r="H103" s="268"/>
    </row>
    <row r="104" spans="1:8" x14ac:dyDescent="0.2">
      <c r="A104" s="110">
        <f t="shared" si="3"/>
        <v>22</v>
      </c>
      <c r="B104" s="129" t="s">
        <v>205</v>
      </c>
      <c r="C104" s="129"/>
      <c r="D104" s="271"/>
      <c r="E104" s="273"/>
      <c r="F104" s="273"/>
      <c r="G104" s="273"/>
      <c r="H104" s="272"/>
    </row>
    <row r="105" spans="1:8" x14ac:dyDescent="0.2">
      <c r="A105" s="110">
        <f t="shared" si="3"/>
        <v>23</v>
      </c>
      <c r="B105" s="129" t="s">
        <v>206</v>
      </c>
      <c r="C105" s="129"/>
      <c r="D105" s="271"/>
      <c r="E105" s="273"/>
      <c r="F105" s="273"/>
      <c r="G105" s="273"/>
      <c r="H105" s="272"/>
    </row>
    <row r="106" spans="1:8" x14ac:dyDescent="0.2">
      <c r="A106" s="110">
        <f t="shared" si="3"/>
        <v>24</v>
      </c>
      <c r="B106" s="129" t="s">
        <v>145</v>
      </c>
      <c r="C106" s="129"/>
      <c r="D106" s="269"/>
      <c r="E106" s="270"/>
      <c r="F106" s="270"/>
      <c r="G106" s="270"/>
      <c r="H106" s="266"/>
    </row>
    <row r="107" spans="1:8" x14ac:dyDescent="0.2">
      <c r="A107" s="139" t="s">
        <v>139</v>
      </c>
      <c r="B107" s="170" t="s">
        <v>146</v>
      </c>
      <c r="C107" s="212"/>
      <c r="D107" s="171"/>
      <c r="E107" s="172"/>
      <c r="F107" s="172"/>
      <c r="G107" s="172">
        <v>134.04</v>
      </c>
      <c r="H107" s="168">
        <f>SUM(D107:G107)</f>
        <v>134.04</v>
      </c>
    </row>
    <row r="108" spans="1:8" x14ac:dyDescent="0.2">
      <c r="A108" s="139" t="s">
        <v>140</v>
      </c>
      <c r="B108" s="170" t="s">
        <v>147</v>
      </c>
      <c r="C108" s="129"/>
      <c r="D108" s="171"/>
      <c r="E108" s="172"/>
      <c r="F108" s="172"/>
      <c r="G108" s="172">
        <v>0</v>
      </c>
      <c r="H108" s="168">
        <f>SUM(D108:G108)</f>
        <v>0</v>
      </c>
    </row>
    <row r="109" spans="1:8" x14ac:dyDescent="0.2">
      <c r="A109" s="139" t="s">
        <v>141</v>
      </c>
      <c r="B109" s="129" t="s">
        <v>407</v>
      </c>
      <c r="C109" s="129"/>
      <c r="D109" s="279">
        <f>+D101+D107+D108</f>
        <v>0</v>
      </c>
      <c r="E109" s="172">
        <f>+E101+E107+E108</f>
        <v>0</v>
      </c>
      <c r="F109" s="172">
        <f>+F101+F107+F108</f>
        <v>0</v>
      </c>
      <c r="G109" s="280">
        <f>+G101+G107+G108</f>
        <v>2799670.0403993996</v>
      </c>
      <c r="H109" s="168">
        <f>SUM(D109:G109)</f>
        <v>2799670.0403993996</v>
      </c>
    </row>
    <row r="110" spans="1:8" x14ac:dyDescent="0.2">
      <c r="A110" s="110">
        <v>25</v>
      </c>
      <c r="B110" s="129" t="s">
        <v>148</v>
      </c>
      <c r="C110" s="129"/>
      <c r="D110" s="279"/>
      <c r="E110" s="172"/>
      <c r="F110" s="172"/>
      <c r="G110" s="280">
        <v>2799669.88</v>
      </c>
      <c r="H110" s="168">
        <f>SUM(D110:G110)</f>
        <v>2799669.88</v>
      </c>
    </row>
    <row r="111" spans="1:8" x14ac:dyDescent="0.2">
      <c r="A111" s="110">
        <f>+A110+1</f>
        <v>26</v>
      </c>
      <c r="B111" s="129" t="s">
        <v>149</v>
      </c>
      <c r="C111" s="129"/>
      <c r="D111" s="279">
        <f>+D110-D109</f>
        <v>0</v>
      </c>
      <c r="E111" s="142">
        <f>+E110-E109</f>
        <v>0</v>
      </c>
      <c r="F111" s="142">
        <f>+F110-F109</f>
        <v>0</v>
      </c>
      <c r="G111" s="280">
        <f>+G110-G109</f>
        <v>-0.16039939969778061</v>
      </c>
      <c r="H111" s="168">
        <f>SUM(D111:G111)</f>
        <v>-0.16039939969778061</v>
      </c>
    </row>
    <row r="112" spans="1:8" ht="15.75" thickBot="1" x14ac:dyDescent="0.25">
      <c r="A112" s="110">
        <f>+A111+1</f>
        <v>27</v>
      </c>
      <c r="B112" s="129" t="s">
        <v>207</v>
      </c>
      <c r="C112" s="129"/>
      <c r="D112" s="171"/>
      <c r="E112" s="172"/>
      <c r="F112" s="172"/>
      <c r="G112" s="169"/>
      <c r="H112" s="173">
        <f>SUM(D112:F112)</f>
        <v>0</v>
      </c>
    </row>
    <row r="113" spans="1:9" ht="16.5" thickBot="1" x14ac:dyDescent="0.3">
      <c r="A113" s="110">
        <f>+A112+1</f>
        <v>28</v>
      </c>
      <c r="B113" s="116" t="s">
        <v>208</v>
      </c>
      <c r="C113" s="116"/>
      <c r="D113" s="174">
        <f>+D109+D111+D112</f>
        <v>0</v>
      </c>
      <c r="E113" s="174">
        <f>+E109+E111+E112</f>
        <v>0</v>
      </c>
      <c r="F113" s="174">
        <f>+F109+F111+F112</f>
        <v>0</v>
      </c>
      <c r="G113" s="174">
        <f>+G109+G111</f>
        <v>2799669.88</v>
      </c>
      <c r="H113" s="175">
        <f>SUM(D113:G113)</f>
        <v>2799669.88</v>
      </c>
    </row>
    <row r="114" spans="1:9" ht="15.75" thickTop="1" x14ac:dyDescent="0.2">
      <c r="A114" s="110"/>
      <c r="B114" s="129"/>
      <c r="C114" s="129"/>
      <c r="D114" s="151"/>
      <c r="E114" s="151"/>
      <c r="F114" s="151"/>
      <c r="G114" s="151"/>
      <c r="H114" s="151"/>
    </row>
    <row r="115" spans="1:9" ht="16.5" thickBot="1" x14ac:dyDescent="0.3">
      <c r="A115" s="110"/>
      <c r="B115" s="135" t="s">
        <v>209</v>
      </c>
      <c r="C115" s="135"/>
      <c r="D115" s="151"/>
      <c r="E115" s="151"/>
      <c r="F115" s="151"/>
      <c r="G115" s="151"/>
      <c r="H115" s="151"/>
    </row>
    <row r="116" spans="1:9" ht="15.75" thickTop="1" x14ac:dyDescent="0.2">
      <c r="A116" s="110">
        <f>+A113+1</f>
        <v>29</v>
      </c>
      <c r="B116" s="129" t="s">
        <v>168</v>
      </c>
      <c r="C116" s="129"/>
      <c r="D116" s="176"/>
      <c r="E116" s="177"/>
      <c r="F116" s="178"/>
      <c r="G116" s="179">
        <v>2348.52</v>
      </c>
      <c r="H116" s="180">
        <f>G116</f>
        <v>2348.52</v>
      </c>
    </row>
    <row r="117" spans="1:9" x14ac:dyDescent="0.2">
      <c r="A117" s="110">
        <f t="shared" ref="A117:A125" si="4">+A116+1</f>
        <v>30</v>
      </c>
      <c r="B117" s="129" t="s">
        <v>169</v>
      </c>
      <c r="C117" s="129"/>
      <c r="D117" s="181"/>
      <c r="E117" s="182"/>
      <c r="F117" s="141"/>
      <c r="G117" s="142">
        <v>1510.69</v>
      </c>
      <c r="H117" s="183">
        <f t="shared" ref="H117:H124" si="5">+G117</f>
        <v>1510.69</v>
      </c>
    </row>
    <row r="118" spans="1:9" x14ac:dyDescent="0.2">
      <c r="A118" s="110">
        <f t="shared" si="4"/>
        <v>31</v>
      </c>
      <c r="B118" s="129" t="s">
        <v>360</v>
      </c>
      <c r="C118" s="129"/>
      <c r="D118" s="181"/>
      <c r="E118" s="182"/>
      <c r="F118" s="141"/>
      <c r="G118" s="142">
        <v>14.96</v>
      </c>
      <c r="H118" s="183">
        <f t="shared" si="5"/>
        <v>14.96</v>
      </c>
    </row>
    <row r="119" spans="1:9" x14ac:dyDescent="0.2">
      <c r="A119" s="110">
        <f t="shared" si="4"/>
        <v>32</v>
      </c>
      <c r="B119" s="129" t="s">
        <v>210</v>
      </c>
      <c r="C119" s="129"/>
      <c r="D119" s="181"/>
      <c r="E119" s="182"/>
      <c r="F119" s="141"/>
      <c r="G119" s="142">
        <v>0</v>
      </c>
      <c r="H119" s="183">
        <f t="shared" si="5"/>
        <v>0</v>
      </c>
    </row>
    <row r="120" spans="1:9" x14ac:dyDescent="0.2">
      <c r="A120" s="110">
        <f t="shared" si="4"/>
        <v>33</v>
      </c>
      <c r="B120" s="129"/>
      <c r="C120" s="129"/>
      <c r="D120" s="181"/>
      <c r="E120" s="182"/>
      <c r="F120" s="141"/>
      <c r="G120" s="265"/>
      <c r="H120" s="274"/>
    </row>
    <row r="121" spans="1:9" x14ac:dyDescent="0.2">
      <c r="A121" s="110">
        <f t="shared" si="4"/>
        <v>34</v>
      </c>
      <c r="B121" s="129" t="s">
        <v>211</v>
      </c>
      <c r="C121" s="129"/>
      <c r="D121" s="181"/>
      <c r="E121" s="182"/>
      <c r="F121" s="141"/>
      <c r="G121" s="142">
        <v>0</v>
      </c>
      <c r="H121" s="183">
        <f t="shared" si="5"/>
        <v>0</v>
      </c>
    </row>
    <row r="122" spans="1:9" x14ac:dyDescent="0.2">
      <c r="A122" s="110">
        <f t="shared" si="4"/>
        <v>35</v>
      </c>
      <c r="B122" s="129" t="s">
        <v>212</v>
      </c>
      <c r="C122" s="129"/>
      <c r="D122" s="181"/>
      <c r="E122" s="182"/>
      <c r="F122" s="141"/>
      <c r="G122" s="142">
        <v>0</v>
      </c>
      <c r="H122" s="183">
        <f t="shared" si="5"/>
        <v>0</v>
      </c>
    </row>
    <row r="123" spans="1:9" x14ac:dyDescent="0.2">
      <c r="A123" s="110">
        <f t="shared" si="4"/>
        <v>36</v>
      </c>
      <c r="B123" s="129" t="s">
        <v>213</v>
      </c>
      <c r="C123" s="129"/>
      <c r="D123" s="181"/>
      <c r="E123" s="182"/>
      <c r="F123" s="141"/>
      <c r="G123" s="142">
        <v>0</v>
      </c>
      <c r="H123" s="183">
        <f t="shared" si="5"/>
        <v>0</v>
      </c>
    </row>
    <row r="124" spans="1:9" ht="60.75" thickBot="1" x14ac:dyDescent="0.25">
      <c r="A124" s="184">
        <f t="shared" si="4"/>
        <v>37</v>
      </c>
      <c r="B124" s="185" t="s">
        <v>214</v>
      </c>
      <c r="C124" s="186"/>
      <c r="D124" s="187"/>
      <c r="E124" s="188"/>
      <c r="F124" s="189"/>
      <c r="G124" s="190">
        <v>95.35</v>
      </c>
      <c r="H124" s="191">
        <f t="shared" si="5"/>
        <v>95.35</v>
      </c>
    </row>
    <row r="125" spans="1:9" ht="17.25" thickTop="1" thickBot="1" x14ac:dyDescent="0.3">
      <c r="A125" s="110">
        <f t="shared" si="4"/>
        <v>38</v>
      </c>
      <c r="B125" s="724" t="s">
        <v>215</v>
      </c>
      <c r="C125" s="116"/>
      <c r="D125" s="192"/>
      <c r="E125" s="143"/>
      <c r="F125" s="193"/>
      <c r="G125" s="194">
        <f>SUM(G116:G124)</f>
        <v>3969.52</v>
      </c>
      <c r="H125" s="194">
        <f>SUM(H116:H124)</f>
        <v>3969.52</v>
      </c>
    </row>
    <row r="126" spans="1:9" ht="16.5" thickTop="1" thickBot="1" x14ac:dyDescent="0.25">
      <c r="A126" s="110"/>
      <c r="B126" s="129"/>
      <c r="C126" s="129"/>
      <c r="D126" s="195"/>
      <c r="E126" s="195"/>
      <c r="F126" s="195"/>
      <c r="G126" s="195"/>
      <c r="H126" s="195"/>
    </row>
    <row r="127" spans="1:9" ht="17.25" thickTop="1" thickBot="1" x14ac:dyDescent="0.3">
      <c r="A127" s="110">
        <f>+A125+1</f>
        <v>39</v>
      </c>
      <c r="B127" s="116" t="s">
        <v>216</v>
      </c>
      <c r="C127" s="116"/>
      <c r="D127" s="196">
        <f>D113</f>
        <v>0</v>
      </c>
      <c r="E127" s="196">
        <f>E113</f>
        <v>0</v>
      </c>
      <c r="F127" s="196">
        <f>F113</f>
        <v>0</v>
      </c>
      <c r="G127" s="194">
        <f>G113+G125</f>
        <v>2803639.4</v>
      </c>
      <c r="H127" s="194">
        <f>H113+H125</f>
        <v>2803639.4</v>
      </c>
      <c r="I127" s="482"/>
    </row>
    <row r="128" spans="1:9" ht="16.5" thickTop="1" thickBot="1" x14ac:dyDescent="0.25">
      <c r="A128" s="110">
        <f>+A127+1</f>
        <v>40</v>
      </c>
      <c r="B128" s="725" t="s">
        <v>217</v>
      </c>
      <c r="C128" s="197"/>
      <c r="D128" s="201"/>
      <c r="E128" s="198"/>
      <c r="F128" s="198"/>
      <c r="G128" s="198"/>
      <c r="H128" s="382">
        <v>3.2019270000000002E-2</v>
      </c>
    </row>
    <row r="129" spans="1:8" ht="15.75" thickTop="1" x14ac:dyDescent="0.2">
      <c r="A129" s="110"/>
      <c r="B129" s="110"/>
      <c r="C129" s="110"/>
      <c r="D129" s="110"/>
      <c r="E129" s="111"/>
      <c r="F129" s="110"/>
      <c r="G129" s="110"/>
      <c r="H129" s="110"/>
    </row>
    <row r="131" spans="1:8" ht="20.25" x14ac:dyDescent="0.3">
      <c r="A131" s="109" t="s">
        <v>134</v>
      </c>
      <c r="B131" s="110"/>
      <c r="C131" s="109"/>
      <c r="E131" s="202"/>
      <c r="F131" s="110"/>
      <c r="G131" s="110"/>
      <c r="H131" s="110"/>
    </row>
    <row r="132" spans="1:8" ht="20.25" x14ac:dyDescent="0.3">
      <c r="A132" s="112" t="s">
        <v>645</v>
      </c>
      <c r="B132" s="109"/>
      <c r="C132" s="109"/>
      <c r="D132" s="110"/>
      <c r="E132" s="111"/>
      <c r="F132" s="110"/>
      <c r="G132" s="110"/>
      <c r="H132" s="110"/>
    </row>
    <row r="133" spans="1:8" x14ac:dyDescent="0.2">
      <c r="A133" s="113" t="s">
        <v>173</v>
      </c>
      <c r="B133" s="114"/>
      <c r="C133" s="115"/>
      <c r="D133" s="110"/>
      <c r="E133" s="111"/>
      <c r="F133" s="110"/>
      <c r="G133" s="110"/>
      <c r="H133" s="110"/>
    </row>
    <row r="134" spans="1:8" ht="21" thickBot="1" x14ac:dyDescent="0.35">
      <c r="A134" s="256" t="s">
        <v>523</v>
      </c>
      <c r="B134" s="257"/>
      <c r="C134" s="257"/>
      <c r="D134" s="110"/>
      <c r="E134" s="111"/>
      <c r="F134" s="110"/>
      <c r="G134" s="110"/>
      <c r="H134" s="110"/>
    </row>
    <row r="135" spans="1:8" ht="15.75" thickBot="1" x14ac:dyDescent="0.25">
      <c r="A135" s="110"/>
      <c r="B135" s="110"/>
      <c r="C135" s="110"/>
      <c r="D135" s="110"/>
      <c r="E135" s="111"/>
      <c r="F135" s="110"/>
      <c r="G135" s="110"/>
      <c r="H135" s="110"/>
    </row>
    <row r="136" spans="1:8" ht="15.75" thickTop="1" x14ac:dyDescent="0.2">
      <c r="A136" s="110">
        <v>1</v>
      </c>
      <c r="B136" s="117" t="s">
        <v>174</v>
      </c>
      <c r="C136" s="388" t="s">
        <v>640</v>
      </c>
      <c r="D136" s="118"/>
      <c r="E136" s="119"/>
      <c r="F136" s="110"/>
      <c r="G136" s="120"/>
      <c r="H136" s="120"/>
    </row>
    <row r="137" spans="1:8" x14ac:dyDescent="0.2">
      <c r="A137" s="110">
        <v>2</v>
      </c>
      <c r="B137" s="117" t="s">
        <v>175</v>
      </c>
      <c r="C137" s="121" t="s">
        <v>639</v>
      </c>
      <c r="D137" s="122"/>
      <c r="E137" s="123"/>
      <c r="F137" s="110"/>
      <c r="G137" s="120"/>
      <c r="H137" s="120"/>
    </row>
    <row r="138" spans="1:8" ht="15.75" thickBot="1" x14ac:dyDescent="0.25">
      <c r="A138" s="110">
        <v>3</v>
      </c>
      <c r="B138" s="117" t="s">
        <v>176</v>
      </c>
      <c r="C138" s="124"/>
      <c r="D138" s="125"/>
      <c r="E138" s="126"/>
      <c r="F138" s="120"/>
      <c r="G138" s="120"/>
      <c r="H138" s="120"/>
    </row>
    <row r="139" spans="1:8" ht="15.75" thickTop="1" x14ac:dyDescent="0.2">
      <c r="A139" s="110"/>
      <c r="B139" s="117" t="s">
        <v>177</v>
      </c>
      <c r="C139" s="117"/>
      <c r="D139" s="127"/>
      <c r="E139" s="128"/>
      <c r="F139" s="120"/>
      <c r="G139" s="120"/>
      <c r="H139" s="120"/>
    </row>
    <row r="140" spans="1:8" x14ac:dyDescent="0.2">
      <c r="A140" s="110"/>
      <c r="B140" s="110"/>
      <c r="C140" s="110"/>
      <c r="D140" s="110"/>
      <c r="E140" s="111"/>
      <c r="F140" s="110"/>
      <c r="G140" s="110"/>
      <c r="H140" s="110"/>
    </row>
    <row r="141" spans="1:8" x14ac:dyDescent="0.2">
      <c r="A141" s="110"/>
      <c r="B141" s="117"/>
      <c r="C141" s="117"/>
      <c r="D141" s="120"/>
      <c r="E141" s="128"/>
      <c r="F141" s="127" t="s">
        <v>178</v>
      </c>
      <c r="G141" s="120"/>
      <c r="H141" s="120"/>
    </row>
    <row r="142" spans="1:8" x14ac:dyDescent="0.2">
      <c r="A142" s="110"/>
      <c r="B142" s="129"/>
      <c r="C142" s="129"/>
      <c r="D142" s="130" t="s">
        <v>179</v>
      </c>
      <c r="E142" s="131" t="s">
        <v>180</v>
      </c>
      <c r="F142" s="127" t="s">
        <v>181</v>
      </c>
      <c r="G142" s="127" t="s">
        <v>182</v>
      </c>
      <c r="H142" s="120"/>
    </row>
    <row r="143" spans="1:8" x14ac:dyDescent="0.2">
      <c r="A143" s="110">
        <v>4</v>
      </c>
      <c r="B143" s="117" t="s">
        <v>154</v>
      </c>
      <c r="C143" s="117"/>
      <c r="D143" s="275"/>
      <c r="E143" s="132" t="s">
        <v>510</v>
      </c>
      <c r="F143" s="276"/>
      <c r="G143" s="133" t="s">
        <v>509</v>
      </c>
      <c r="H143" s="275"/>
    </row>
    <row r="144" spans="1:8" ht="15.75" x14ac:dyDescent="0.25">
      <c r="A144" s="110"/>
      <c r="B144" s="129"/>
      <c r="C144" s="129"/>
      <c r="D144" s="134" t="s">
        <v>183</v>
      </c>
      <c r="E144" s="135" t="s">
        <v>183</v>
      </c>
      <c r="F144" s="136" t="s">
        <v>183</v>
      </c>
      <c r="G144" s="136" t="s">
        <v>184</v>
      </c>
      <c r="H144" s="136" t="s">
        <v>185</v>
      </c>
    </row>
    <row r="145" spans="1:8" ht="16.5" thickBot="1" x14ac:dyDescent="0.3">
      <c r="A145" s="110"/>
      <c r="B145" s="135" t="s">
        <v>186</v>
      </c>
      <c r="C145" s="135"/>
      <c r="D145" s="137"/>
      <c r="E145" s="138"/>
      <c r="F145" s="137"/>
      <c r="G145" s="137"/>
      <c r="H145" s="137"/>
    </row>
    <row r="146" spans="1:8" ht="16.5" thickTop="1" x14ac:dyDescent="0.25">
      <c r="A146" s="139">
        <f>1+A143</f>
        <v>5</v>
      </c>
      <c r="B146" s="117" t="s">
        <v>187</v>
      </c>
      <c r="C146" s="135"/>
      <c r="D146" s="216">
        <v>0</v>
      </c>
      <c r="E146" s="217"/>
      <c r="F146" s="218"/>
      <c r="G146" s="219"/>
      <c r="H146" s="220">
        <f>+D146</f>
        <v>0</v>
      </c>
    </row>
    <row r="147" spans="1:8" x14ac:dyDescent="0.2">
      <c r="A147" s="110">
        <f>+A146+1</f>
        <v>6</v>
      </c>
      <c r="B147" s="129" t="s">
        <v>188</v>
      </c>
      <c r="C147" s="129"/>
      <c r="D147" s="221"/>
      <c r="E147" s="222">
        <v>0</v>
      </c>
      <c r="F147" s="223"/>
      <c r="G147" s="224"/>
      <c r="H147" s="220">
        <f>+E147</f>
        <v>0</v>
      </c>
    </row>
    <row r="148" spans="1:8" x14ac:dyDescent="0.2">
      <c r="A148" s="110">
        <f>+A147+1</f>
        <v>7</v>
      </c>
      <c r="B148" s="129" t="s">
        <v>155</v>
      </c>
      <c r="C148" s="129"/>
      <c r="D148" s="225"/>
      <c r="E148" s="226"/>
      <c r="F148" s="227">
        <v>0</v>
      </c>
      <c r="G148" s="228"/>
      <c r="H148" s="229">
        <f>+F148</f>
        <v>0</v>
      </c>
    </row>
    <row r="149" spans="1:8" x14ac:dyDescent="0.2">
      <c r="A149" s="110">
        <f>+A148+1</f>
        <v>8</v>
      </c>
      <c r="B149" s="129" t="s">
        <v>156</v>
      </c>
      <c r="C149" s="129"/>
      <c r="D149" s="225"/>
      <c r="E149" s="230"/>
      <c r="F149" s="231">
        <v>0</v>
      </c>
      <c r="G149" s="232"/>
      <c r="H149" s="229">
        <f>+F149</f>
        <v>0</v>
      </c>
    </row>
    <row r="150" spans="1:8" ht="15.75" thickBot="1" x14ac:dyDescent="0.25">
      <c r="A150" s="110">
        <f>+A149+1</f>
        <v>9</v>
      </c>
      <c r="B150" s="129" t="s">
        <v>189</v>
      </c>
      <c r="C150" s="129"/>
      <c r="D150" s="225"/>
      <c r="E150" s="233"/>
      <c r="F150" s="234"/>
      <c r="G150" s="235">
        <v>0</v>
      </c>
      <c r="H150" s="236">
        <f>+G150</f>
        <v>0</v>
      </c>
    </row>
    <row r="151" spans="1:8" ht="17.25" thickTop="1" thickBot="1" x14ac:dyDescent="0.3">
      <c r="A151" s="110">
        <f>+A150+1</f>
        <v>10</v>
      </c>
      <c r="B151" s="116" t="s">
        <v>190</v>
      </c>
      <c r="C151" s="116"/>
      <c r="D151" s="237">
        <f>+D146</f>
        <v>0</v>
      </c>
      <c r="E151" s="238">
        <f>+E147</f>
        <v>0</v>
      </c>
      <c r="F151" s="239">
        <f>+F148+F149</f>
        <v>0</v>
      </c>
      <c r="G151" s="239">
        <f>+G150</f>
        <v>0</v>
      </c>
      <c r="H151" s="239">
        <f>SUM(D151:G151)</f>
        <v>0</v>
      </c>
    </row>
    <row r="152" spans="1:8" ht="15.75" thickTop="1" x14ac:dyDescent="0.2">
      <c r="A152" s="110"/>
      <c r="B152" s="129"/>
      <c r="C152" s="129"/>
      <c r="D152" s="144"/>
      <c r="E152" s="145"/>
      <c r="F152" s="144"/>
      <c r="G152" s="144"/>
      <c r="H152" s="144"/>
    </row>
    <row r="153" spans="1:8" ht="16.5" thickBot="1" x14ac:dyDescent="0.3">
      <c r="A153" s="110"/>
      <c r="B153" s="135" t="s">
        <v>191</v>
      </c>
      <c r="C153" s="135"/>
      <c r="D153" s="144"/>
      <c r="E153" s="145"/>
      <c r="F153" s="144"/>
      <c r="G153" s="144"/>
      <c r="H153" s="144"/>
    </row>
    <row r="154" spans="1:8" ht="15.75" thickTop="1" x14ac:dyDescent="0.2">
      <c r="A154" s="110">
        <f>+A151+1</f>
        <v>11</v>
      </c>
      <c r="B154" s="129" t="s">
        <v>192</v>
      </c>
      <c r="C154" s="129"/>
      <c r="D154" s="146">
        <v>0</v>
      </c>
      <c r="E154" s="147">
        <v>0</v>
      </c>
      <c r="F154" s="147">
        <v>0</v>
      </c>
      <c r="G154" s="147">
        <v>0</v>
      </c>
      <c r="H154" s="148">
        <v>0</v>
      </c>
    </row>
    <row r="155" spans="1:8" ht="16.5" thickBot="1" x14ac:dyDescent="0.3">
      <c r="A155" s="110">
        <f>+A154+1</f>
        <v>12</v>
      </c>
      <c r="B155" s="724" t="s">
        <v>193</v>
      </c>
      <c r="C155" s="116"/>
      <c r="D155" s="277">
        <f>+D151-D154</f>
        <v>0</v>
      </c>
      <c r="E155" s="149">
        <f>+E151-E154</f>
        <v>0</v>
      </c>
      <c r="F155" s="149">
        <f>+F151-F154</f>
        <v>0</v>
      </c>
      <c r="G155" s="149">
        <f>+G151-G154</f>
        <v>0</v>
      </c>
      <c r="H155" s="150">
        <f>+H151-H154</f>
        <v>0</v>
      </c>
    </row>
    <row r="156" spans="1:8" ht="15.75" thickTop="1" x14ac:dyDescent="0.2">
      <c r="A156" s="110"/>
      <c r="B156" s="129"/>
      <c r="C156" s="129"/>
      <c r="D156" s="129"/>
      <c r="E156" s="151"/>
      <c r="F156" s="129"/>
      <c r="G156" s="129"/>
      <c r="H156" s="129"/>
    </row>
    <row r="157" spans="1:8" ht="16.5" thickBot="1" x14ac:dyDescent="0.3">
      <c r="A157" s="110"/>
      <c r="B157" s="152" t="s">
        <v>194</v>
      </c>
      <c r="C157" s="134"/>
      <c r="D157" s="129"/>
      <c r="E157" s="151"/>
      <c r="F157" s="129"/>
      <c r="G157" s="129"/>
      <c r="H157" s="129"/>
    </row>
    <row r="158" spans="1:8" ht="15.75" thickTop="1" x14ac:dyDescent="0.2">
      <c r="A158" s="110">
        <f>+A155+1</f>
        <v>13</v>
      </c>
      <c r="B158" s="129" t="s">
        <v>195</v>
      </c>
      <c r="C158" s="129"/>
      <c r="D158" s="153"/>
      <c r="E158" s="154"/>
      <c r="F158" s="140"/>
      <c r="G158" s="155"/>
      <c r="H158" s="418">
        <f>H28</f>
        <v>5621923862</v>
      </c>
    </row>
    <row r="159" spans="1:8" x14ac:dyDescent="0.2">
      <c r="A159" s="110">
        <f>+A158+1</f>
        <v>14</v>
      </c>
      <c r="B159" s="110" t="s">
        <v>196</v>
      </c>
      <c r="C159" s="110"/>
      <c r="D159" s="157"/>
      <c r="E159" s="158"/>
      <c r="F159" s="159"/>
      <c r="G159" s="160"/>
      <c r="H159" s="419">
        <v>0</v>
      </c>
    </row>
    <row r="160" spans="1:8" x14ac:dyDescent="0.2">
      <c r="A160" s="110">
        <f>+A159+1</f>
        <v>15</v>
      </c>
      <c r="B160" s="129" t="s">
        <v>197</v>
      </c>
      <c r="C160" s="129"/>
      <c r="D160" s="157"/>
      <c r="E160" s="158"/>
      <c r="F160" s="159"/>
      <c r="G160" s="160"/>
      <c r="H160" s="419">
        <v>0</v>
      </c>
    </row>
    <row r="161" spans="1:8" ht="15.75" thickBot="1" x14ac:dyDescent="0.25">
      <c r="A161" s="110">
        <f>+A160+1</f>
        <v>16</v>
      </c>
      <c r="B161" s="129" t="s">
        <v>198</v>
      </c>
      <c r="C161" s="129"/>
      <c r="D161" s="157"/>
      <c r="E161" s="158"/>
      <c r="F161" s="159"/>
      <c r="G161" s="160"/>
      <c r="H161" s="419">
        <v>0</v>
      </c>
    </row>
    <row r="162" spans="1:8" ht="17.25" thickTop="1" thickBot="1" x14ac:dyDescent="0.3">
      <c r="A162" s="110">
        <f>+A161+1</f>
        <v>17</v>
      </c>
      <c r="B162" s="116" t="s">
        <v>199</v>
      </c>
      <c r="C162" s="116"/>
      <c r="D162" s="162"/>
      <c r="E162" s="163"/>
      <c r="F162" s="164"/>
      <c r="G162" s="164"/>
      <c r="H162" s="420">
        <f>+H158+H159+H160-H161</f>
        <v>5621923862</v>
      </c>
    </row>
    <row r="163" spans="1:8" ht="15.75" thickTop="1" x14ac:dyDescent="0.2">
      <c r="A163" s="110"/>
      <c r="B163" s="129" t="s">
        <v>177</v>
      </c>
      <c r="C163" s="129"/>
      <c r="D163" s="166"/>
      <c r="E163" s="167"/>
      <c r="F163" s="166"/>
      <c r="G163" s="166"/>
      <c r="H163" s="166"/>
    </row>
    <row r="164" spans="1:8" ht="16.5" thickBot="1" x14ac:dyDescent="0.3">
      <c r="A164" s="110"/>
      <c r="B164" s="135" t="s">
        <v>200</v>
      </c>
      <c r="C164" s="135"/>
      <c r="D164" s="166"/>
      <c r="E164" s="167"/>
      <c r="F164" s="166"/>
      <c r="G164" s="166"/>
      <c r="H164" s="166"/>
    </row>
    <row r="165" spans="1:8" ht="15.75" thickTop="1" x14ac:dyDescent="0.2">
      <c r="A165" s="110">
        <f>+A162+1</f>
        <v>18</v>
      </c>
      <c r="B165" s="129" t="s">
        <v>201</v>
      </c>
      <c r="C165" s="129"/>
      <c r="D165" s="199">
        <v>0</v>
      </c>
      <c r="E165" s="200">
        <v>3.1960000000000002E-4</v>
      </c>
      <c r="F165" s="200">
        <f>+INT(F155/$H$32*10000000)/10000000</f>
        <v>0</v>
      </c>
      <c r="G165" s="200">
        <v>0</v>
      </c>
      <c r="H165" s="278">
        <f>SUM(D165:G165)</f>
        <v>3.1960000000000002E-4</v>
      </c>
    </row>
    <row r="166" spans="1:8" x14ac:dyDescent="0.2">
      <c r="A166" s="110">
        <f t="shared" ref="A166:A171" si="6">+A165+1</f>
        <v>19</v>
      </c>
      <c r="B166" s="129" t="s">
        <v>202</v>
      </c>
      <c r="C166" s="129"/>
      <c r="D166" s="142">
        <v>0</v>
      </c>
      <c r="E166" s="142">
        <f>H162*E165</f>
        <v>1796766.8662952001</v>
      </c>
      <c r="F166" s="142">
        <f>+$H$32*F165</f>
        <v>0</v>
      </c>
      <c r="G166" s="142">
        <v>0</v>
      </c>
      <c r="H166" s="168">
        <f>SUM(D166:G166)</f>
        <v>1796766.8662952001</v>
      </c>
    </row>
    <row r="167" spans="1:8" x14ac:dyDescent="0.2">
      <c r="A167" s="110">
        <f t="shared" si="6"/>
        <v>20</v>
      </c>
      <c r="B167" s="129" t="s">
        <v>203</v>
      </c>
      <c r="C167" s="129"/>
      <c r="D167" s="281">
        <f>IF(D155&lt;&gt;0,+D166-D155,0)</f>
        <v>0</v>
      </c>
      <c r="E167" s="283">
        <f>IF(E155&lt;&gt;0,+E166-E155,0)</f>
        <v>0</v>
      </c>
      <c r="F167" s="283">
        <f>IF(F155&lt;&gt;0,+F166-F155,0)</f>
        <v>0</v>
      </c>
      <c r="G167" s="282">
        <f>IF(G155&lt;&gt;0,+G166-G155,0)</f>
        <v>0</v>
      </c>
      <c r="H167" s="168">
        <f>SUM(D167:G167)</f>
        <v>0</v>
      </c>
    </row>
    <row r="168" spans="1:8" ht="15.75" x14ac:dyDescent="0.25">
      <c r="A168" s="110">
        <f t="shared" si="6"/>
        <v>21</v>
      </c>
      <c r="B168" s="129" t="s">
        <v>204</v>
      </c>
      <c r="C168" s="129"/>
      <c r="D168" s="267"/>
      <c r="E168" s="169"/>
      <c r="F168" s="169"/>
      <c r="G168" s="169"/>
      <c r="H168" s="268"/>
    </row>
    <row r="169" spans="1:8" x14ac:dyDescent="0.2">
      <c r="A169" s="110">
        <f t="shared" si="6"/>
        <v>22</v>
      </c>
      <c r="B169" s="129" t="s">
        <v>205</v>
      </c>
      <c r="C169" s="129"/>
      <c r="D169" s="271"/>
      <c r="E169" s="273"/>
      <c r="F169" s="273"/>
      <c r="G169" s="273"/>
      <c r="H169" s="272"/>
    </row>
    <row r="170" spans="1:8" x14ac:dyDescent="0.2">
      <c r="A170" s="110">
        <f t="shared" si="6"/>
        <v>23</v>
      </c>
      <c r="B170" s="129" t="s">
        <v>206</v>
      </c>
      <c r="C170" s="129"/>
      <c r="D170" s="271"/>
      <c r="E170" s="273"/>
      <c r="F170" s="273"/>
      <c r="G170" s="273"/>
      <c r="H170" s="272"/>
    </row>
    <row r="171" spans="1:8" x14ac:dyDescent="0.2">
      <c r="A171" s="110">
        <f t="shared" si="6"/>
        <v>24</v>
      </c>
      <c r="B171" s="129" t="s">
        <v>145</v>
      </c>
      <c r="C171" s="129"/>
      <c r="D171" s="269"/>
      <c r="E171" s="270"/>
      <c r="F171" s="270"/>
      <c r="G171" s="270"/>
      <c r="H171" s="266"/>
    </row>
    <row r="172" spans="1:8" x14ac:dyDescent="0.2">
      <c r="A172" s="139" t="s">
        <v>139</v>
      </c>
      <c r="B172" s="170" t="s">
        <v>146</v>
      </c>
      <c r="C172" s="212"/>
      <c r="D172" s="171">
        <v>0</v>
      </c>
      <c r="E172" s="172">
        <v>0</v>
      </c>
      <c r="F172" s="172"/>
      <c r="G172" s="172">
        <v>0</v>
      </c>
      <c r="H172" s="168">
        <f>SUM(D172:G172)</f>
        <v>0</v>
      </c>
    </row>
    <row r="173" spans="1:8" x14ac:dyDescent="0.2">
      <c r="A173" s="139" t="s">
        <v>140</v>
      </c>
      <c r="B173" s="170" t="s">
        <v>147</v>
      </c>
      <c r="C173" s="129"/>
      <c r="D173" s="171">
        <v>0</v>
      </c>
      <c r="E173" s="172">
        <v>0</v>
      </c>
      <c r="F173" s="172"/>
      <c r="G173" s="172">
        <v>0</v>
      </c>
      <c r="H173" s="168">
        <f>SUM(D173:G173)</f>
        <v>0</v>
      </c>
    </row>
    <row r="174" spans="1:8" x14ac:dyDescent="0.2">
      <c r="A174" s="139" t="s">
        <v>141</v>
      </c>
      <c r="B174" s="129" t="s">
        <v>407</v>
      </c>
      <c r="C174" s="129"/>
      <c r="D174" s="279">
        <f>+D166+D172+D173</f>
        <v>0</v>
      </c>
      <c r="E174" s="172">
        <f>+E166+E172+E173</f>
        <v>1796766.8662952001</v>
      </c>
      <c r="F174" s="172">
        <f>+F166+F172+F173</f>
        <v>0</v>
      </c>
      <c r="G174" s="280">
        <f>+G166+G172+G173</f>
        <v>0</v>
      </c>
      <c r="H174" s="168">
        <f>SUM(D174:G174)</f>
        <v>1796766.8662952001</v>
      </c>
    </row>
    <row r="175" spans="1:8" x14ac:dyDescent="0.2">
      <c r="A175" s="110">
        <v>25</v>
      </c>
      <c r="B175" s="129" t="s">
        <v>148</v>
      </c>
      <c r="C175" s="129"/>
      <c r="D175" s="279">
        <v>0</v>
      </c>
      <c r="E175" s="172">
        <v>1796767.52</v>
      </c>
      <c r="F175" s="172"/>
      <c r="G175" s="280">
        <v>0</v>
      </c>
      <c r="H175" s="168">
        <f>SUM(D175:G175)</f>
        <v>1796767.52</v>
      </c>
    </row>
    <row r="176" spans="1:8" x14ac:dyDescent="0.2">
      <c r="A176" s="110">
        <f>+A175+1</f>
        <v>26</v>
      </c>
      <c r="B176" s="129" t="s">
        <v>149</v>
      </c>
      <c r="C176" s="129"/>
      <c r="D176" s="279">
        <v>0</v>
      </c>
      <c r="E176" s="142">
        <f>+E175-E174</f>
        <v>0.6537047999445349</v>
      </c>
      <c r="F176" s="142">
        <f>+F175-F174</f>
        <v>0</v>
      </c>
      <c r="G176" s="280">
        <v>0</v>
      </c>
      <c r="H176" s="168">
        <f>SUM(D176:G176)</f>
        <v>0.6537047999445349</v>
      </c>
    </row>
    <row r="177" spans="1:9" ht="15.75" thickBot="1" x14ac:dyDescent="0.25">
      <c r="A177" s="110">
        <f>+A176+1</f>
        <v>27</v>
      </c>
      <c r="B177" s="129" t="s">
        <v>207</v>
      </c>
      <c r="C177" s="129"/>
      <c r="D177" s="171">
        <v>0</v>
      </c>
      <c r="E177" s="172">
        <v>-188.74</v>
      </c>
      <c r="F177" s="172"/>
      <c r="G177" s="169"/>
      <c r="H177" s="173">
        <f>SUM(D177:F177)</f>
        <v>-188.74</v>
      </c>
    </row>
    <row r="178" spans="1:9" ht="16.5" thickBot="1" x14ac:dyDescent="0.3">
      <c r="A178" s="110">
        <f>+A177+1</f>
        <v>28</v>
      </c>
      <c r="B178" s="116" t="s">
        <v>208</v>
      </c>
      <c r="C178" s="116"/>
      <c r="D178" s="174">
        <f>+D174+D176+D177</f>
        <v>0</v>
      </c>
      <c r="E178" s="174">
        <f>+E174+E176+E177</f>
        <v>1796578.78</v>
      </c>
      <c r="F178" s="174">
        <f>+F174+F176+F177</f>
        <v>0</v>
      </c>
      <c r="G178" s="174">
        <f>+G174+G176</f>
        <v>0</v>
      </c>
      <c r="H178" s="175">
        <f>SUM(D178:G178)</f>
        <v>1796578.78</v>
      </c>
    </row>
    <row r="179" spans="1:9" ht="15.75" thickTop="1" x14ac:dyDescent="0.2">
      <c r="A179" s="110"/>
      <c r="B179" s="129"/>
      <c r="C179" s="129"/>
      <c r="D179" s="151"/>
      <c r="E179" s="151"/>
      <c r="F179" s="151"/>
      <c r="G179" s="151"/>
      <c r="H179" s="151"/>
    </row>
    <row r="180" spans="1:9" ht="16.5" thickBot="1" x14ac:dyDescent="0.3">
      <c r="A180" s="110"/>
      <c r="B180" s="135" t="s">
        <v>209</v>
      </c>
      <c r="C180" s="135"/>
      <c r="D180" s="151"/>
      <c r="E180" s="151"/>
      <c r="F180" s="151"/>
      <c r="G180" s="151"/>
      <c r="H180" s="151"/>
    </row>
    <row r="181" spans="1:9" ht="15.75" thickTop="1" x14ac:dyDescent="0.2">
      <c r="A181" s="110">
        <f>+A178+1</f>
        <v>29</v>
      </c>
      <c r="B181" s="129" t="s">
        <v>168</v>
      </c>
      <c r="C181" s="129"/>
      <c r="D181" s="176"/>
      <c r="E181" s="177"/>
      <c r="F181" s="178"/>
      <c r="G181" s="179">
        <v>1488.37</v>
      </c>
      <c r="H181" s="180">
        <f>G181</f>
        <v>1488.37</v>
      </c>
    </row>
    <row r="182" spans="1:9" x14ac:dyDescent="0.2">
      <c r="A182" s="110">
        <f t="shared" ref="A182:A190" si="7">+A181+1</f>
        <v>30</v>
      </c>
      <c r="B182" s="129" t="s">
        <v>169</v>
      </c>
      <c r="C182" s="129"/>
      <c r="D182" s="181"/>
      <c r="E182" s="182"/>
      <c r="F182" s="141"/>
      <c r="G182" s="142">
        <v>957.4</v>
      </c>
      <c r="H182" s="183">
        <f t="shared" ref="H182:H189" si="8">+G182</f>
        <v>957.4</v>
      </c>
    </row>
    <row r="183" spans="1:9" x14ac:dyDescent="0.2">
      <c r="A183" s="110">
        <f t="shared" si="7"/>
        <v>31</v>
      </c>
      <c r="B183" s="129" t="s">
        <v>360</v>
      </c>
      <c r="C183" s="129"/>
      <c r="D183" s="181"/>
      <c r="E183" s="182"/>
      <c r="F183" s="141"/>
      <c r="G183" s="142">
        <v>9.48</v>
      </c>
      <c r="H183" s="183">
        <f t="shared" si="8"/>
        <v>9.48</v>
      </c>
    </row>
    <row r="184" spans="1:9" x14ac:dyDescent="0.2">
      <c r="A184" s="110">
        <f t="shared" si="7"/>
        <v>32</v>
      </c>
      <c r="B184" s="129" t="s">
        <v>210</v>
      </c>
      <c r="C184" s="129"/>
      <c r="D184" s="181"/>
      <c r="E184" s="182"/>
      <c r="F184" s="141"/>
      <c r="G184" s="142">
        <v>0</v>
      </c>
      <c r="H184" s="183">
        <f t="shared" si="8"/>
        <v>0</v>
      </c>
    </row>
    <row r="185" spans="1:9" x14ac:dyDescent="0.2">
      <c r="A185" s="110">
        <f t="shared" si="7"/>
        <v>33</v>
      </c>
      <c r="B185" s="129"/>
      <c r="C185" s="129"/>
      <c r="D185" s="181"/>
      <c r="E185" s="182"/>
      <c r="F185" s="141"/>
      <c r="G185" s="265"/>
      <c r="H185" s="274"/>
    </row>
    <row r="186" spans="1:9" x14ac:dyDescent="0.2">
      <c r="A186" s="110">
        <f t="shared" si="7"/>
        <v>34</v>
      </c>
      <c r="B186" s="129" t="s">
        <v>211</v>
      </c>
      <c r="C186" s="129"/>
      <c r="D186" s="181"/>
      <c r="E186" s="182"/>
      <c r="F186" s="141"/>
      <c r="G186" s="142">
        <v>0</v>
      </c>
      <c r="H186" s="183">
        <f t="shared" si="8"/>
        <v>0</v>
      </c>
    </row>
    <row r="187" spans="1:9" x14ac:dyDescent="0.2">
      <c r="A187" s="110">
        <f t="shared" si="7"/>
        <v>35</v>
      </c>
      <c r="B187" s="129" t="s">
        <v>212</v>
      </c>
      <c r="C187" s="129"/>
      <c r="D187" s="181"/>
      <c r="E187" s="182"/>
      <c r="F187" s="141"/>
      <c r="G187" s="142">
        <v>0</v>
      </c>
      <c r="H187" s="183">
        <f t="shared" si="8"/>
        <v>0</v>
      </c>
    </row>
    <row r="188" spans="1:9" x14ac:dyDescent="0.2">
      <c r="A188" s="110">
        <f t="shared" si="7"/>
        <v>36</v>
      </c>
      <c r="B188" s="129" t="s">
        <v>213</v>
      </c>
      <c r="C188" s="129"/>
      <c r="D188" s="181"/>
      <c r="E188" s="182"/>
      <c r="F188" s="141"/>
      <c r="G188" s="142">
        <v>0</v>
      </c>
      <c r="H188" s="183">
        <f t="shared" si="8"/>
        <v>0</v>
      </c>
    </row>
    <row r="189" spans="1:9" ht="60.75" thickBot="1" x14ac:dyDescent="0.25">
      <c r="A189" s="184">
        <f t="shared" si="7"/>
        <v>37</v>
      </c>
      <c r="B189" s="185" t="s">
        <v>214</v>
      </c>
      <c r="C189" s="186"/>
      <c r="D189" s="187"/>
      <c r="E189" s="188"/>
      <c r="F189" s="189"/>
      <c r="G189" s="190">
        <v>60.43</v>
      </c>
      <c r="H189" s="191">
        <f t="shared" si="8"/>
        <v>60.43</v>
      </c>
    </row>
    <row r="190" spans="1:9" ht="17.25" thickTop="1" thickBot="1" x14ac:dyDescent="0.3">
      <c r="A190" s="110">
        <f t="shared" si="7"/>
        <v>38</v>
      </c>
      <c r="B190" s="724" t="s">
        <v>215</v>
      </c>
      <c r="C190" s="116"/>
      <c r="D190" s="192"/>
      <c r="E190" s="143"/>
      <c r="F190" s="193"/>
      <c r="G190" s="194">
        <f>SUM(G181:G189)</f>
        <v>2515.6799999999998</v>
      </c>
      <c r="H190" s="194">
        <f>SUM(H181:H189)</f>
        <v>2515.6799999999998</v>
      </c>
    </row>
    <row r="191" spans="1:9" ht="16.5" thickTop="1" thickBot="1" x14ac:dyDescent="0.25">
      <c r="A191" s="110"/>
      <c r="B191" s="129"/>
      <c r="C191" s="129"/>
      <c r="D191" s="195"/>
      <c r="E191" s="195"/>
      <c r="F191" s="195"/>
      <c r="G191" s="195"/>
      <c r="H191" s="195"/>
    </row>
    <row r="192" spans="1:9" ht="17.25" thickTop="1" thickBot="1" x14ac:dyDescent="0.3">
      <c r="A192" s="110">
        <f>+A190+1</f>
        <v>39</v>
      </c>
      <c r="B192" s="116" t="s">
        <v>216</v>
      </c>
      <c r="C192" s="116"/>
      <c r="D192" s="196">
        <f>D178</f>
        <v>0</v>
      </c>
      <c r="E192" s="196">
        <f>E178</f>
        <v>1796578.78</v>
      </c>
      <c r="F192" s="196">
        <f>F178</f>
        <v>0</v>
      </c>
      <c r="G192" s="194">
        <f>G178+G190</f>
        <v>2515.6799999999998</v>
      </c>
      <c r="H192" s="194">
        <f>H178+H190</f>
        <v>1799094.46</v>
      </c>
      <c r="I192" s="482"/>
    </row>
    <row r="193" spans="1:8" ht="16.5" thickTop="1" thickBot="1" x14ac:dyDescent="0.25">
      <c r="A193" s="110">
        <f>+A192+1</f>
        <v>40</v>
      </c>
      <c r="B193" s="725" t="s">
        <v>217</v>
      </c>
      <c r="C193" s="197"/>
      <c r="D193" s="201"/>
      <c r="E193" s="198"/>
      <c r="F193" s="198"/>
      <c r="G193" s="198"/>
      <c r="H193" s="382">
        <v>2.0546749999999999E-2</v>
      </c>
    </row>
    <row r="194" spans="1:8" ht="15.75" thickTop="1" x14ac:dyDescent="0.2"/>
    <row r="196" spans="1:8" ht="20.25" x14ac:dyDescent="0.3">
      <c r="A196" s="109" t="s">
        <v>134</v>
      </c>
      <c r="B196" s="110"/>
      <c r="C196" s="109"/>
      <c r="E196" s="202"/>
      <c r="F196" s="110"/>
      <c r="G196" s="110"/>
      <c r="H196" s="110"/>
    </row>
    <row r="197" spans="1:8" ht="20.25" x14ac:dyDescent="0.3">
      <c r="A197" s="112" t="s">
        <v>645</v>
      </c>
      <c r="B197" s="109"/>
      <c r="C197" s="109"/>
      <c r="D197" s="110"/>
      <c r="E197" s="111"/>
      <c r="F197" s="110"/>
      <c r="G197" s="110"/>
      <c r="H197" s="110"/>
    </row>
    <row r="198" spans="1:8" x14ac:dyDescent="0.2">
      <c r="A198" s="113" t="s">
        <v>173</v>
      </c>
      <c r="B198" s="114"/>
      <c r="C198" s="115"/>
      <c r="D198" s="110"/>
      <c r="E198" s="111"/>
      <c r="F198" s="110"/>
      <c r="G198" s="110"/>
      <c r="H198" s="110"/>
    </row>
    <row r="199" spans="1:8" ht="21" thickBot="1" x14ac:dyDescent="0.35">
      <c r="A199" s="256" t="s">
        <v>523</v>
      </c>
      <c r="B199" s="257"/>
      <c r="C199" s="257"/>
      <c r="D199" s="110"/>
      <c r="E199" s="111"/>
      <c r="F199" s="110"/>
      <c r="G199" s="110"/>
      <c r="H199" s="110"/>
    </row>
    <row r="200" spans="1:8" ht="15.75" thickBot="1" x14ac:dyDescent="0.25">
      <c r="A200" s="110"/>
      <c r="B200" s="110"/>
      <c r="C200" s="110"/>
      <c r="D200" s="110"/>
      <c r="E200" s="111"/>
      <c r="F200" s="110"/>
      <c r="G200" s="110"/>
      <c r="H200" s="110"/>
    </row>
    <row r="201" spans="1:8" ht="15.75" thickTop="1" x14ac:dyDescent="0.2">
      <c r="A201" s="110">
        <v>1</v>
      </c>
      <c r="B201" s="117" t="s">
        <v>174</v>
      </c>
      <c r="C201" s="388">
        <v>111</v>
      </c>
      <c r="D201" s="118"/>
      <c r="E201" s="119"/>
      <c r="F201" s="110"/>
      <c r="G201" s="120"/>
      <c r="H201" s="120"/>
    </row>
    <row r="202" spans="1:8" x14ac:dyDescent="0.2">
      <c r="A202" s="110">
        <v>2</v>
      </c>
      <c r="B202" s="117" t="s">
        <v>175</v>
      </c>
      <c r="C202" s="121" t="s">
        <v>417</v>
      </c>
      <c r="D202" s="122"/>
      <c r="E202" s="123"/>
      <c r="F202" s="110"/>
      <c r="G202" s="120"/>
      <c r="H202" s="120"/>
    </row>
    <row r="203" spans="1:8" ht="15.75" thickBot="1" x14ac:dyDescent="0.25">
      <c r="A203" s="110">
        <v>3</v>
      </c>
      <c r="B203" s="117" t="s">
        <v>176</v>
      </c>
      <c r="C203" s="124" t="s">
        <v>511</v>
      </c>
      <c r="D203" s="125"/>
      <c r="E203" s="126"/>
      <c r="F203" s="120"/>
      <c r="G203" s="120"/>
      <c r="H203" s="120"/>
    </row>
    <row r="204" spans="1:8" ht="15.75" thickTop="1" x14ac:dyDescent="0.2">
      <c r="A204" s="110"/>
      <c r="B204" s="117" t="s">
        <v>177</v>
      </c>
      <c r="C204" s="117"/>
      <c r="D204" s="127"/>
      <c r="E204" s="128"/>
      <c r="F204" s="120"/>
      <c r="G204" s="120"/>
      <c r="H204" s="120"/>
    </row>
    <row r="205" spans="1:8" x14ac:dyDescent="0.2">
      <c r="A205" s="110"/>
      <c r="B205" s="110"/>
      <c r="C205" s="110"/>
      <c r="D205" s="110"/>
      <c r="E205" s="111"/>
      <c r="F205" s="110"/>
      <c r="G205" s="110"/>
      <c r="H205" s="110"/>
    </row>
    <row r="206" spans="1:8" x14ac:dyDescent="0.2">
      <c r="A206" s="110"/>
      <c r="B206" s="117"/>
      <c r="C206" s="117"/>
      <c r="D206" s="120"/>
      <c r="E206" s="128"/>
      <c r="F206" s="127" t="s">
        <v>178</v>
      </c>
      <c r="G206" s="120"/>
      <c r="H206" s="120"/>
    </row>
    <row r="207" spans="1:8" x14ac:dyDescent="0.2">
      <c r="A207" s="110"/>
      <c r="B207" s="129"/>
      <c r="C207" s="129"/>
      <c r="D207" s="130" t="s">
        <v>179</v>
      </c>
      <c r="E207" s="131" t="s">
        <v>180</v>
      </c>
      <c r="F207" s="127" t="s">
        <v>181</v>
      </c>
      <c r="G207" s="127" t="s">
        <v>182</v>
      </c>
      <c r="H207" s="120"/>
    </row>
    <row r="208" spans="1:8" x14ac:dyDescent="0.2">
      <c r="A208" s="110">
        <v>4</v>
      </c>
      <c r="B208" s="117" t="s">
        <v>154</v>
      </c>
      <c r="C208" s="117"/>
      <c r="D208" s="275"/>
      <c r="E208" s="132" t="s">
        <v>509</v>
      </c>
      <c r="F208" s="276"/>
      <c r="G208" s="133" t="s">
        <v>509</v>
      </c>
      <c r="H208" s="275"/>
    </row>
    <row r="209" spans="1:8" ht="15.75" x14ac:dyDescent="0.25">
      <c r="A209" s="110"/>
      <c r="B209" s="129"/>
      <c r="C209" s="129"/>
      <c r="D209" s="134" t="s">
        <v>183</v>
      </c>
      <c r="E209" s="135" t="s">
        <v>183</v>
      </c>
      <c r="F209" s="136" t="s">
        <v>183</v>
      </c>
      <c r="G209" s="136" t="s">
        <v>184</v>
      </c>
      <c r="H209" s="136" t="s">
        <v>185</v>
      </c>
    </row>
    <row r="210" spans="1:8" ht="16.5" thickBot="1" x14ac:dyDescent="0.3">
      <c r="A210" s="110"/>
      <c r="B210" s="135" t="s">
        <v>186</v>
      </c>
      <c r="C210" s="135"/>
      <c r="D210" s="137"/>
      <c r="E210" s="138"/>
      <c r="F210" s="137"/>
      <c r="G210" s="137"/>
      <c r="H210" s="137"/>
    </row>
    <row r="211" spans="1:8" ht="16.5" thickTop="1" x14ac:dyDescent="0.25">
      <c r="A211" s="139">
        <f>1+A208</f>
        <v>5</v>
      </c>
      <c r="B211" s="117" t="s">
        <v>187</v>
      </c>
      <c r="C211" s="135"/>
      <c r="D211" s="216">
        <v>0</v>
      </c>
      <c r="E211" s="217"/>
      <c r="F211" s="218"/>
      <c r="G211" s="219"/>
      <c r="H211" s="220">
        <f>+D211</f>
        <v>0</v>
      </c>
    </row>
    <row r="212" spans="1:8" x14ac:dyDescent="0.2">
      <c r="A212" s="110">
        <f>+A211+1</f>
        <v>6</v>
      </c>
      <c r="B212" s="129" t="s">
        <v>188</v>
      </c>
      <c r="C212" s="129"/>
      <c r="D212" s="221"/>
      <c r="E212" s="222">
        <v>0</v>
      </c>
      <c r="F212" s="223"/>
      <c r="G212" s="224"/>
      <c r="H212" s="220">
        <f>+E212</f>
        <v>0</v>
      </c>
    </row>
    <row r="213" spans="1:8" x14ac:dyDescent="0.2">
      <c r="A213" s="110">
        <f>+A212+1</f>
        <v>7</v>
      </c>
      <c r="B213" s="129" t="s">
        <v>155</v>
      </c>
      <c r="C213" s="129"/>
      <c r="D213" s="225"/>
      <c r="E213" s="226"/>
      <c r="F213" s="227">
        <v>0</v>
      </c>
      <c r="G213" s="228"/>
      <c r="H213" s="229">
        <f>+F213</f>
        <v>0</v>
      </c>
    </row>
    <row r="214" spans="1:8" x14ac:dyDescent="0.2">
      <c r="A214" s="110">
        <f>+A213+1</f>
        <v>8</v>
      </c>
      <c r="B214" s="129" t="s">
        <v>156</v>
      </c>
      <c r="C214" s="129"/>
      <c r="D214" s="225"/>
      <c r="E214" s="230"/>
      <c r="F214" s="231">
        <v>0</v>
      </c>
      <c r="G214" s="232"/>
      <c r="H214" s="229">
        <f>+F214</f>
        <v>0</v>
      </c>
    </row>
    <row r="215" spans="1:8" ht="15.75" thickBot="1" x14ac:dyDescent="0.25">
      <c r="A215" s="110">
        <f>+A214+1</f>
        <v>9</v>
      </c>
      <c r="B215" s="129" t="s">
        <v>189</v>
      </c>
      <c r="C215" s="129"/>
      <c r="D215" s="225"/>
      <c r="E215" s="233"/>
      <c r="F215" s="234"/>
      <c r="G215" s="414">
        <v>0</v>
      </c>
      <c r="H215" s="415">
        <f>+G215</f>
        <v>0</v>
      </c>
    </row>
    <row r="216" spans="1:8" ht="17.25" thickTop="1" thickBot="1" x14ac:dyDescent="0.3">
      <c r="A216" s="110">
        <f>+A215+1</f>
        <v>10</v>
      </c>
      <c r="B216" s="116" t="s">
        <v>190</v>
      </c>
      <c r="C216" s="116"/>
      <c r="D216" s="237">
        <f>+D211</f>
        <v>0</v>
      </c>
      <c r="E216" s="238">
        <f>+E212</f>
        <v>0</v>
      </c>
      <c r="F216" s="239">
        <f>+F213+F214</f>
        <v>0</v>
      </c>
      <c r="G216" s="385">
        <v>0</v>
      </c>
      <c r="H216" s="385">
        <f>SUM(D216:G216)</f>
        <v>0</v>
      </c>
    </row>
    <row r="217" spans="1:8" ht="15.75" thickTop="1" x14ac:dyDescent="0.2">
      <c r="A217" s="110"/>
      <c r="B217" s="129"/>
      <c r="C217" s="129"/>
      <c r="D217" s="144"/>
      <c r="E217" s="145"/>
      <c r="F217" s="144"/>
      <c r="G217" s="144"/>
      <c r="H217" s="144"/>
    </row>
    <row r="218" spans="1:8" ht="16.5" thickBot="1" x14ac:dyDescent="0.3">
      <c r="A218" s="110"/>
      <c r="B218" s="135" t="s">
        <v>191</v>
      </c>
      <c r="C218" s="135"/>
      <c r="D218" s="144"/>
      <c r="E218" s="145"/>
      <c r="F218" s="144"/>
      <c r="G218" s="144"/>
      <c r="H218" s="144"/>
    </row>
    <row r="219" spans="1:8" ht="15.75" thickTop="1" x14ac:dyDescent="0.2">
      <c r="A219" s="110">
        <f>+A216+1</f>
        <v>11</v>
      </c>
      <c r="B219" s="129" t="s">
        <v>192</v>
      </c>
      <c r="C219" s="129"/>
      <c r="D219" s="146"/>
      <c r="E219" s="147"/>
      <c r="F219" s="147"/>
      <c r="G219" s="147">
        <v>0</v>
      </c>
      <c r="H219" s="148">
        <f>G219</f>
        <v>0</v>
      </c>
    </row>
    <row r="220" spans="1:8" ht="16.5" thickBot="1" x14ac:dyDescent="0.3">
      <c r="A220" s="110">
        <f>+A219+1</f>
        <v>12</v>
      </c>
      <c r="B220" s="724" t="s">
        <v>193</v>
      </c>
      <c r="C220" s="116"/>
      <c r="D220" s="277">
        <f>+D216-D219</f>
        <v>0</v>
      </c>
      <c r="E220" s="149">
        <f>+E216-E219</f>
        <v>0</v>
      </c>
      <c r="F220" s="149">
        <f>+F216-F219</f>
        <v>0</v>
      </c>
      <c r="G220" s="149">
        <v>0</v>
      </c>
      <c r="H220" s="150">
        <f>+H216-H219</f>
        <v>0</v>
      </c>
    </row>
    <row r="221" spans="1:8" ht="15.75" thickTop="1" x14ac:dyDescent="0.2">
      <c r="A221" s="110"/>
      <c r="B221" s="129"/>
      <c r="C221" s="129"/>
      <c r="D221" s="129"/>
      <c r="E221" s="151"/>
      <c r="F221" s="129"/>
      <c r="G221" s="129"/>
      <c r="H221" s="129"/>
    </row>
    <row r="222" spans="1:8" ht="16.5" thickBot="1" x14ac:dyDescent="0.3">
      <c r="A222" s="110"/>
      <c r="B222" s="152" t="s">
        <v>194</v>
      </c>
      <c r="C222" s="134"/>
      <c r="D222" s="129"/>
      <c r="E222" s="151"/>
      <c r="F222" s="129"/>
      <c r="G222" s="129"/>
      <c r="H222" s="129"/>
    </row>
    <row r="223" spans="1:8" ht="15.75" thickTop="1" x14ac:dyDescent="0.2">
      <c r="A223" s="110">
        <f>+A220+1</f>
        <v>13</v>
      </c>
      <c r="B223" s="129" t="s">
        <v>195</v>
      </c>
      <c r="C223" s="129"/>
      <c r="D223" s="153"/>
      <c r="E223" s="154"/>
      <c r="F223" s="140"/>
      <c r="G223" s="155"/>
      <c r="H223" s="416">
        <f>H28</f>
        <v>5621923862</v>
      </c>
    </row>
    <row r="224" spans="1:8" x14ac:dyDescent="0.2">
      <c r="A224" s="110">
        <f>+A223+1</f>
        <v>14</v>
      </c>
      <c r="B224" s="110" t="s">
        <v>196</v>
      </c>
      <c r="C224" s="110"/>
      <c r="D224" s="157"/>
      <c r="E224" s="158"/>
      <c r="F224" s="159"/>
      <c r="G224" s="160"/>
      <c r="H224" s="560"/>
    </row>
    <row r="225" spans="1:8" x14ac:dyDescent="0.2">
      <c r="A225" s="110">
        <f>+A224+1</f>
        <v>15</v>
      </c>
      <c r="B225" s="129" t="s">
        <v>197</v>
      </c>
      <c r="C225" s="129"/>
      <c r="D225" s="157"/>
      <c r="E225" s="158"/>
      <c r="F225" s="159"/>
      <c r="G225" s="160"/>
      <c r="H225" s="560"/>
    </row>
    <row r="226" spans="1:8" ht="15.75" thickBot="1" x14ac:dyDescent="0.25">
      <c r="A226" s="110">
        <f>+A225+1</f>
        <v>16</v>
      </c>
      <c r="B226" s="129" t="s">
        <v>198</v>
      </c>
      <c r="C226" s="129"/>
      <c r="D226" s="157"/>
      <c r="E226" s="158"/>
      <c r="F226" s="159"/>
      <c r="G226" s="160"/>
      <c r="H226" s="417">
        <f>H31</f>
        <v>137032833</v>
      </c>
    </row>
    <row r="227" spans="1:8" ht="17.25" thickTop="1" thickBot="1" x14ac:dyDescent="0.3">
      <c r="A227" s="110">
        <f>+A226+1</f>
        <v>17</v>
      </c>
      <c r="B227" s="116" t="s">
        <v>199</v>
      </c>
      <c r="C227" s="116"/>
      <c r="D227" s="162"/>
      <c r="E227" s="163"/>
      <c r="F227" s="164"/>
      <c r="G227" s="164"/>
      <c r="H227" s="385">
        <f>+H223+H224+H225-H226</f>
        <v>5484891029</v>
      </c>
    </row>
    <row r="228" spans="1:8" ht="15.75" thickTop="1" x14ac:dyDescent="0.2">
      <c r="A228" s="110"/>
      <c r="B228" s="129" t="s">
        <v>177</v>
      </c>
      <c r="C228" s="129"/>
      <c r="D228" s="166"/>
      <c r="E228" s="167"/>
      <c r="F228" s="166"/>
      <c r="G228" s="166"/>
      <c r="H228" s="166"/>
    </row>
    <row r="229" spans="1:8" ht="16.5" thickBot="1" x14ac:dyDescent="0.3">
      <c r="A229" s="110"/>
      <c r="B229" s="135" t="s">
        <v>200</v>
      </c>
      <c r="C229" s="135"/>
      <c r="D229" s="166"/>
      <c r="E229" s="167"/>
      <c r="F229" s="166"/>
      <c r="G229" s="166"/>
      <c r="H229" s="166"/>
    </row>
    <row r="230" spans="1:8" ht="15.75" thickTop="1" x14ac:dyDescent="0.2">
      <c r="A230" s="110">
        <f>+A227+1</f>
        <v>18</v>
      </c>
      <c r="B230" s="129" t="s">
        <v>201</v>
      </c>
      <c r="C230" s="129"/>
      <c r="D230" s="199">
        <v>6.2589999999999998E-4</v>
      </c>
      <c r="E230" s="200">
        <f>+INT(E220/$H$32*10000000)/10000000</f>
        <v>0</v>
      </c>
      <c r="F230" s="200">
        <f>+INT(F220/$H$32*10000000)/10000000</f>
        <v>0</v>
      </c>
      <c r="G230" s="200">
        <f>+INT(G220/$H$32*10000000)/10000000</f>
        <v>0</v>
      </c>
      <c r="H230" s="278">
        <f>SUM(D230:G230)</f>
        <v>6.2589999999999998E-4</v>
      </c>
    </row>
    <row r="231" spans="1:8" x14ac:dyDescent="0.2">
      <c r="A231" s="110">
        <f t="shared" ref="A231:A236" si="9">+A230+1</f>
        <v>19</v>
      </c>
      <c r="B231" s="129" t="s">
        <v>202</v>
      </c>
      <c r="C231" s="129"/>
      <c r="D231" s="142">
        <f>+$H$32*D230</f>
        <v>3432993.2950510997</v>
      </c>
      <c r="E231" s="142">
        <f>+$H$32*E230</f>
        <v>0</v>
      </c>
      <c r="F231" s="142">
        <f>+$H$32*F230</f>
        <v>0</v>
      </c>
      <c r="G231" s="142">
        <f>+$H$32*G230</f>
        <v>0</v>
      </c>
      <c r="H231" s="168">
        <f>SUM(D231:G231)</f>
        <v>3432993.2950510997</v>
      </c>
    </row>
    <row r="232" spans="1:8" x14ac:dyDescent="0.2">
      <c r="A232" s="110">
        <f t="shared" si="9"/>
        <v>20</v>
      </c>
      <c r="B232" s="129" t="s">
        <v>203</v>
      </c>
      <c r="C232" s="129"/>
      <c r="D232" s="281">
        <f>IF(D220&lt;&gt;0,+D231-D220,0)</f>
        <v>0</v>
      </c>
      <c r="E232" s="283">
        <f>IF(E220&lt;&gt;0,+E231-E220,0)</f>
        <v>0</v>
      </c>
      <c r="F232" s="283">
        <f>IF(F220&lt;&gt;0,+F231-F220,0)</f>
        <v>0</v>
      </c>
      <c r="G232" s="282">
        <f>IF(G220&lt;&gt;0,+G231-G220,0)</f>
        <v>0</v>
      </c>
      <c r="H232" s="168">
        <f>SUM(D232:G232)</f>
        <v>0</v>
      </c>
    </row>
    <row r="233" spans="1:8" ht="15.75" x14ac:dyDescent="0.25">
      <c r="A233" s="110">
        <f t="shared" si="9"/>
        <v>21</v>
      </c>
      <c r="B233" s="129" t="s">
        <v>204</v>
      </c>
      <c r="C233" s="129"/>
      <c r="D233" s="267"/>
      <c r="E233" s="169"/>
      <c r="F233" s="169"/>
      <c r="G233" s="169"/>
      <c r="H233" s="268"/>
    </row>
    <row r="234" spans="1:8" x14ac:dyDescent="0.2">
      <c r="A234" s="110">
        <f t="shared" si="9"/>
        <v>22</v>
      </c>
      <c r="B234" s="129" t="s">
        <v>205</v>
      </c>
      <c r="C234" s="129"/>
      <c r="D234" s="271"/>
      <c r="E234" s="273"/>
      <c r="F234" s="273"/>
      <c r="G234" s="273"/>
      <c r="H234" s="272"/>
    </row>
    <row r="235" spans="1:8" x14ac:dyDescent="0.2">
      <c r="A235" s="110">
        <f t="shared" si="9"/>
        <v>23</v>
      </c>
      <c r="B235" s="129" t="s">
        <v>206</v>
      </c>
      <c r="C235" s="129"/>
      <c r="D235" s="271"/>
      <c r="E235" s="273"/>
      <c r="F235" s="273"/>
      <c r="G235" s="273"/>
      <c r="H235" s="272"/>
    </row>
    <row r="236" spans="1:8" x14ac:dyDescent="0.2">
      <c r="A236" s="110">
        <f t="shared" si="9"/>
        <v>24</v>
      </c>
      <c r="B236" s="129" t="s">
        <v>145</v>
      </c>
      <c r="C236" s="129"/>
      <c r="D236" s="269"/>
      <c r="E236" s="270"/>
      <c r="F236" s="270"/>
      <c r="G236" s="270"/>
      <c r="H236" s="266"/>
    </row>
    <row r="237" spans="1:8" x14ac:dyDescent="0.2">
      <c r="A237" s="139" t="s">
        <v>139</v>
      </c>
      <c r="B237" s="170" t="s">
        <v>146</v>
      </c>
      <c r="C237" s="212"/>
      <c r="D237" s="171">
        <v>163.99</v>
      </c>
      <c r="E237" s="172"/>
      <c r="F237" s="172"/>
      <c r="G237" s="172">
        <v>0</v>
      </c>
      <c r="H237" s="168">
        <f>SUM(D237:G237)</f>
        <v>163.99</v>
      </c>
    </row>
    <row r="238" spans="1:8" x14ac:dyDescent="0.2">
      <c r="A238" s="139" t="s">
        <v>140</v>
      </c>
      <c r="B238" s="170" t="s">
        <v>147</v>
      </c>
      <c r="C238" s="129"/>
      <c r="D238" s="171">
        <v>-18762.28</v>
      </c>
      <c r="E238" s="172"/>
      <c r="F238" s="172"/>
      <c r="G238" s="172">
        <v>0</v>
      </c>
      <c r="H238" s="168">
        <f>SUM(D238:G238)</f>
        <v>-18762.28</v>
      </c>
    </row>
    <row r="239" spans="1:8" x14ac:dyDescent="0.2">
      <c r="A239" s="139" t="s">
        <v>141</v>
      </c>
      <c r="B239" s="129" t="s">
        <v>407</v>
      </c>
      <c r="C239" s="129"/>
      <c r="D239" s="279">
        <f>+D231+D237+D238</f>
        <v>3414395.0050511002</v>
      </c>
      <c r="E239" s="172">
        <f>+E231+E237+E238</f>
        <v>0</v>
      </c>
      <c r="F239" s="172">
        <f>+F231+F237+F238</f>
        <v>0</v>
      </c>
      <c r="G239" s="280">
        <f>+G231+G237+G238</f>
        <v>0</v>
      </c>
      <c r="H239" s="168">
        <f>SUM(D239:G239)</f>
        <v>3414395.0050511002</v>
      </c>
    </row>
    <row r="240" spans="1:8" x14ac:dyDescent="0.2">
      <c r="A240" s="110">
        <v>25</v>
      </c>
      <c r="B240" s="129" t="s">
        <v>148</v>
      </c>
      <c r="C240" s="129"/>
      <c r="D240" s="279">
        <v>3414395.21</v>
      </c>
      <c r="E240" s="172"/>
      <c r="F240" s="172"/>
      <c r="G240" s="280">
        <v>0</v>
      </c>
      <c r="H240" s="168">
        <f>SUM(D240:G240)</f>
        <v>3414395.21</v>
      </c>
    </row>
    <row r="241" spans="1:8" x14ac:dyDescent="0.2">
      <c r="A241" s="110">
        <f>+A240+1</f>
        <v>26</v>
      </c>
      <c r="B241" s="129" t="s">
        <v>149</v>
      </c>
      <c r="C241" s="129"/>
      <c r="D241" s="279">
        <f>+D240-D239</f>
        <v>0.20494889980182052</v>
      </c>
      <c r="E241" s="142">
        <f>+E240-E239</f>
        <v>0</v>
      </c>
      <c r="F241" s="142">
        <f>+F240-F239</f>
        <v>0</v>
      </c>
      <c r="G241" s="280">
        <f>+G240-G239</f>
        <v>0</v>
      </c>
      <c r="H241" s="168">
        <f>SUM(D241:G241)</f>
        <v>0.20494889980182052</v>
      </c>
    </row>
    <row r="242" spans="1:8" ht="15.75" thickBot="1" x14ac:dyDescent="0.25">
      <c r="A242" s="110">
        <f>+A241+1</f>
        <v>27</v>
      </c>
      <c r="B242" s="129" t="s">
        <v>207</v>
      </c>
      <c r="C242" s="129"/>
      <c r="D242" s="171">
        <v>-42863.25</v>
      </c>
      <c r="E242" s="172"/>
      <c r="F242" s="172"/>
      <c r="G242" s="169"/>
      <c r="H242" s="173">
        <f>SUM(D242:F242)</f>
        <v>-42863.25</v>
      </c>
    </row>
    <row r="243" spans="1:8" ht="16.5" thickBot="1" x14ac:dyDescent="0.3">
      <c r="A243" s="110">
        <f>+A242+1</f>
        <v>28</v>
      </c>
      <c r="B243" s="116" t="s">
        <v>208</v>
      </c>
      <c r="C243" s="116"/>
      <c r="D243" s="174">
        <f>+D239+D241+D242</f>
        <v>3371531.96</v>
      </c>
      <c r="E243" s="174">
        <f>+E239+E241+E242</f>
        <v>0</v>
      </c>
      <c r="F243" s="174">
        <f>+F239+F241+F242</f>
        <v>0</v>
      </c>
      <c r="G243" s="174">
        <f>+G239+G241</f>
        <v>0</v>
      </c>
      <c r="H243" s="175">
        <f>SUM(D243:G243)</f>
        <v>3371531.96</v>
      </c>
    </row>
    <row r="244" spans="1:8" ht="15.75" thickTop="1" x14ac:dyDescent="0.2">
      <c r="A244" s="110"/>
      <c r="B244" s="129"/>
      <c r="C244" s="129"/>
      <c r="D244" s="151"/>
      <c r="E244" s="151"/>
      <c r="F244" s="151"/>
      <c r="G244" s="151"/>
      <c r="H244" s="151"/>
    </row>
    <row r="245" spans="1:8" ht="16.5" thickBot="1" x14ac:dyDescent="0.3">
      <c r="A245" s="110"/>
      <c r="B245" s="135" t="s">
        <v>209</v>
      </c>
      <c r="C245" s="135"/>
      <c r="D245" s="151"/>
      <c r="E245" s="151"/>
      <c r="F245" s="151"/>
      <c r="G245" s="151"/>
      <c r="H245" s="151"/>
    </row>
    <row r="246" spans="1:8" ht="15.75" thickTop="1" x14ac:dyDescent="0.2">
      <c r="A246" s="110">
        <f>+A243+1</f>
        <v>29</v>
      </c>
      <c r="B246" s="129" t="s">
        <v>168</v>
      </c>
      <c r="C246" s="129"/>
      <c r="D246" s="176"/>
      <c r="E246" s="177"/>
      <c r="F246" s="178"/>
      <c r="G246" s="179">
        <v>2914.77</v>
      </c>
      <c r="H246" s="180">
        <f>G246</f>
        <v>2914.77</v>
      </c>
    </row>
    <row r="247" spans="1:8" x14ac:dyDescent="0.2">
      <c r="A247" s="110">
        <f t="shared" ref="A247:A255" si="10">+A246+1</f>
        <v>30</v>
      </c>
      <c r="B247" s="129" t="s">
        <v>169</v>
      </c>
      <c r="C247" s="129"/>
      <c r="D247" s="181"/>
      <c r="E247" s="182"/>
      <c r="F247" s="141"/>
      <c r="G247" s="142">
        <v>1874.95</v>
      </c>
      <c r="H247" s="183">
        <f t="shared" ref="H247:H254" si="11">+G247</f>
        <v>1874.95</v>
      </c>
    </row>
    <row r="248" spans="1:8" x14ac:dyDescent="0.2">
      <c r="A248" s="110">
        <f t="shared" si="10"/>
        <v>31</v>
      </c>
      <c r="B248" s="129" t="s">
        <v>360</v>
      </c>
      <c r="C248" s="129"/>
      <c r="D248" s="181"/>
      <c r="E248" s="182"/>
      <c r="F248" s="141"/>
      <c r="G248" s="142">
        <v>18.559999999999999</v>
      </c>
      <c r="H248" s="183">
        <f t="shared" si="11"/>
        <v>18.559999999999999</v>
      </c>
    </row>
    <row r="249" spans="1:8" x14ac:dyDescent="0.2">
      <c r="A249" s="110">
        <f t="shared" si="10"/>
        <v>32</v>
      </c>
      <c r="B249" s="129" t="s">
        <v>210</v>
      </c>
      <c r="C249" s="129"/>
      <c r="D249" s="181"/>
      <c r="E249" s="182"/>
      <c r="F249" s="141"/>
      <c r="G249" s="142">
        <v>0</v>
      </c>
      <c r="H249" s="183">
        <f t="shared" si="11"/>
        <v>0</v>
      </c>
    </row>
    <row r="250" spans="1:8" x14ac:dyDescent="0.2">
      <c r="A250" s="110">
        <f t="shared" si="10"/>
        <v>33</v>
      </c>
      <c r="B250" s="129"/>
      <c r="C250" s="129"/>
      <c r="D250" s="181"/>
      <c r="E250" s="182"/>
      <c r="F250" s="141"/>
      <c r="G250" s="265">
        <v>0</v>
      </c>
      <c r="H250" s="274"/>
    </row>
    <row r="251" spans="1:8" x14ac:dyDescent="0.2">
      <c r="A251" s="110">
        <f t="shared" si="10"/>
        <v>34</v>
      </c>
      <c r="B251" s="129" t="s">
        <v>211</v>
      </c>
      <c r="C251" s="129"/>
      <c r="D251" s="181"/>
      <c r="E251" s="182"/>
      <c r="F251" s="141"/>
      <c r="G251" s="142">
        <v>0</v>
      </c>
      <c r="H251" s="183">
        <f t="shared" si="11"/>
        <v>0</v>
      </c>
    </row>
    <row r="252" spans="1:8" x14ac:dyDescent="0.2">
      <c r="A252" s="110">
        <f t="shared" si="10"/>
        <v>35</v>
      </c>
      <c r="B252" s="129" t="s">
        <v>212</v>
      </c>
      <c r="C252" s="129"/>
      <c r="D252" s="181"/>
      <c r="E252" s="182"/>
      <c r="F252" s="141"/>
      <c r="G252" s="142">
        <v>0</v>
      </c>
      <c r="H252" s="183">
        <f t="shared" si="11"/>
        <v>0</v>
      </c>
    </row>
    <row r="253" spans="1:8" x14ac:dyDescent="0.2">
      <c r="A253" s="110">
        <f t="shared" si="10"/>
        <v>36</v>
      </c>
      <c r="B253" s="129" t="s">
        <v>213</v>
      </c>
      <c r="C253" s="129"/>
      <c r="D253" s="181"/>
      <c r="E253" s="182"/>
      <c r="F253" s="141"/>
      <c r="G253" s="142">
        <v>0</v>
      </c>
      <c r="H253" s="183">
        <f t="shared" si="11"/>
        <v>0</v>
      </c>
    </row>
    <row r="254" spans="1:8" ht="60.75" thickBot="1" x14ac:dyDescent="0.25">
      <c r="A254" s="184">
        <f t="shared" si="10"/>
        <v>37</v>
      </c>
      <c r="B254" s="185" t="s">
        <v>214</v>
      </c>
      <c r="C254" s="186"/>
      <c r="D254" s="187"/>
      <c r="E254" s="188"/>
      <c r="F254" s="189"/>
      <c r="G254" s="190">
        <v>118.34</v>
      </c>
      <c r="H254" s="191">
        <f t="shared" si="11"/>
        <v>118.34</v>
      </c>
    </row>
    <row r="255" spans="1:8" ht="17.25" thickTop="1" thickBot="1" x14ac:dyDescent="0.3">
      <c r="A255" s="110">
        <f t="shared" si="10"/>
        <v>38</v>
      </c>
      <c r="B255" s="724" t="s">
        <v>215</v>
      </c>
      <c r="C255" s="116"/>
      <c r="D255" s="192"/>
      <c r="E255" s="143"/>
      <c r="F255" s="193"/>
      <c r="G255" s="194">
        <f>SUM(G246:G254)</f>
        <v>4926.6200000000008</v>
      </c>
      <c r="H255" s="194">
        <f>SUM(H246:H254)</f>
        <v>4926.6200000000008</v>
      </c>
    </row>
    <row r="256" spans="1:8" ht="16.5" thickTop="1" thickBot="1" x14ac:dyDescent="0.25">
      <c r="A256" s="110"/>
      <c r="B256" s="129"/>
      <c r="C256" s="129"/>
      <c r="D256" s="195"/>
      <c r="E256" s="195"/>
      <c r="F256" s="195"/>
      <c r="G256" s="195"/>
      <c r="H256" s="195"/>
    </row>
    <row r="257" spans="1:9" ht="17.25" thickTop="1" thickBot="1" x14ac:dyDescent="0.3">
      <c r="A257" s="110">
        <f>+A255+1</f>
        <v>39</v>
      </c>
      <c r="B257" s="116" t="s">
        <v>216</v>
      </c>
      <c r="C257" s="116"/>
      <c r="D257" s="196">
        <f>D243</f>
        <v>3371531.96</v>
      </c>
      <c r="E257" s="196">
        <f>E243</f>
        <v>0</v>
      </c>
      <c r="F257" s="196">
        <f>F243</f>
        <v>0</v>
      </c>
      <c r="G257" s="194">
        <f>G243+G255</f>
        <v>4926.6200000000008</v>
      </c>
      <c r="H257" s="194">
        <f>H243+H255</f>
        <v>3376458.58</v>
      </c>
      <c r="I257" s="482"/>
    </row>
    <row r="258" spans="1:9" ht="16.5" thickTop="1" thickBot="1" x14ac:dyDescent="0.25">
      <c r="A258" s="110">
        <f>+A257+1</f>
        <v>40</v>
      </c>
      <c r="B258" s="725" t="s">
        <v>217</v>
      </c>
      <c r="C258" s="197"/>
      <c r="D258" s="201"/>
      <c r="E258" s="198"/>
      <c r="F258" s="198"/>
      <c r="G258" s="198"/>
      <c r="H258" s="382">
        <v>3.8561209999999999E-2</v>
      </c>
    </row>
    <row r="259" spans="1:9" ht="15.75" thickTop="1" x14ac:dyDescent="0.2">
      <c r="A259" s="110"/>
      <c r="B259" s="110"/>
      <c r="C259" s="110"/>
      <c r="D259" s="110"/>
      <c r="E259" s="111"/>
      <c r="F259" s="110"/>
      <c r="G259" s="110"/>
      <c r="H259" s="110"/>
    </row>
    <row r="261" spans="1:9" ht="20.25" x14ac:dyDescent="0.3">
      <c r="A261" s="109" t="s">
        <v>134</v>
      </c>
      <c r="B261" s="110"/>
      <c r="C261" s="109"/>
      <c r="E261" s="202"/>
      <c r="F261" s="110"/>
      <c r="G261" s="110"/>
      <c r="H261" s="110"/>
    </row>
    <row r="262" spans="1:9" ht="20.25" x14ac:dyDescent="0.3">
      <c r="A262" s="112" t="s">
        <v>645</v>
      </c>
      <c r="B262" s="109"/>
      <c r="C262" s="109"/>
      <c r="D262" s="110"/>
      <c r="E262" s="111"/>
      <c r="F262" s="110"/>
      <c r="G262" s="110"/>
      <c r="H262" s="110"/>
    </row>
    <row r="263" spans="1:9" x14ac:dyDescent="0.2">
      <c r="A263" s="113" t="s">
        <v>173</v>
      </c>
      <c r="B263" s="114"/>
      <c r="C263" s="115"/>
      <c r="D263" s="110"/>
      <c r="E263" s="111"/>
      <c r="F263" s="110"/>
      <c r="G263" s="110"/>
      <c r="H263" s="110"/>
    </row>
    <row r="264" spans="1:9" ht="21" thickBot="1" x14ac:dyDescent="0.35">
      <c r="A264" s="256" t="s">
        <v>523</v>
      </c>
      <c r="B264" s="257"/>
      <c r="C264" s="257"/>
      <c r="D264" s="110"/>
      <c r="E264" s="111"/>
      <c r="F264" s="110"/>
      <c r="G264" s="110"/>
      <c r="H264" s="110"/>
    </row>
    <row r="265" spans="1:9" ht="15.75" thickBot="1" x14ac:dyDescent="0.25">
      <c r="A265" s="110"/>
      <c r="B265" s="110"/>
      <c r="C265" s="110"/>
      <c r="D265" s="110"/>
      <c r="E265" s="111"/>
      <c r="F265" s="110"/>
      <c r="G265" s="110"/>
      <c r="H265" s="110"/>
    </row>
    <row r="266" spans="1:9" ht="15.75" thickTop="1" x14ac:dyDescent="0.2">
      <c r="A266" s="110">
        <v>1</v>
      </c>
      <c r="B266" s="117" t="s">
        <v>174</v>
      </c>
      <c r="C266" s="388">
        <v>112</v>
      </c>
      <c r="D266" s="118"/>
      <c r="E266" s="119"/>
      <c r="F266" s="110"/>
      <c r="G266" s="120"/>
      <c r="H266" s="120"/>
    </row>
    <row r="267" spans="1:9" x14ac:dyDescent="0.2">
      <c r="A267" s="110">
        <v>2</v>
      </c>
      <c r="B267" s="117" t="s">
        <v>175</v>
      </c>
      <c r="C267" s="121" t="s">
        <v>418</v>
      </c>
      <c r="D267" s="122"/>
      <c r="E267" s="123"/>
      <c r="F267" s="110"/>
      <c r="G267" s="120"/>
      <c r="H267" s="120"/>
    </row>
    <row r="268" spans="1:9" ht="15.75" thickBot="1" x14ac:dyDescent="0.25">
      <c r="A268" s="110">
        <v>3</v>
      </c>
      <c r="B268" s="117" t="s">
        <v>176</v>
      </c>
      <c r="C268" s="124" t="s">
        <v>511</v>
      </c>
      <c r="D268" s="125"/>
      <c r="E268" s="126"/>
      <c r="F268" s="120"/>
      <c r="G268" s="120"/>
      <c r="H268" s="120"/>
    </row>
    <row r="269" spans="1:9" ht="15.75" thickTop="1" x14ac:dyDescent="0.2">
      <c r="A269" s="110"/>
      <c r="B269" s="117" t="s">
        <v>177</v>
      </c>
      <c r="C269" s="117"/>
      <c r="D269" s="127"/>
      <c r="E269" s="128"/>
      <c r="F269" s="120"/>
      <c r="G269" s="120"/>
      <c r="H269" s="120"/>
    </row>
    <row r="270" spans="1:9" x14ac:dyDescent="0.2">
      <c r="A270" s="110"/>
      <c r="B270" s="110"/>
      <c r="C270" s="110"/>
      <c r="D270" s="110"/>
      <c r="E270" s="111"/>
      <c r="F270" s="110"/>
      <c r="G270" s="110"/>
      <c r="H270" s="110"/>
    </row>
    <row r="271" spans="1:9" x14ac:dyDescent="0.2">
      <c r="A271" s="110"/>
      <c r="B271" s="117"/>
      <c r="C271" s="117"/>
      <c r="D271" s="120"/>
      <c r="E271" s="128"/>
      <c r="F271" s="127" t="s">
        <v>178</v>
      </c>
      <c r="G271" s="120"/>
      <c r="H271" s="120"/>
    </row>
    <row r="272" spans="1:9" x14ac:dyDescent="0.2">
      <c r="A272" s="110"/>
      <c r="B272" s="129"/>
      <c r="C272" s="129"/>
      <c r="D272" s="130" t="s">
        <v>179</v>
      </c>
      <c r="E272" s="131" t="s">
        <v>180</v>
      </c>
      <c r="F272" s="127" t="s">
        <v>181</v>
      </c>
      <c r="G272" s="127" t="s">
        <v>182</v>
      </c>
      <c r="H272" s="120"/>
    </row>
    <row r="273" spans="1:8" x14ac:dyDescent="0.2">
      <c r="A273" s="110">
        <v>4</v>
      </c>
      <c r="B273" s="117" t="s">
        <v>154</v>
      </c>
      <c r="C273" s="117"/>
      <c r="D273" s="275"/>
      <c r="E273" s="132" t="s">
        <v>509</v>
      </c>
      <c r="F273" s="276"/>
      <c r="G273" s="133" t="s">
        <v>509</v>
      </c>
      <c r="H273" s="275"/>
    </row>
    <row r="274" spans="1:8" ht="15.75" x14ac:dyDescent="0.25">
      <c r="A274" s="110"/>
      <c r="B274" s="129"/>
      <c r="C274" s="129"/>
      <c r="D274" s="134" t="s">
        <v>183</v>
      </c>
      <c r="E274" s="135" t="s">
        <v>183</v>
      </c>
      <c r="F274" s="136" t="s">
        <v>183</v>
      </c>
      <c r="G274" s="136" t="s">
        <v>184</v>
      </c>
      <c r="H274" s="136" t="s">
        <v>185</v>
      </c>
    </row>
    <row r="275" spans="1:8" ht="16.5" thickBot="1" x14ac:dyDescent="0.3">
      <c r="A275" s="110"/>
      <c r="B275" s="135" t="s">
        <v>186</v>
      </c>
      <c r="C275" s="135"/>
      <c r="D275" s="137"/>
      <c r="E275" s="138"/>
      <c r="F275" s="137"/>
      <c r="G275" s="137"/>
      <c r="H275" s="137"/>
    </row>
    <row r="276" spans="1:8" ht="16.5" thickTop="1" x14ac:dyDescent="0.25">
      <c r="A276" s="139">
        <f>1+A273</f>
        <v>5</v>
      </c>
      <c r="B276" s="117" t="s">
        <v>187</v>
      </c>
      <c r="C276" s="135"/>
      <c r="D276" s="216">
        <v>0</v>
      </c>
      <c r="E276" s="217"/>
      <c r="F276" s="218"/>
      <c r="G276" s="219"/>
      <c r="H276" s="220">
        <f>+D276</f>
        <v>0</v>
      </c>
    </row>
    <row r="277" spans="1:8" x14ac:dyDescent="0.2">
      <c r="A277" s="110">
        <f>+A276+1</f>
        <v>6</v>
      </c>
      <c r="B277" s="129" t="s">
        <v>188</v>
      </c>
      <c r="C277" s="129"/>
      <c r="D277" s="221"/>
      <c r="E277" s="222">
        <v>0</v>
      </c>
      <c r="F277" s="223"/>
      <c r="G277" s="224"/>
      <c r="H277" s="220">
        <f>+E277</f>
        <v>0</v>
      </c>
    </row>
    <row r="278" spans="1:8" x14ac:dyDescent="0.2">
      <c r="A278" s="110">
        <f>+A277+1</f>
        <v>7</v>
      </c>
      <c r="B278" s="129" t="s">
        <v>155</v>
      </c>
      <c r="C278" s="129"/>
      <c r="D278" s="225"/>
      <c r="E278" s="226"/>
      <c r="F278" s="227">
        <v>0</v>
      </c>
      <c r="G278" s="228"/>
      <c r="H278" s="229">
        <f>+F278</f>
        <v>0</v>
      </c>
    </row>
    <row r="279" spans="1:8" x14ac:dyDescent="0.2">
      <c r="A279" s="110">
        <f>+A278+1</f>
        <v>8</v>
      </c>
      <c r="B279" s="129" t="s">
        <v>156</v>
      </c>
      <c r="C279" s="129"/>
      <c r="D279" s="225"/>
      <c r="E279" s="230"/>
      <c r="F279" s="231">
        <v>0</v>
      </c>
      <c r="G279" s="232"/>
      <c r="H279" s="229">
        <f>+F279</f>
        <v>0</v>
      </c>
    </row>
    <row r="280" spans="1:8" ht="15.75" thickBot="1" x14ac:dyDescent="0.25">
      <c r="A280" s="110">
        <f>+A279+1</f>
        <v>9</v>
      </c>
      <c r="B280" s="129" t="s">
        <v>189</v>
      </c>
      <c r="C280" s="129"/>
      <c r="D280" s="225"/>
      <c r="E280" s="233"/>
      <c r="F280" s="234"/>
      <c r="G280" s="235">
        <v>0</v>
      </c>
      <c r="H280" s="236">
        <f>+G280</f>
        <v>0</v>
      </c>
    </row>
    <row r="281" spans="1:8" ht="17.25" thickTop="1" thickBot="1" x14ac:dyDescent="0.3">
      <c r="A281" s="110">
        <f>+A280+1</f>
        <v>10</v>
      </c>
      <c r="B281" s="116" t="s">
        <v>190</v>
      </c>
      <c r="C281" s="116"/>
      <c r="D281" s="237">
        <f>+D276</f>
        <v>0</v>
      </c>
      <c r="E281" s="238">
        <f>+E277</f>
        <v>0</v>
      </c>
      <c r="F281" s="239">
        <f>+F278+F279</f>
        <v>0</v>
      </c>
      <c r="G281" s="239">
        <f>+G280</f>
        <v>0</v>
      </c>
      <c r="H281" s="239">
        <f>SUM(D281:G281)</f>
        <v>0</v>
      </c>
    </row>
    <row r="282" spans="1:8" ht="15.75" thickTop="1" x14ac:dyDescent="0.2">
      <c r="A282" s="110"/>
      <c r="B282" s="129"/>
      <c r="C282" s="129"/>
      <c r="D282" s="144"/>
      <c r="E282" s="145"/>
      <c r="F282" s="144"/>
      <c r="G282" s="144"/>
      <c r="H282" s="144"/>
    </row>
    <row r="283" spans="1:8" ht="16.5" thickBot="1" x14ac:dyDescent="0.3">
      <c r="A283" s="110"/>
      <c r="B283" s="135" t="s">
        <v>191</v>
      </c>
      <c r="C283" s="135"/>
      <c r="D283" s="144"/>
      <c r="E283" s="145"/>
      <c r="F283" s="144"/>
      <c r="G283" s="144"/>
      <c r="H283" s="144"/>
    </row>
    <row r="284" spans="1:8" ht="15.75" thickTop="1" x14ac:dyDescent="0.2">
      <c r="A284" s="110">
        <f>+A281+1</f>
        <v>11</v>
      </c>
      <c r="B284" s="129" t="s">
        <v>192</v>
      </c>
      <c r="C284" s="129"/>
      <c r="D284" s="146"/>
      <c r="E284" s="147"/>
      <c r="F284" s="147"/>
      <c r="G284" s="147">
        <v>0</v>
      </c>
      <c r="H284" s="148"/>
    </row>
    <row r="285" spans="1:8" ht="16.5" thickBot="1" x14ac:dyDescent="0.3">
      <c r="A285" s="110">
        <f>+A284+1</f>
        <v>12</v>
      </c>
      <c r="B285" s="724" t="s">
        <v>193</v>
      </c>
      <c r="C285" s="116"/>
      <c r="D285" s="277">
        <f>+D281-D284</f>
        <v>0</v>
      </c>
      <c r="E285" s="149">
        <f>+E281-E284</f>
        <v>0</v>
      </c>
      <c r="F285" s="149">
        <f>+F281-F284</f>
        <v>0</v>
      </c>
      <c r="G285" s="149">
        <f>+G281-G284</f>
        <v>0</v>
      </c>
      <c r="H285" s="150">
        <f>+H281-H284</f>
        <v>0</v>
      </c>
    </row>
    <row r="286" spans="1:8" ht="15.75" thickTop="1" x14ac:dyDescent="0.2">
      <c r="A286" s="110"/>
      <c r="B286" s="129"/>
      <c r="C286" s="129"/>
      <c r="D286" s="129"/>
      <c r="E286" s="151"/>
      <c r="F286" s="129"/>
      <c r="G286" s="129"/>
      <c r="H286" s="129"/>
    </row>
    <row r="287" spans="1:8" ht="16.5" thickBot="1" x14ac:dyDescent="0.3">
      <c r="A287" s="110"/>
      <c r="B287" s="152" t="s">
        <v>194</v>
      </c>
      <c r="C287" s="134"/>
      <c r="D287" s="129"/>
      <c r="E287" s="151"/>
      <c r="F287" s="129"/>
      <c r="G287" s="129"/>
      <c r="H287" s="129"/>
    </row>
    <row r="288" spans="1:8" ht="15.75" thickTop="1" x14ac:dyDescent="0.2">
      <c r="A288" s="110">
        <f>+A285+1</f>
        <v>13</v>
      </c>
      <c r="B288" s="129" t="s">
        <v>195</v>
      </c>
      <c r="C288" s="129"/>
      <c r="D288" s="153"/>
      <c r="E288" s="154"/>
      <c r="F288" s="140"/>
      <c r="G288" s="155"/>
      <c r="H288" s="416">
        <f>H28</f>
        <v>5621923862</v>
      </c>
    </row>
    <row r="289" spans="1:8" x14ac:dyDescent="0.2">
      <c r="A289" s="110">
        <f>+A288+1</f>
        <v>14</v>
      </c>
      <c r="B289" s="110" t="s">
        <v>196</v>
      </c>
      <c r="C289" s="110"/>
      <c r="D289" s="157"/>
      <c r="E289" s="158"/>
      <c r="F289" s="159"/>
      <c r="G289" s="160"/>
      <c r="H289" s="560"/>
    </row>
    <row r="290" spans="1:8" x14ac:dyDescent="0.2">
      <c r="A290" s="110">
        <f>+A289+1</f>
        <v>15</v>
      </c>
      <c r="B290" s="129" t="s">
        <v>197</v>
      </c>
      <c r="C290" s="129"/>
      <c r="D290" s="157"/>
      <c r="E290" s="158"/>
      <c r="F290" s="159"/>
      <c r="G290" s="160"/>
      <c r="H290" s="560"/>
    </row>
    <row r="291" spans="1:8" ht="15.75" thickBot="1" x14ac:dyDescent="0.25">
      <c r="A291" s="110">
        <f>+A290+1</f>
        <v>16</v>
      </c>
      <c r="B291" s="129" t="s">
        <v>198</v>
      </c>
      <c r="C291" s="129"/>
      <c r="D291" s="157"/>
      <c r="E291" s="158"/>
      <c r="F291" s="159"/>
      <c r="G291" s="160"/>
      <c r="H291" s="417">
        <f>H31</f>
        <v>137032833</v>
      </c>
    </row>
    <row r="292" spans="1:8" ht="17.25" thickTop="1" thickBot="1" x14ac:dyDescent="0.3">
      <c r="A292" s="110">
        <f>+A291+1</f>
        <v>17</v>
      </c>
      <c r="B292" s="116" t="s">
        <v>199</v>
      </c>
      <c r="C292" s="116"/>
      <c r="D292" s="162"/>
      <c r="E292" s="163"/>
      <c r="F292" s="164"/>
      <c r="G292" s="164"/>
      <c r="H292" s="420">
        <f>+H288+H289+H290-H291</f>
        <v>5484891029</v>
      </c>
    </row>
    <row r="293" spans="1:8" ht="15.75" thickTop="1" x14ac:dyDescent="0.2">
      <c r="A293" s="110"/>
      <c r="B293" s="129" t="s">
        <v>177</v>
      </c>
      <c r="C293" s="129"/>
      <c r="D293" s="166"/>
      <c r="E293" s="167"/>
      <c r="F293" s="166"/>
      <c r="G293" s="166"/>
      <c r="H293" s="166"/>
    </row>
    <row r="294" spans="1:8" ht="16.5" thickBot="1" x14ac:dyDescent="0.3">
      <c r="A294" s="110"/>
      <c r="B294" s="135" t="s">
        <v>200</v>
      </c>
      <c r="C294" s="135"/>
      <c r="D294" s="166"/>
      <c r="E294" s="167"/>
      <c r="F294" s="166"/>
      <c r="G294" s="166"/>
      <c r="H294" s="166"/>
    </row>
    <row r="295" spans="1:8" ht="15.75" thickTop="1" x14ac:dyDescent="0.2">
      <c r="A295" s="110">
        <f>+A292+1</f>
        <v>18</v>
      </c>
      <c r="B295" s="129" t="s">
        <v>201</v>
      </c>
      <c r="C295" s="129"/>
      <c r="D295" s="199">
        <v>8.1799999999999996E-5</v>
      </c>
      <c r="E295" s="200">
        <f>+INT(E285/$H$32*10000000)/10000000</f>
        <v>0</v>
      </c>
      <c r="F295" s="200">
        <f>+INT(F285/$H$32*10000000)/10000000</f>
        <v>0</v>
      </c>
      <c r="G295" s="200">
        <f>+INT(G285/$H$32*10000000)/10000000</f>
        <v>0</v>
      </c>
      <c r="H295" s="278">
        <f>SUM(D295:G295)</f>
        <v>8.1799999999999996E-5</v>
      </c>
    </row>
    <row r="296" spans="1:8" x14ac:dyDescent="0.2">
      <c r="A296" s="110">
        <f t="shared" ref="A296:A301" si="12">+A295+1</f>
        <v>19</v>
      </c>
      <c r="B296" s="129" t="s">
        <v>202</v>
      </c>
      <c r="C296" s="129"/>
      <c r="D296" s="142">
        <f>+$H$32*D295</f>
        <v>448664.08617219998</v>
      </c>
      <c r="E296" s="142">
        <f>+$H$32*E295</f>
        <v>0</v>
      </c>
      <c r="F296" s="142">
        <f>+$H$32*F295</f>
        <v>0</v>
      </c>
      <c r="G296" s="142">
        <f>+$H$32*G295</f>
        <v>0</v>
      </c>
      <c r="H296" s="168">
        <f>SUM(D296:G296)</f>
        <v>448664.08617219998</v>
      </c>
    </row>
    <row r="297" spans="1:8" x14ac:dyDescent="0.2">
      <c r="A297" s="110">
        <f t="shared" si="12"/>
        <v>20</v>
      </c>
      <c r="B297" s="129" t="s">
        <v>203</v>
      </c>
      <c r="C297" s="129"/>
      <c r="D297" s="281">
        <f>IF(D285&lt;&gt;0,+D296-D285,0)</f>
        <v>0</v>
      </c>
      <c r="E297" s="283">
        <f>IF(E285&lt;&gt;0,+E296-E285,0)</f>
        <v>0</v>
      </c>
      <c r="F297" s="283">
        <f>IF(F285&lt;&gt;0,+F296-F285,0)</f>
        <v>0</v>
      </c>
      <c r="G297" s="282">
        <f>IF(G285&lt;&gt;0,+G296-G285,0)</f>
        <v>0</v>
      </c>
      <c r="H297" s="168">
        <f>SUM(D297:G297)</f>
        <v>0</v>
      </c>
    </row>
    <row r="298" spans="1:8" ht="15.75" x14ac:dyDescent="0.25">
      <c r="A298" s="110">
        <f t="shared" si="12"/>
        <v>21</v>
      </c>
      <c r="B298" s="129" t="s">
        <v>204</v>
      </c>
      <c r="C298" s="129"/>
      <c r="D298" s="267"/>
      <c r="E298" s="169"/>
      <c r="F298" s="169"/>
      <c r="G298" s="169"/>
      <c r="H298" s="268"/>
    </row>
    <row r="299" spans="1:8" x14ac:dyDescent="0.2">
      <c r="A299" s="110">
        <f t="shared" si="12"/>
        <v>22</v>
      </c>
      <c r="B299" s="129" t="s">
        <v>205</v>
      </c>
      <c r="C299" s="129"/>
      <c r="D299" s="271"/>
      <c r="E299" s="273"/>
      <c r="F299" s="273"/>
      <c r="G299" s="273"/>
      <c r="H299" s="272"/>
    </row>
    <row r="300" spans="1:8" x14ac:dyDescent="0.2">
      <c r="A300" s="110">
        <f t="shared" si="12"/>
        <v>23</v>
      </c>
      <c r="B300" s="129" t="s">
        <v>206</v>
      </c>
      <c r="C300" s="129"/>
      <c r="D300" s="271"/>
      <c r="E300" s="273"/>
      <c r="F300" s="273"/>
      <c r="G300" s="273"/>
      <c r="H300" s="272"/>
    </row>
    <row r="301" spans="1:8" x14ac:dyDescent="0.2">
      <c r="A301" s="110">
        <f t="shared" si="12"/>
        <v>24</v>
      </c>
      <c r="B301" s="129" t="s">
        <v>145</v>
      </c>
      <c r="C301" s="129"/>
      <c r="D301" s="269"/>
      <c r="E301" s="270"/>
      <c r="F301" s="270"/>
      <c r="G301" s="270"/>
      <c r="H301" s="266"/>
    </row>
    <row r="302" spans="1:8" x14ac:dyDescent="0.2">
      <c r="A302" s="139" t="s">
        <v>139</v>
      </c>
      <c r="B302" s="170" t="s">
        <v>146</v>
      </c>
      <c r="C302" s="212"/>
      <c r="D302" s="171">
        <v>1074.46</v>
      </c>
      <c r="E302" s="172"/>
      <c r="F302" s="172"/>
      <c r="G302" s="172"/>
      <c r="H302" s="168">
        <f>SUM(D302:G302)</f>
        <v>1074.46</v>
      </c>
    </row>
    <row r="303" spans="1:8" x14ac:dyDescent="0.2">
      <c r="A303" s="139" t="s">
        <v>140</v>
      </c>
      <c r="B303" s="170" t="s">
        <v>147</v>
      </c>
      <c r="C303" s="129"/>
      <c r="D303" s="171">
        <v>-2840.68</v>
      </c>
      <c r="E303" s="172"/>
      <c r="F303" s="172"/>
      <c r="G303" s="172"/>
      <c r="H303" s="168">
        <f>SUM(D303:G303)</f>
        <v>-2840.68</v>
      </c>
    </row>
    <row r="304" spans="1:8" x14ac:dyDescent="0.2">
      <c r="A304" s="139" t="s">
        <v>141</v>
      </c>
      <c r="B304" s="129" t="s">
        <v>407</v>
      </c>
      <c r="C304" s="129"/>
      <c r="D304" s="279">
        <f>+D296+D302+D303</f>
        <v>446897.86617220001</v>
      </c>
      <c r="E304" s="172">
        <f>+E296+E302+E303</f>
        <v>0</v>
      </c>
      <c r="F304" s="172">
        <f>+F296+F302+F303</f>
        <v>0</v>
      </c>
      <c r="G304" s="280">
        <f>+G296+G302+G303</f>
        <v>0</v>
      </c>
      <c r="H304" s="168">
        <f>SUM(D304:G304)</f>
        <v>446897.86617220001</v>
      </c>
    </row>
    <row r="305" spans="1:8" x14ac:dyDescent="0.2">
      <c r="A305" s="110">
        <v>25</v>
      </c>
      <c r="B305" s="129" t="s">
        <v>148</v>
      </c>
      <c r="C305" s="129"/>
      <c r="D305" s="279">
        <v>446897.77</v>
      </c>
      <c r="E305" s="172"/>
      <c r="F305" s="172"/>
      <c r="G305" s="280"/>
      <c r="H305" s="168">
        <f>SUM(D305:G305)</f>
        <v>446897.77</v>
      </c>
    </row>
    <row r="306" spans="1:8" x14ac:dyDescent="0.2">
      <c r="A306" s="110">
        <f>+A305+1</f>
        <v>26</v>
      </c>
      <c r="B306" s="129" t="s">
        <v>149</v>
      </c>
      <c r="C306" s="129"/>
      <c r="D306" s="279">
        <f>+D305-D304</f>
        <v>-9.6172199991997331E-2</v>
      </c>
      <c r="E306" s="142">
        <f>+E305-E304</f>
        <v>0</v>
      </c>
      <c r="F306" s="142">
        <f>+F305-F304</f>
        <v>0</v>
      </c>
      <c r="G306" s="280">
        <f>+G305-G304</f>
        <v>0</v>
      </c>
      <c r="H306" s="168">
        <f>SUM(D306:G306)</f>
        <v>-9.6172199991997331E-2</v>
      </c>
    </row>
    <row r="307" spans="1:8" ht="15.75" thickBot="1" x14ac:dyDescent="0.25">
      <c r="A307" s="110">
        <f>+A306+1</f>
        <v>27</v>
      </c>
      <c r="B307" s="129" t="s">
        <v>207</v>
      </c>
      <c r="C307" s="129"/>
      <c r="D307" s="171">
        <v>-2.93</v>
      </c>
      <c r="E307" s="172"/>
      <c r="F307" s="172"/>
      <c r="G307" s="169"/>
      <c r="H307" s="173">
        <f>SUM(D307:F307)</f>
        <v>-2.93</v>
      </c>
    </row>
    <row r="308" spans="1:8" ht="16.5" thickBot="1" x14ac:dyDescent="0.3">
      <c r="A308" s="110">
        <f>+A307+1</f>
        <v>28</v>
      </c>
      <c r="B308" s="116" t="s">
        <v>208</v>
      </c>
      <c r="C308" s="116"/>
      <c r="D308" s="174">
        <f>+D304+D306+D307</f>
        <v>446894.84</v>
      </c>
      <c r="E308" s="174">
        <f>+E304+E306+E307</f>
        <v>0</v>
      </c>
      <c r="F308" s="174">
        <f>+F304+F306+F307</f>
        <v>0</v>
      </c>
      <c r="G308" s="174">
        <f>+G304+G306</f>
        <v>0</v>
      </c>
      <c r="H308" s="175">
        <f>SUM(D308:G308)</f>
        <v>446894.84</v>
      </c>
    </row>
    <row r="309" spans="1:8" ht="15.75" thickTop="1" x14ac:dyDescent="0.2">
      <c r="A309" s="110"/>
      <c r="B309" s="129"/>
      <c r="C309" s="129"/>
      <c r="D309" s="151"/>
      <c r="E309" s="151"/>
      <c r="F309" s="151"/>
      <c r="G309" s="151"/>
      <c r="H309" s="151"/>
    </row>
    <row r="310" spans="1:8" ht="16.5" thickBot="1" x14ac:dyDescent="0.3">
      <c r="A310" s="110"/>
      <c r="B310" s="135" t="s">
        <v>209</v>
      </c>
      <c r="C310" s="135"/>
      <c r="D310" s="151"/>
      <c r="E310" s="151"/>
      <c r="F310" s="151"/>
      <c r="G310" s="151"/>
      <c r="H310" s="151"/>
    </row>
    <row r="311" spans="1:8" ht="15.75" thickTop="1" x14ac:dyDescent="0.2">
      <c r="A311" s="110">
        <f>+A308+1</f>
        <v>29</v>
      </c>
      <c r="B311" s="129" t="s">
        <v>168</v>
      </c>
      <c r="C311" s="129"/>
      <c r="D311" s="176"/>
      <c r="E311" s="177"/>
      <c r="F311" s="178"/>
      <c r="G311" s="179">
        <v>380.94</v>
      </c>
      <c r="H311" s="180">
        <f>G311</f>
        <v>380.94</v>
      </c>
    </row>
    <row r="312" spans="1:8" x14ac:dyDescent="0.2">
      <c r="A312" s="110">
        <f t="shared" ref="A312:A320" si="13">+A311+1</f>
        <v>30</v>
      </c>
      <c r="B312" s="129" t="s">
        <v>169</v>
      </c>
      <c r="C312" s="129"/>
      <c r="D312" s="181"/>
      <c r="E312" s="182"/>
      <c r="F312" s="141"/>
      <c r="G312" s="142">
        <v>245.03</v>
      </c>
      <c r="H312" s="183">
        <f t="shared" ref="H312:H319" si="14">+G312</f>
        <v>245.03</v>
      </c>
    </row>
    <row r="313" spans="1:8" x14ac:dyDescent="0.2">
      <c r="A313" s="110">
        <f t="shared" si="13"/>
        <v>31</v>
      </c>
      <c r="B313" s="129" t="s">
        <v>360</v>
      </c>
      <c r="C313" s="129"/>
      <c r="D313" s="181"/>
      <c r="E313" s="182"/>
      <c r="F313" s="141"/>
      <c r="G313" s="142">
        <v>2.4300000000000002</v>
      </c>
      <c r="H313" s="183">
        <f t="shared" si="14"/>
        <v>2.4300000000000002</v>
      </c>
    </row>
    <row r="314" spans="1:8" x14ac:dyDescent="0.2">
      <c r="A314" s="110">
        <f t="shared" si="13"/>
        <v>32</v>
      </c>
      <c r="B314" s="129" t="s">
        <v>210</v>
      </c>
      <c r="C314" s="129"/>
      <c r="D314" s="181"/>
      <c r="E314" s="182"/>
      <c r="F314" s="141"/>
      <c r="G314" s="142">
        <v>0</v>
      </c>
      <c r="H314" s="183">
        <f t="shared" si="14"/>
        <v>0</v>
      </c>
    </row>
    <row r="315" spans="1:8" x14ac:dyDescent="0.2">
      <c r="A315" s="110">
        <f t="shared" si="13"/>
        <v>33</v>
      </c>
      <c r="B315" s="129"/>
      <c r="C315" s="129"/>
      <c r="D315" s="181"/>
      <c r="E315" s="182"/>
      <c r="F315" s="141"/>
      <c r="G315" s="265">
        <v>0</v>
      </c>
      <c r="H315" s="274"/>
    </row>
    <row r="316" spans="1:8" x14ac:dyDescent="0.2">
      <c r="A316" s="110">
        <f t="shared" si="13"/>
        <v>34</v>
      </c>
      <c r="B316" s="129" t="s">
        <v>211</v>
      </c>
      <c r="C316" s="129"/>
      <c r="D316" s="181"/>
      <c r="E316" s="182"/>
      <c r="F316" s="141"/>
      <c r="G316" s="142">
        <v>0</v>
      </c>
      <c r="H316" s="183">
        <f t="shared" si="14"/>
        <v>0</v>
      </c>
    </row>
    <row r="317" spans="1:8" x14ac:dyDescent="0.2">
      <c r="A317" s="110">
        <f t="shared" si="13"/>
        <v>35</v>
      </c>
      <c r="B317" s="129" t="s">
        <v>212</v>
      </c>
      <c r="C317" s="129"/>
      <c r="D317" s="181"/>
      <c r="E317" s="182"/>
      <c r="F317" s="141"/>
      <c r="G317" s="142">
        <v>0</v>
      </c>
      <c r="H317" s="183">
        <f t="shared" si="14"/>
        <v>0</v>
      </c>
    </row>
    <row r="318" spans="1:8" x14ac:dyDescent="0.2">
      <c r="A318" s="110">
        <f t="shared" si="13"/>
        <v>36</v>
      </c>
      <c r="B318" s="129" t="s">
        <v>213</v>
      </c>
      <c r="C318" s="129"/>
      <c r="D318" s="181"/>
      <c r="E318" s="182"/>
      <c r="F318" s="141"/>
      <c r="G318" s="142">
        <v>0</v>
      </c>
      <c r="H318" s="183">
        <f t="shared" si="14"/>
        <v>0</v>
      </c>
    </row>
    <row r="319" spans="1:8" ht="60.75" thickBot="1" x14ac:dyDescent="0.25">
      <c r="A319" s="184">
        <f t="shared" si="13"/>
        <v>37</v>
      </c>
      <c r="B319" s="185" t="s">
        <v>214</v>
      </c>
      <c r="C319" s="186"/>
      <c r="D319" s="187"/>
      <c r="E319" s="188"/>
      <c r="F319" s="189"/>
      <c r="G319" s="190">
        <v>15.47</v>
      </c>
      <c r="H319" s="191">
        <f t="shared" si="14"/>
        <v>15.47</v>
      </c>
    </row>
    <row r="320" spans="1:8" ht="17.25" thickTop="1" thickBot="1" x14ac:dyDescent="0.3">
      <c r="A320" s="110">
        <f t="shared" si="13"/>
        <v>38</v>
      </c>
      <c r="B320" s="724" t="s">
        <v>215</v>
      </c>
      <c r="C320" s="116"/>
      <c r="D320" s="192"/>
      <c r="E320" s="143"/>
      <c r="F320" s="193"/>
      <c r="G320" s="194">
        <f>SUM(G311:G319)</f>
        <v>643.87</v>
      </c>
      <c r="H320" s="194">
        <f>SUM(H311:H319)</f>
        <v>643.87</v>
      </c>
    </row>
    <row r="321" spans="1:9" ht="16.5" thickTop="1" thickBot="1" x14ac:dyDescent="0.25">
      <c r="A321" s="110"/>
      <c r="B321" s="129"/>
      <c r="C321" s="129"/>
      <c r="D321" s="195"/>
      <c r="E321" s="195"/>
      <c r="F321" s="195"/>
      <c r="G321" s="195"/>
      <c r="H321" s="195"/>
    </row>
    <row r="322" spans="1:9" ht="17.25" thickTop="1" thickBot="1" x14ac:dyDescent="0.3">
      <c r="A322" s="110">
        <f>+A320+1</f>
        <v>39</v>
      </c>
      <c r="B322" s="116" t="s">
        <v>216</v>
      </c>
      <c r="C322" s="116"/>
      <c r="D322" s="196">
        <f>D308</f>
        <v>446894.84</v>
      </c>
      <c r="E322" s="196">
        <f>E308</f>
        <v>0</v>
      </c>
      <c r="F322" s="196">
        <f>F308</f>
        <v>0</v>
      </c>
      <c r="G322" s="194">
        <f>G308+G320</f>
        <v>643.87</v>
      </c>
      <c r="H322" s="194">
        <f>H308+H320</f>
        <v>447538.71</v>
      </c>
      <c r="I322" s="482"/>
    </row>
    <row r="323" spans="1:9" ht="16.5" thickTop="1" thickBot="1" x14ac:dyDescent="0.25">
      <c r="A323" s="110">
        <f>+A322+1</f>
        <v>40</v>
      </c>
      <c r="B323" s="725" t="s">
        <v>217</v>
      </c>
      <c r="C323" s="197"/>
      <c r="D323" s="201"/>
      <c r="E323" s="198"/>
      <c r="F323" s="198"/>
      <c r="G323" s="198"/>
      <c r="H323" s="382">
        <v>5.11116E-3</v>
      </c>
    </row>
    <row r="324" spans="1:9" ht="15.75" thickTop="1" x14ac:dyDescent="0.2">
      <c r="A324" s="110"/>
      <c r="B324" s="110"/>
      <c r="C324" s="110"/>
      <c r="D324" s="110"/>
      <c r="E324" s="111"/>
      <c r="F324" s="110"/>
      <c r="G324" s="110"/>
      <c r="H324" s="110"/>
    </row>
    <row r="326" spans="1:9" ht="20.25" x14ac:dyDescent="0.3">
      <c r="A326" s="109" t="s">
        <v>134</v>
      </c>
      <c r="B326" s="110"/>
      <c r="C326" s="109"/>
      <c r="E326" s="202"/>
      <c r="F326" s="110"/>
      <c r="G326" s="110"/>
      <c r="H326" s="110"/>
    </row>
    <row r="327" spans="1:9" ht="20.25" x14ac:dyDescent="0.3">
      <c r="A327" s="112" t="s">
        <v>645</v>
      </c>
      <c r="B327" s="109"/>
      <c r="C327" s="109"/>
      <c r="D327" s="110"/>
      <c r="E327" s="111"/>
      <c r="F327" s="110"/>
      <c r="G327" s="110"/>
      <c r="H327" s="110"/>
    </row>
    <row r="328" spans="1:9" x14ac:dyDescent="0.2">
      <c r="A328" s="113" t="s">
        <v>173</v>
      </c>
      <c r="B328" s="114"/>
      <c r="C328" s="115"/>
      <c r="D328" s="110"/>
      <c r="E328" s="111"/>
      <c r="F328" s="110"/>
      <c r="G328" s="110"/>
      <c r="H328" s="110"/>
    </row>
    <row r="329" spans="1:9" ht="21" thickBot="1" x14ac:dyDescent="0.35">
      <c r="A329" s="256" t="s">
        <v>523</v>
      </c>
      <c r="B329" s="257"/>
      <c r="C329" s="257"/>
      <c r="D329" s="110"/>
      <c r="E329" s="111"/>
      <c r="F329" s="110"/>
      <c r="G329" s="110"/>
      <c r="H329" s="110"/>
    </row>
    <row r="330" spans="1:9" ht="15.75" thickBot="1" x14ac:dyDescent="0.25">
      <c r="A330" s="110"/>
      <c r="B330" s="110"/>
      <c r="C330" s="110"/>
      <c r="D330" s="110"/>
      <c r="E330" s="111"/>
      <c r="F330" s="110"/>
      <c r="G330" s="110"/>
      <c r="H330" s="110"/>
    </row>
    <row r="331" spans="1:9" ht="15.75" thickTop="1" x14ac:dyDescent="0.2">
      <c r="A331" s="110">
        <v>1</v>
      </c>
      <c r="B331" s="117" t="s">
        <v>174</v>
      </c>
      <c r="C331" s="388">
        <v>114</v>
      </c>
      <c r="D331" s="118"/>
      <c r="E331" s="119"/>
      <c r="F331" s="110"/>
      <c r="G331" s="120"/>
      <c r="H331" s="120"/>
    </row>
    <row r="332" spans="1:9" x14ac:dyDescent="0.2">
      <c r="A332" s="110">
        <v>2</v>
      </c>
      <c r="B332" s="117" t="s">
        <v>175</v>
      </c>
      <c r="C332" s="121" t="s">
        <v>536</v>
      </c>
      <c r="D332" s="122"/>
      <c r="E332" s="123"/>
      <c r="F332" s="110"/>
      <c r="G332" s="120"/>
      <c r="H332" s="120"/>
    </row>
    <row r="333" spans="1:9" ht="15.75" thickBot="1" x14ac:dyDescent="0.25">
      <c r="A333" s="110">
        <v>3</v>
      </c>
      <c r="B333" s="117" t="s">
        <v>176</v>
      </c>
      <c r="C333" s="124" t="s">
        <v>511</v>
      </c>
      <c r="D333" s="125"/>
      <c r="E333" s="126"/>
      <c r="F333" s="120"/>
      <c r="G333" s="120"/>
      <c r="H333" s="120"/>
    </row>
    <row r="334" spans="1:9" ht="15.75" thickTop="1" x14ac:dyDescent="0.2">
      <c r="A334" s="110"/>
      <c r="B334" s="117" t="s">
        <v>177</v>
      </c>
      <c r="C334" s="117"/>
      <c r="D334" s="127"/>
      <c r="E334" s="128"/>
      <c r="F334" s="120"/>
      <c r="G334" s="120"/>
      <c r="H334" s="120"/>
    </row>
    <row r="335" spans="1:9" x14ac:dyDescent="0.2">
      <c r="A335" s="110"/>
      <c r="B335" s="110"/>
      <c r="C335" s="110"/>
      <c r="D335" s="110"/>
      <c r="E335" s="111"/>
      <c r="F335" s="110"/>
      <c r="G335" s="110"/>
      <c r="H335" s="110"/>
    </row>
    <row r="336" spans="1:9" x14ac:dyDescent="0.2">
      <c r="A336" s="110"/>
      <c r="B336" s="117"/>
      <c r="C336" s="117"/>
      <c r="D336" s="120"/>
      <c r="E336" s="128"/>
      <c r="F336" s="127" t="s">
        <v>178</v>
      </c>
      <c r="G336" s="120"/>
      <c r="H336" s="120"/>
    </row>
    <row r="337" spans="1:8" x14ac:dyDescent="0.2">
      <c r="A337" s="110"/>
      <c r="B337" s="129"/>
      <c r="C337" s="129"/>
      <c r="D337" s="130" t="s">
        <v>179</v>
      </c>
      <c r="E337" s="131" t="s">
        <v>180</v>
      </c>
      <c r="F337" s="127" t="s">
        <v>181</v>
      </c>
      <c r="G337" s="127" t="s">
        <v>182</v>
      </c>
      <c r="H337" s="120"/>
    </row>
    <row r="338" spans="1:8" x14ac:dyDescent="0.2">
      <c r="A338" s="110">
        <v>4</v>
      </c>
      <c r="B338" s="117" t="s">
        <v>154</v>
      </c>
      <c r="C338" s="117"/>
      <c r="D338" s="275"/>
      <c r="E338" s="132" t="s">
        <v>509</v>
      </c>
      <c r="F338" s="276"/>
      <c r="G338" s="422" t="s">
        <v>510</v>
      </c>
      <c r="H338" s="275"/>
    </row>
    <row r="339" spans="1:8" ht="15.75" x14ac:dyDescent="0.25">
      <c r="A339" s="110"/>
      <c r="B339" s="129"/>
      <c r="C339" s="129"/>
      <c r="D339" s="134" t="s">
        <v>183</v>
      </c>
      <c r="E339" s="135" t="s">
        <v>183</v>
      </c>
      <c r="F339" s="136" t="s">
        <v>183</v>
      </c>
      <c r="G339" s="136" t="s">
        <v>184</v>
      </c>
      <c r="H339" s="136" t="s">
        <v>185</v>
      </c>
    </row>
    <row r="340" spans="1:8" ht="16.5" thickBot="1" x14ac:dyDescent="0.3">
      <c r="A340" s="110"/>
      <c r="B340" s="135" t="s">
        <v>186</v>
      </c>
      <c r="C340" s="135"/>
      <c r="D340" s="137"/>
      <c r="E340" s="138"/>
      <c r="F340" s="137"/>
      <c r="G340" s="137"/>
      <c r="H340" s="137"/>
    </row>
    <row r="341" spans="1:8" ht="16.5" thickTop="1" x14ac:dyDescent="0.25">
      <c r="A341" s="139">
        <f>1+A338</f>
        <v>5</v>
      </c>
      <c r="B341" s="117" t="s">
        <v>187</v>
      </c>
      <c r="C341" s="135"/>
      <c r="D341" s="216">
        <v>0</v>
      </c>
      <c r="E341" s="217"/>
      <c r="F341" s="218"/>
      <c r="G341" s="219"/>
      <c r="H341" s="220">
        <f>+D341</f>
        <v>0</v>
      </c>
    </row>
    <row r="342" spans="1:8" x14ac:dyDescent="0.2">
      <c r="A342" s="110">
        <f>+A341+1</f>
        <v>6</v>
      </c>
      <c r="B342" s="129" t="s">
        <v>188</v>
      </c>
      <c r="C342" s="129"/>
      <c r="D342" s="221"/>
      <c r="E342" s="222">
        <v>0</v>
      </c>
      <c r="F342" s="223"/>
      <c r="G342" s="224"/>
      <c r="H342" s="220">
        <f>+E342</f>
        <v>0</v>
      </c>
    </row>
    <row r="343" spans="1:8" x14ac:dyDescent="0.2">
      <c r="A343" s="110">
        <f>+A342+1</f>
        <v>7</v>
      </c>
      <c r="B343" s="129" t="s">
        <v>155</v>
      </c>
      <c r="C343" s="129"/>
      <c r="D343" s="225"/>
      <c r="E343" s="226"/>
      <c r="F343" s="227">
        <v>0</v>
      </c>
      <c r="G343" s="228"/>
      <c r="H343" s="229">
        <f>+F343</f>
        <v>0</v>
      </c>
    </row>
    <row r="344" spans="1:8" x14ac:dyDescent="0.2">
      <c r="A344" s="110">
        <f>+A343+1</f>
        <v>8</v>
      </c>
      <c r="B344" s="129" t="s">
        <v>156</v>
      </c>
      <c r="C344" s="129"/>
      <c r="D344" s="225"/>
      <c r="E344" s="230"/>
      <c r="F344" s="231">
        <v>0</v>
      </c>
      <c r="G344" s="232"/>
      <c r="H344" s="229">
        <f>+F344</f>
        <v>0</v>
      </c>
    </row>
    <row r="345" spans="1:8" ht="15.75" thickBot="1" x14ac:dyDescent="0.25">
      <c r="A345" s="110">
        <f>+A344+1</f>
        <v>9</v>
      </c>
      <c r="B345" s="129" t="s">
        <v>189</v>
      </c>
      <c r="C345" s="129"/>
      <c r="D345" s="225"/>
      <c r="E345" s="233"/>
      <c r="F345" s="234"/>
      <c r="G345" s="414">
        <v>9500000</v>
      </c>
      <c r="H345" s="415">
        <f>+G345</f>
        <v>9500000</v>
      </c>
    </row>
    <row r="346" spans="1:8" ht="17.25" thickTop="1" thickBot="1" x14ac:dyDescent="0.3">
      <c r="A346" s="110">
        <f>+A345+1</f>
        <v>10</v>
      </c>
      <c r="B346" s="116" t="s">
        <v>190</v>
      </c>
      <c r="C346" s="116"/>
      <c r="D346" s="237">
        <f>+D341</f>
        <v>0</v>
      </c>
      <c r="E346" s="238">
        <f>+E342</f>
        <v>0</v>
      </c>
      <c r="F346" s="239">
        <f>+F343+F344</f>
        <v>0</v>
      </c>
      <c r="G346" s="385">
        <f>+G345</f>
        <v>9500000</v>
      </c>
      <c r="H346" s="385">
        <f>SUM(D346:G346)</f>
        <v>9500000</v>
      </c>
    </row>
    <row r="347" spans="1:8" ht="15.75" thickTop="1" x14ac:dyDescent="0.2">
      <c r="A347" s="110"/>
      <c r="B347" s="129"/>
      <c r="C347" s="129"/>
      <c r="D347" s="144"/>
      <c r="E347" s="145"/>
      <c r="F347" s="144"/>
      <c r="G347" s="144"/>
      <c r="H347" s="144"/>
    </row>
    <row r="348" spans="1:8" ht="16.5" thickBot="1" x14ac:dyDescent="0.3">
      <c r="A348" s="110"/>
      <c r="B348" s="135" t="s">
        <v>191</v>
      </c>
      <c r="C348" s="135"/>
      <c r="D348" s="144"/>
      <c r="E348" s="145"/>
      <c r="F348" s="144"/>
      <c r="G348" s="144"/>
      <c r="H348" s="144"/>
    </row>
    <row r="349" spans="1:8" ht="15.75" thickTop="1" x14ac:dyDescent="0.2">
      <c r="A349" s="110">
        <f>+A346+1</f>
        <v>11</v>
      </c>
      <c r="B349" s="129" t="s">
        <v>192</v>
      </c>
      <c r="C349" s="129"/>
      <c r="D349" s="146"/>
      <c r="E349" s="147"/>
      <c r="F349" s="147"/>
      <c r="G349" s="147">
        <v>7967942.5999999996</v>
      </c>
      <c r="H349" s="148">
        <f>SUM(D349:G349)</f>
        <v>7967942.5999999996</v>
      </c>
    </row>
    <row r="350" spans="1:8" ht="16.5" thickBot="1" x14ac:dyDescent="0.3">
      <c r="A350" s="110">
        <f>+A349+1</f>
        <v>12</v>
      </c>
      <c r="B350" s="724" t="s">
        <v>193</v>
      </c>
      <c r="C350" s="116"/>
      <c r="D350" s="277">
        <f>+D346-D349</f>
        <v>0</v>
      </c>
      <c r="E350" s="149">
        <f>+E346-E349</f>
        <v>0</v>
      </c>
      <c r="F350" s="149">
        <f>+F346-F349</f>
        <v>0</v>
      </c>
      <c r="G350" s="149">
        <f>+G346-G349</f>
        <v>1532057.4000000004</v>
      </c>
      <c r="H350" s="150">
        <f>+H346-H349</f>
        <v>1532057.4000000004</v>
      </c>
    </row>
    <row r="351" spans="1:8" ht="15.75" thickTop="1" x14ac:dyDescent="0.2">
      <c r="A351" s="110"/>
      <c r="B351" s="129"/>
      <c r="C351" s="129"/>
      <c r="D351" s="129"/>
      <c r="E351" s="151"/>
      <c r="F351" s="129"/>
      <c r="G351" s="129"/>
      <c r="H351" s="129"/>
    </row>
    <row r="352" spans="1:8" ht="16.5" thickBot="1" x14ac:dyDescent="0.3">
      <c r="A352" s="110"/>
      <c r="B352" s="152" t="s">
        <v>194</v>
      </c>
      <c r="C352" s="134"/>
      <c r="D352" s="129"/>
      <c r="E352" s="151"/>
      <c r="F352" s="129"/>
      <c r="G352" s="129"/>
      <c r="H352" s="129"/>
    </row>
    <row r="353" spans="1:8" ht="15.75" thickTop="1" x14ac:dyDescent="0.2">
      <c r="A353" s="110">
        <f>+A350+1</f>
        <v>13</v>
      </c>
      <c r="B353" s="129" t="s">
        <v>195</v>
      </c>
      <c r="C353" s="129"/>
      <c r="D353" s="153"/>
      <c r="E353" s="154"/>
      <c r="F353" s="140"/>
      <c r="G353" s="155"/>
      <c r="H353" s="416">
        <f>H28</f>
        <v>5621923862</v>
      </c>
    </row>
    <row r="354" spans="1:8" x14ac:dyDescent="0.2">
      <c r="A354" s="110">
        <f>+A353+1</f>
        <v>14</v>
      </c>
      <c r="B354" s="110" t="s">
        <v>196</v>
      </c>
      <c r="C354" s="110"/>
      <c r="D354" s="157"/>
      <c r="E354" s="158"/>
      <c r="F354" s="159"/>
      <c r="G354" s="160"/>
      <c r="H354" s="419">
        <v>0</v>
      </c>
    </row>
    <row r="355" spans="1:8" x14ac:dyDescent="0.2">
      <c r="A355" s="110">
        <f>+A354+1</f>
        <v>15</v>
      </c>
      <c r="B355" s="129" t="s">
        <v>197</v>
      </c>
      <c r="C355" s="129"/>
      <c r="D355" s="157"/>
      <c r="E355" s="158"/>
      <c r="F355" s="159"/>
      <c r="G355" s="160"/>
      <c r="H355" s="419">
        <v>0</v>
      </c>
    </row>
    <row r="356" spans="1:8" ht="15.75" thickBot="1" x14ac:dyDescent="0.25">
      <c r="A356" s="110">
        <f>+A355+1</f>
        <v>16</v>
      </c>
      <c r="B356" s="129" t="s">
        <v>198</v>
      </c>
      <c r="C356" s="129"/>
      <c r="D356" s="157"/>
      <c r="E356" s="158"/>
      <c r="F356" s="159"/>
      <c r="G356" s="160"/>
      <c r="H356" s="419">
        <v>70593304</v>
      </c>
    </row>
    <row r="357" spans="1:8" ht="17.25" thickTop="1" thickBot="1" x14ac:dyDescent="0.3">
      <c r="A357" s="110">
        <f>+A356+1</f>
        <v>17</v>
      </c>
      <c r="B357" s="116" t="s">
        <v>199</v>
      </c>
      <c r="C357" s="116"/>
      <c r="D357" s="162"/>
      <c r="E357" s="163"/>
      <c r="F357" s="164"/>
      <c r="G357" s="164"/>
      <c r="H357" s="420">
        <f>+H353+H354+H355-H356</f>
        <v>5551330558</v>
      </c>
    </row>
    <row r="358" spans="1:8" ht="15.75" thickTop="1" x14ac:dyDescent="0.2">
      <c r="A358" s="110"/>
      <c r="B358" s="129" t="s">
        <v>177</v>
      </c>
      <c r="C358" s="129"/>
      <c r="D358" s="166"/>
      <c r="E358" s="167"/>
      <c r="F358" s="166"/>
      <c r="G358" s="166"/>
      <c r="H358" s="166"/>
    </row>
    <row r="359" spans="1:8" ht="16.5" thickBot="1" x14ac:dyDescent="0.3">
      <c r="A359" s="110"/>
      <c r="B359" s="135" t="s">
        <v>200</v>
      </c>
      <c r="C359" s="135"/>
      <c r="D359" s="166"/>
      <c r="E359" s="167"/>
      <c r="F359" s="166"/>
      <c r="G359" s="166"/>
      <c r="H359" s="166"/>
    </row>
    <row r="360" spans="1:8" ht="15.75" thickTop="1" x14ac:dyDescent="0.2">
      <c r="A360" s="110">
        <f>+A357+1</f>
        <v>18</v>
      </c>
      <c r="B360" s="129" t="s">
        <v>201</v>
      </c>
      <c r="C360" s="129"/>
      <c r="D360" s="199">
        <v>0</v>
      </c>
      <c r="E360" s="200">
        <f>+INT(E350/$H$32*10000000)/10000000</f>
        <v>0</v>
      </c>
      <c r="F360" s="200">
        <f>+INT(F350/$H$32*10000000)/10000000</f>
        <v>0</v>
      </c>
      <c r="G360" s="200">
        <f>+INT(G350/$H$357*10000000)/10000000</f>
        <v>2.7589999999999998E-4</v>
      </c>
      <c r="H360" s="278">
        <f>SUM(D360:G360)</f>
        <v>2.7589999999999998E-4</v>
      </c>
    </row>
    <row r="361" spans="1:8" x14ac:dyDescent="0.2">
      <c r="A361" s="110">
        <f t="shared" ref="A361:A366" si="15">+A360+1</f>
        <v>19</v>
      </c>
      <c r="B361" s="129" t="s">
        <v>202</v>
      </c>
      <c r="C361" s="129"/>
      <c r="D361" s="142">
        <v>0</v>
      </c>
      <c r="E361" s="142">
        <f>+$H$32*E360</f>
        <v>0</v>
      </c>
      <c r="F361" s="142">
        <f>+$H$32*F360</f>
        <v>0</v>
      </c>
      <c r="G361" s="142">
        <f>+$H$357*G360</f>
        <v>1531612.1009521999</v>
      </c>
      <c r="H361" s="168">
        <f>SUM(D361:G361)</f>
        <v>1531612.1009521999</v>
      </c>
    </row>
    <row r="362" spans="1:8" x14ac:dyDescent="0.2">
      <c r="A362" s="110">
        <f t="shared" si="15"/>
        <v>20</v>
      </c>
      <c r="B362" s="129" t="s">
        <v>203</v>
      </c>
      <c r="C362" s="129"/>
      <c r="D362" s="281">
        <f>IF(D350&lt;&gt;0,+D361-D350,0)</f>
        <v>0</v>
      </c>
      <c r="E362" s="283">
        <f>IF(E350&lt;&gt;0,+E361-E350,0)</f>
        <v>0</v>
      </c>
      <c r="F362" s="283">
        <f>IF(F350&lt;&gt;0,+F361-F350,0)</f>
        <v>0</v>
      </c>
      <c r="G362" s="282">
        <f>IF(G350&lt;&gt;0,+G361-G350,0)</f>
        <v>-445.29904780047946</v>
      </c>
      <c r="H362" s="168">
        <f>SUM(D362:G362)</f>
        <v>-445.29904780047946</v>
      </c>
    </row>
    <row r="363" spans="1:8" ht="15.75" x14ac:dyDescent="0.25">
      <c r="A363" s="110">
        <f t="shared" si="15"/>
        <v>21</v>
      </c>
      <c r="B363" s="129" t="s">
        <v>204</v>
      </c>
      <c r="C363" s="129"/>
      <c r="D363" s="267"/>
      <c r="E363" s="169"/>
      <c r="F363" s="169"/>
      <c r="G363" s="169"/>
      <c r="H363" s="268"/>
    </row>
    <row r="364" spans="1:8" x14ac:dyDescent="0.2">
      <c r="A364" s="110">
        <f t="shared" si="15"/>
        <v>22</v>
      </c>
      <c r="B364" s="129" t="s">
        <v>205</v>
      </c>
      <c r="C364" s="129"/>
      <c r="D364" s="271"/>
      <c r="E364" s="273"/>
      <c r="F364" s="273"/>
      <c r="G364" s="273"/>
      <c r="H364" s="272"/>
    </row>
    <row r="365" spans="1:8" x14ac:dyDescent="0.2">
      <c r="A365" s="110">
        <f t="shared" si="15"/>
        <v>23</v>
      </c>
      <c r="B365" s="129" t="s">
        <v>206</v>
      </c>
      <c r="C365" s="129"/>
      <c r="D365" s="271"/>
      <c r="E365" s="273"/>
      <c r="F365" s="273"/>
      <c r="G365" s="273"/>
      <c r="H365" s="272"/>
    </row>
    <row r="366" spans="1:8" x14ac:dyDescent="0.2">
      <c r="A366" s="110">
        <f t="shared" si="15"/>
        <v>24</v>
      </c>
      <c r="B366" s="129" t="s">
        <v>145</v>
      </c>
      <c r="C366" s="129"/>
      <c r="D366" s="269"/>
      <c r="E366" s="270"/>
      <c r="F366" s="270"/>
      <c r="G366" s="270"/>
      <c r="H366" s="266"/>
    </row>
    <row r="367" spans="1:8" x14ac:dyDescent="0.2">
      <c r="A367" s="139" t="s">
        <v>139</v>
      </c>
      <c r="B367" s="170" t="s">
        <v>146</v>
      </c>
      <c r="C367" s="212"/>
      <c r="D367" s="171">
        <v>0</v>
      </c>
      <c r="E367" s="172"/>
      <c r="F367" s="172"/>
      <c r="G367" s="172">
        <v>382.6</v>
      </c>
      <c r="H367" s="168">
        <f>SUM(D367:G367)</f>
        <v>382.6</v>
      </c>
    </row>
    <row r="368" spans="1:8" x14ac:dyDescent="0.2">
      <c r="A368" s="139" t="s">
        <v>140</v>
      </c>
      <c r="B368" s="170" t="s">
        <v>147</v>
      </c>
      <c r="C368" s="129"/>
      <c r="D368" s="171">
        <v>0</v>
      </c>
      <c r="E368" s="172"/>
      <c r="F368" s="172"/>
      <c r="G368" s="172">
        <v>15888.11</v>
      </c>
      <c r="H368" s="168">
        <f>SUM(D368:G368)</f>
        <v>15888.11</v>
      </c>
    </row>
    <row r="369" spans="1:8" x14ac:dyDescent="0.2">
      <c r="A369" s="139" t="s">
        <v>141</v>
      </c>
      <c r="B369" s="129" t="s">
        <v>407</v>
      </c>
      <c r="C369" s="129"/>
      <c r="D369" s="279">
        <f>+D361+D367+D368</f>
        <v>0</v>
      </c>
      <c r="E369" s="172">
        <f>+E361+E367+E368</f>
        <v>0</v>
      </c>
      <c r="F369" s="172">
        <f>+F361+F367+F368</f>
        <v>0</v>
      </c>
      <c r="G369" s="280">
        <f>+G361+G367+G368</f>
        <v>1547882.8109522001</v>
      </c>
      <c r="H369" s="168">
        <f>SUM(D369:G369)</f>
        <v>1547882.8109522001</v>
      </c>
    </row>
    <row r="370" spans="1:8" x14ac:dyDescent="0.2">
      <c r="A370" s="110">
        <v>25</v>
      </c>
      <c r="B370" s="129" t="s">
        <v>148</v>
      </c>
      <c r="C370" s="129"/>
      <c r="D370" s="279">
        <v>0</v>
      </c>
      <c r="E370" s="172"/>
      <c r="F370" s="172"/>
      <c r="G370" s="280">
        <v>1547883.35</v>
      </c>
      <c r="H370" s="168">
        <f>SUM(D370:G370)</f>
        <v>1547883.35</v>
      </c>
    </row>
    <row r="371" spans="1:8" x14ac:dyDescent="0.2">
      <c r="A371" s="110">
        <f>+A370+1</f>
        <v>26</v>
      </c>
      <c r="B371" s="129" t="s">
        <v>149</v>
      </c>
      <c r="C371" s="129"/>
      <c r="D371" s="279">
        <f>+D370-D369</f>
        <v>0</v>
      </c>
      <c r="E371" s="142">
        <f>+E370-E369</f>
        <v>0</v>
      </c>
      <c r="F371" s="142">
        <f>+F370-F369</f>
        <v>0</v>
      </c>
      <c r="G371" s="280">
        <f>+G370-G369</f>
        <v>0.53904780000448227</v>
      </c>
      <c r="H371" s="168">
        <f>SUM(D371:G371)</f>
        <v>0.53904780000448227</v>
      </c>
    </row>
    <row r="372" spans="1:8" ht="15.75" thickBot="1" x14ac:dyDescent="0.25">
      <c r="A372" s="110">
        <f>+A371+1</f>
        <v>27</v>
      </c>
      <c r="B372" s="129" t="s">
        <v>207</v>
      </c>
      <c r="C372" s="129"/>
      <c r="D372" s="171">
        <v>0</v>
      </c>
      <c r="E372" s="172"/>
      <c r="F372" s="172"/>
      <c r="G372" s="169"/>
      <c r="H372" s="173">
        <f>SUM(D372:F372)</f>
        <v>0</v>
      </c>
    </row>
    <row r="373" spans="1:8" ht="16.5" thickBot="1" x14ac:dyDescent="0.3">
      <c r="A373" s="110">
        <f>+A372+1</f>
        <v>28</v>
      </c>
      <c r="B373" s="116" t="s">
        <v>208</v>
      </c>
      <c r="C373" s="116"/>
      <c r="D373" s="174">
        <f>+D369+D371+D372</f>
        <v>0</v>
      </c>
      <c r="E373" s="174">
        <f>+E369+E371+E372</f>
        <v>0</v>
      </c>
      <c r="F373" s="174">
        <f>+F369+F371+F372</f>
        <v>0</v>
      </c>
      <c r="G373" s="174">
        <f>+G369+G371</f>
        <v>1547883.35</v>
      </c>
      <c r="H373" s="175">
        <f>SUM(D373:G373)</f>
        <v>1547883.35</v>
      </c>
    </row>
    <row r="374" spans="1:8" ht="15.75" thickTop="1" x14ac:dyDescent="0.2">
      <c r="A374" s="110"/>
      <c r="B374" s="129"/>
      <c r="C374" s="129"/>
      <c r="D374" s="151"/>
      <c r="E374" s="151"/>
      <c r="F374" s="151"/>
      <c r="G374" s="151"/>
      <c r="H374" s="151"/>
    </row>
    <row r="375" spans="1:8" ht="16.5" thickBot="1" x14ac:dyDescent="0.3">
      <c r="A375" s="110"/>
      <c r="B375" s="135" t="s">
        <v>209</v>
      </c>
      <c r="C375" s="135"/>
      <c r="D375" s="151"/>
      <c r="E375" s="151"/>
      <c r="F375" s="151"/>
      <c r="G375" s="151"/>
      <c r="H375" s="151"/>
    </row>
    <row r="376" spans="1:8" ht="15.75" thickTop="1" x14ac:dyDescent="0.2">
      <c r="A376" s="110">
        <f>+A373+1</f>
        <v>29</v>
      </c>
      <c r="B376" s="129" t="s">
        <v>168</v>
      </c>
      <c r="C376" s="129"/>
      <c r="D376" s="176"/>
      <c r="E376" s="177"/>
      <c r="F376" s="178"/>
      <c r="G376" s="179">
        <v>1284.8499999999999</v>
      </c>
      <c r="H376" s="180">
        <f>G376</f>
        <v>1284.8499999999999</v>
      </c>
    </row>
    <row r="377" spans="1:8" x14ac:dyDescent="0.2">
      <c r="A377" s="110">
        <f t="shared" ref="A377:A385" si="16">+A376+1</f>
        <v>30</v>
      </c>
      <c r="B377" s="129" t="s">
        <v>169</v>
      </c>
      <c r="C377" s="129"/>
      <c r="D377" s="181"/>
      <c r="E377" s="182"/>
      <c r="F377" s="141"/>
      <c r="G377" s="142">
        <v>826.49</v>
      </c>
      <c r="H377" s="183">
        <f t="shared" ref="H377:H384" si="17">+G377</f>
        <v>826.49</v>
      </c>
    </row>
    <row r="378" spans="1:8" x14ac:dyDescent="0.2">
      <c r="A378" s="110">
        <f t="shared" si="16"/>
        <v>31</v>
      </c>
      <c r="B378" s="129" t="s">
        <v>360</v>
      </c>
      <c r="C378" s="129"/>
      <c r="D378" s="181"/>
      <c r="E378" s="182"/>
      <c r="F378" s="141"/>
      <c r="G378" s="142">
        <v>8.18</v>
      </c>
      <c r="H378" s="183">
        <f t="shared" si="17"/>
        <v>8.18</v>
      </c>
    </row>
    <row r="379" spans="1:8" x14ac:dyDescent="0.2">
      <c r="A379" s="110">
        <f t="shared" si="16"/>
        <v>32</v>
      </c>
      <c r="B379" s="129" t="s">
        <v>210</v>
      </c>
      <c r="C379" s="129"/>
      <c r="D379" s="181"/>
      <c r="E379" s="182"/>
      <c r="F379" s="141"/>
      <c r="G379" s="142">
        <v>0</v>
      </c>
      <c r="H379" s="183">
        <f t="shared" si="17"/>
        <v>0</v>
      </c>
    </row>
    <row r="380" spans="1:8" x14ac:dyDescent="0.2">
      <c r="A380" s="110">
        <f t="shared" si="16"/>
        <v>33</v>
      </c>
      <c r="B380" s="129"/>
      <c r="C380" s="129"/>
      <c r="D380" s="181"/>
      <c r="E380" s="182"/>
      <c r="F380" s="141"/>
      <c r="G380" s="265">
        <v>0</v>
      </c>
      <c r="H380" s="274"/>
    </row>
    <row r="381" spans="1:8" x14ac:dyDescent="0.2">
      <c r="A381" s="110">
        <f t="shared" si="16"/>
        <v>34</v>
      </c>
      <c r="B381" s="129" t="s">
        <v>211</v>
      </c>
      <c r="C381" s="129"/>
      <c r="D381" s="181"/>
      <c r="E381" s="182"/>
      <c r="F381" s="141"/>
      <c r="G381" s="142">
        <v>0</v>
      </c>
      <c r="H381" s="183">
        <f t="shared" si="17"/>
        <v>0</v>
      </c>
    </row>
    <row r="382" spans="1:8" x14ac:dyDescent="0.2">
      <c r="A382" s="110">
        <f t="shared" si="16"/>
        <v>35</v>
      </c>
      <c r="B382" s="129" t="s">
        <v>212</v>
      </c>
      <c r="C382" s="129"/>
      <c r="D382" s="181"/>
      <c r="E382" s="182"/>
      <c r="F382" s="141"/>
      <c r="G382" s="142">
        <v>0</v>
      </c>
      <c r="H382" s="183">
        <f t="shared" si="17"/>
        <v>0</v>
      </c>
    </row>
    <row r="383" spans="1:8" x14ac:dyDescent="0.2">
      <c r="A383" s="110">
        <f t="shared" si="16"/>
        <v>36</v>
      </c>
      <c r="B383" s="129" t="s">
        <v>213</v>
      </c>
      <c r="C383" s="129"/>
      <c r="D383" s="181"/>
      <c r="E383" s="182"/>
      <c r="F383" s="141"/>
      <c r="G383" s="142">
        <v>0</v>
      </c>
      <c r="H383" s="183">
        <f t="shared" si="17"/>
        <v>0</v>
      </c>
    </row>
    <row r="384" spans="1:8" ht="60.75" thickBot="1" x14ac:dyDescent="0.25">
      <c r="A384" s="184">
        <f t="shared" si="16"/>
        <v>37</v>
      </c>
      <c r="B384" s="185" t="s">
        <v>214</v>
      </c>
      <c r="C384" s="186"/>
      <c r="D384" s="187"/>
      <c r="E384" s="188"/>
      <c r="F384" s="189"/>
      <c r="G384" s="190">
        <v>52.17</v>
      </c>
      <c r="H384" s="191">
        <f t="shared" si="17"/>
        <v>52.17</v>
      </c>
    </row>
    <row r="385" spans="1:9" ht="17.25" thickTop="1" thickBot="1" x14ac:dyDescent="0.3">
      <c r="A385" s="110">
        <f t="shared" si="16"/>
        <v>38</v>
      </c>
      <c r="B385" s="724" t="s">
        <v>215</v>
      </c>
      <c r="C385" s="116"/>
      <c r="D385" s="192"/>
      <c r="E385" s="143"/>
      <c r="F385" s="193"/>
      <c r="G385" s="194">
        <f>SUM(G376:G384)</f>
        <v>2171.69</v>
      </c>
      <c r="H385" s="194">
        <f>SUM(H376:H384)</f>
        <v>2171.69</v>
      </c>
    </row>
    <row r="386" spans="1:9" ht="16.5" thickTop="1" thickBot="1" x14ac:dyDescent="0.25">
      <c r="A386" s="110"/>
      <c r="B386" s="129"/>
      <c r="C386" s="129"/>
      <c r="D386" s="195"/>
      <c r="E386" s="195"/>
      <c r="F386" s="195"/>
      <c r="G386" s="195"/>
      <c r="H386" s="195"/>
    </row>
    <row r="387" spans="1:9" ht="17.25" thickTop="1" thickBot="1" x14ac:dyDescent="0.3">
      <c r="A387" s="110">
        <f>+A385+1</f>
        <v>39</v>
      </c>
      <c r="B387" s="116" t="s">
        <v>216</v>
      </c>
      <c r="C387" s="116"/>
      <c r="D387" s="196">
        <f>D373</f>
        <v>0</v>
      </c>
      <c r="E387" s="196">
        <f>E373</f>
        <v>0</v>
      </c>
      <c r="F387" s="196">
        <f>F373</f>
        <v>0</v>
      </c>
      <c r="G387" s="194">
        <f>G373+G385</f>
        <v>1550055.04</v>
      </c>
      <c r="H387" s="194">
        <f>H373+H385</f>
        <v>1550055.04</v>
      </c>
      <c r="I387" s="482"/>
    </row>
    <row r="388" spans="1:9" ht="16.5" thickTop="1" thickBot="1" x14ac:dyDescent="0.25">
      <c r="A388" s="110">
        <f>+A387+1</f>
        <v>40</v>
      </c>
      <c r="B388" s="725" t="s">
        <v>217</v>
      </c>
      <c r="C388" s="197"/>
      <c r="D388" s="201"/>
      <c r="E388" s="198"/>
      <c r="F388" s="198"/>
      <c r="G388" s="198"/>
      <c r="H388" s="382">
        <v>1.7702570000000001E-2</v>
      </c>
    </row>
    <row r="389" spans="1:9" ht="15.75" thickTop="1" x14ac:dyDescent="0.2">
      <c r="A389" s="110"/>
      <c r="B389" s="110"/>
      <c r="C389" s="110"/>
      <c r="D389" s="110"/>
      <c r="E389" s="111"/>
      <c r="F389" s="110"/>
      <c r="G389" s="110"/>
      <c r="H389" s="110"/>
    </row>
    <row r="391" spans="1:9" ht="20.25" x14ac:dyDescent="0.3">
      <c r="A391" s="109" t="s">
        <v>134</v>
      </c>
      <c r="B391" s="110"/>
      <c r="C391" s="109"/>
      <c r="E391" s="202"/>
      <c r="F391" s="110"/>
      <c r="G391" s="110"/>
      <c r="H391" s="110"/>
    </row>
    <row r="392" spans="1:9" ht="20.25" x14ac:dyDescent="0.3">
      <c r="A392" s="112" t="s">
        <v>645</v>
      </c>
      <c r="B392" s="109"/>
      <c r="C392" s="109"/>
      <c r="D392" s="110"/>
      <c r="E392" s="111"/>
      <c r="F392" s="110"/>
      <c r="G392" s="110"/>
      <c r="H392" s="110"/>
    </row>
    <row r="393" spans="1:9" x14ac:dyDescent="0.2">
      <c r="A393" s="113" t="s">
        <v>173</v>
      </c>
      <c r="B393" s="114"/>
      <c r="C393" s="115"/>
      <c r="D393" s="110"/>
      <c r="E393" s="111"/>
      <c r="F393" s="110"/>
      <c r="G393" s="110"/>
      <c r="H393" s="110"/>
    </row>
    <row r="394" spans="1:9" ht="21" thickBot="1" x14ac:dyDescent="0.35">
      <c r="A394" s="256" t="s">
        <v>523</v>
      </c>
      <c r="B394" s="257"/>
      <c r="C394" s="257"/>
      <c r="D394" s="110"/>
      <c r="E394" s="111"/>
      <c r="F394" s="110"/>
      <c r="G394" s="110"/>
      <c r="H394" s="110"/>
    </row>
    <row r="395" spans="1:9" ht="15.75" thickBot="1" x14ac:dyDescent="0.25">
      <c r="A395" s="110"/>
      <c r="B395" s="110"/>
      <c r="C395" s="110"/>
      <c r="D395" s="110"/>
      <c r="E395" s="111"/>
      <c r="F395" s="110"/>
      <c r="G395" s="110"/>
      <c r="H395" s="110"/>
    </row>
    <row r="396" spans="1:9" ht="15.75" thickTop="1" x14ac:dyDescent="0.2">
      <c r="A396" s="110">
        <v>1</v>
      </c>
      <c r="B396" s="117" t="s">
        <v>174</v>
      </c>
      <c r="C396" s="388">
        <v>121</v>
      </c>
      <c r="D396" s="118"/>
      <c r="E396" s="119"/>
      <c r="F396" s="110"/>
      <c r="G396" s="120"/>
      <c r="H396" s="120"/>
    </row>
    <row r="397" spans="1:9" x14ac:dyDescent="0.2">
      <c r="A397" s="110">
        <v>2</v>
      </c>
      <c r="B397" s="117" t="s">
        <v>175</v>
      </c>
      <c r="C397" s="121" t="s">
        <v>465</v>
      </c>
      <c r="D397" s="122"/>
      <c r="E397" s="123"/>
      <c r="F397" s="110"/>
      <c r="G397" s="120"/>
      <c r="H397" s="120"/>
    </row>
    <row r="398" spans="1:9" ht="15.75" thickBot="1" x14ac:dyDescent="0.25">
      <c r="A398" s="110">
        <v>3</v>
      </c>
      <c r="B398" s="117" t="s">
        <v>176</v>
      </c>
      <c r="C398" s="124" t="s">
        <v>521</v>
      </c>
      <c r="D398" s="125"/>
      <c r="E398" s="126"/>
      <c r="F398" s="120"/>
      <c r="G398" s="120"/>
      <c r="H398" s="120"/>
    </row>
    <row r="399" spans="1:9" ht="15.75" thickTop="1" x14ac:dyDescent="0.2">
      <c r="A399" s="110"/>
      <c r="B399" s="117" t="s">
        <v>177</v>
      </c>
      <c r="C399" s="117"/>
      <c r="D399" s="127"/>
      <c r="E399" s="128"/>
      <c r="F399" s="120"/>
      <c r="G399" s="120"/>
      <c r="H399" s="120"/>
    </row>
    <row r="400" spans="1:9" x14ac:dyDescent="0.2">
      <c r="A400" s="110"/>
      <c r="B400" s="110"/>
      <c r="C400" s="110"/>
      <c r="D400" s="110"/>
      <c r="E400" s="111"/>
      <c r="F400" s="110"/>
      <c r="G400" s="110"/>
      <c r="H400" s="110"/>
    </row>
    <row r="401" spans="1:8" x14ac:dyDescent="0.2">
      <c r="A401" s="110"/>
      <c r="B401" s="117"/>
      <c r="C401" s="117"/>
      <c r="D401" s="120"/>
      <c r="E401" s="128"/>
      <c r="F401" s="127" t="s">
        <v>178</v>
      </c>
      <c r="G401" s="120"/>
      <c r="H401" s="120"/>
    </row>
    <row r="402" spans="1:8" x14ac:dyDescent="0.2">
      <c r="A402" s="110"/>
      <c r="B402" s="129"/>
      <c r="C402" s="129"/>
      <c r="D402" s="130" t="s">
        <v>179</v>
      </c>
      <c r="E402" s="131" t="s">
        <v>180</v>
      </c>
      <c r="F402" s="127" t="s">
        <v>181</v>
      </c>
      <c r="G402" s="127" t="s">
        <v>182</v>
      </c>
      <c r="H402" s="120"/>
    </row>
    <row r="403" spans="1:8" x14ac:dyDescent="0.2">
      <c r="A403" s="110">
        <v>4</v>
      </c>
      <c r="B403" s="117" t="s">
        <v>154</v>
      </c>
      <c r="C403" s="117"/>
      <c r="D403" s="275"/>
      <c r="E403" s="132" t="s">
        <v>509</v>
      </c>
      <c r="F403" s="276"/>
      <c r="G403" s="422" t="s">
        <v>509</v>
      </c>
      <c r="H403" s="275"/>
    </row>
    <row r="404" spans="1:8" ht="15.75" x14ac:dyDescent="0.25">
      <c r="A404" s="110"/>
      <c r="B404" s="129"/>
      <c r="C404" s="129"/>
      <c r="D404" s="134" t="s">
        <v>183</v>
      </c>
      <c r="E404" s="135" t="s">
        <v>183</v>
      </c>
      <c r="F404" s="136" t="s">
        <v>183</v>
      </c>
      <c r="G404" s="136" t="s">
        <v>184</v>
      </c>
      <c r="H404" s="136" t="s">
        <v>185</v>
      </c>
    </row>
    <row r="405" spans="1:8" ht="16.5" thickBot="1" x14ac:dyDescent="0.3">
      <c r="A405" s="110"/>
      <c r="B405" s="135" t="s">
        <v>186</v>
      </c>
      <c r="C405" s="135"/>
      <c r="D405" s="137"/>
      <c r="E405" s="138"/>
      <c r="F405" s="137"/>
      <c r="G405" s="137"/>
      <c r="H405" s="137"/>
    </row>
    <row r="406" spans="1:8" ht="16.5" thickTop="1" x14ac:dyDescent="0.25">
      <c r="A406" s="139">
        <f>1+A403</f>
        <v>5</v>
      </c>
      <c r="B406" s="117" t="s">
        <v>187</v>
      </c>
      <c r="C406" s="135"/>
      <c r="D406" s="216">
        <v>0</v>
      </c>
      <c r="E406" s="217"/>
      <c r="F406" s="218"/>
      <c r="G406" s="219"/>
      <c r="H406" s="220">
        <f>+D406</f>
        <v>0</v>
      </c>
    </row>
    <row r="407" spans="1:8" x14ac:dyDescent="0.2">
      <c r="A407" s="110">
        <f>+A406+1</f>
        <v>6</v>
      </c>
      <c r="B407" s="129" t="s">
        <v>188</v>
      </c>
      <c r="C407" s="129"/>
      <c r="D407" s="221"/>
      <c r="E407" s="222">
        <v>0</v>
      </c>
      <c r="F407" s="223"/>
      <c r="G407" s="224"/>
      <c r="H407" s="220">
        <f>+E407</f>
        <v>0</v>
      </c>
    </row>
    <row r="408" spans="1:8" x14ac:dyDescent="0.2">
      <c r="A408" s="110">
        <f>+A407+1</f>
        <v>7</v>
      </c>
      <c r="B408" s="129" t="s">
        <v>155</v>
      </c>
      <c r="C408" s="129"/>
      <c r="D408" s="225"/>
      <c r="E408" s="226"/>
      <c r="F408" s="227">
        <v>0</v>
      </c>
      <c r="G408" s="228"/>
      <c r="H408" s="229">
        <f>+F408</f>
        <v>0</v>
      </c>
    </row>
    <row r="409" spans="1:8" x14ac:dyDescent="0.2">
      <c r="A409" s="110">
        <f>+A408+1</f>
        <v>8</v>
      </c>
      <c r="B409" s="129" t="s">
        <v>156</v>
      </c>
      <c r="C409" s="129"/>
      <c r="D409" s="225"/>
      <c r="E409" s="230"/>
      <c r="F409" s="231">
        <v>0</v>
      </c>
      <c r="G409" s="232"/>
      <c r="H409" s="229">
        <f>+F409</f>
        <v>0</v>
      </c>
    </row>
    <row r="410" spans="1:8" ht="15.75" thickBot="1" x14ac:dyDescent="0.25">
      <c r="A410" s="110">
        <f>+A409+1</f>
        <v>9</v>
      </c>
      <c r="B410" s="129" t="s">
        <v>189</v>
      </c>
      <c r="C410" s="129"/>
      <c r="D410" s="225"/>
      <c r="E410" s="233"/>
      <c r="F410" s="234"/>
      <c r="G410" s="235">
        <v>0</v>
      </c>
      <c r="H410" s="236">
        <f>+G410</f>
        <v>0</v>
      </c>
    </row>
    <row r="411" spans="1:8" ht="17.25" thickTop="1" thickBot="1" x14ac:dyDescent="0.3">
      <c r="A411" s="110">
        <f>+A410+1</f>
        <v>10</v>
      </c>
      <c r="B411" s="116" t="s">
        <v>190</v>
      </c>
      <c r="C411" s="116"/>
      <c r="D411" s="237">
        <f>+D406</f>
        <v>0</v>
      </c>
      <c r="E411" s="238">
        <f>+E407</f>
        <v>0</v>
      </c>
      <c r="F411" s="239">
        <f>+F408+F409</f>
        <v>0</v>
      </c>
      <c r="G411" s="239">
        <f>+G410</f>
        <v>0</v>
      </c>
      <c r="H411" s="239">
        <f>SUM(D411:G411)</f>
        <v>0</v>
      </c>
    </row>
    <row r="412" spans="1:8" ht="15.75" thickTop="1" x14ac:dyDescent="0.2">
      <c r="A412" s="110"/>
      <c r="B412" s="129"/>
      <c r="C412" s="129"/>
      <c r="D412" s="144"/>
      <c r="E412" s="145"/>
      <c r="F412" s="144"/>
      <c r="G412" s="144"/>
      <c r="H412" s="144"/>
    </row>
    <row r="413" spans="1:8" ht="16.5" thickBot="1" x14ac:dyDescent="0.3">
      <c r="A413" s="110"/>
      <c r="B413" s="135" t="s">
        <v>191</v>
      </c>
      <c r="C413" s="135"/>
      <c r="D413" s="144"/>
      <c r="E413" s="145"/>
      <c r="F413" s="144"/>
      <c r="G413" s="144"/>
      <c r="H413" s="144"/>
    </row>
    <row r="414" spans="1:8" ht="15.75" thickTop="1" x14ac:dyDescent="0.2">
      <c r="A414" s="110">
        <f>+A411+1</f>
        <v>11</v>
      </c>
      <c r="B414" s="129" t="s">
        <v>192</v>
      </c>
      <c r="C414" s="129"/>
      <c r="D414" s="146"/>
      <c r="E414" s="147"/>
      <c r="F414" s="147"/>
      <c r="G414" s="147">
        <v>0</v>
      </c>
      <c r="H414" s="148"/>
    </row>
    <row r="415" spans="1:8" ht="16.5" thickBot="1" x14ac:dyDescent="0.3">
      <c r="A415" s="110">
        <f>+A414+1</f>
        <v>12</v>
      </c>
      <c r="B415" s="724" t="s">
        <v>193</v>
      </c>
      <c r="C415" s="116"/>
      <c r="D415" s="277">
        <f>+D411-D414</f>
        <v>0</v>
      </c>
      <c r="E415" s="149">
        <f>+E411-E414</f>
        <v>0</v>
      </c>
      <c r="F415" s="149">
        <f>+F411-F414</f>
        <v>0</v>
      </c>
      <c r="G415" s="149">
        <f>+G411-G414</f>
        <v>0</v>
      </c>
      <c r="H415" s="150">
        <f>+H411-H414</f>
        <v>0</v>
      </c>
    </row>
    <row r="416" spans="1:8" ht="15.75" thickTop="1" x14ac:dyDescent="0.2">
      <c r="A416" s="110"/>
      <c r="B416" s="129"/>
      <c r="C416" s="129"/>
      <c r="D416" s="129"/>
      <c r="E416" s="151"/>
      <c r="F416" s="129"/>
      <c r="G416" s="129"/>
      <c r="H416" s="129"/>
    </row>
    <row r="417" spans="1:8" ht="16.5" thickBot="1" x14ac:dyDescent="0.3">
      <c r="A417" s="110"/>
      <c r="B417" s="152" t="s">
        <v>194</v>
      </c>
      <c r="C417" s="134"/>
      <c r="D417" s="129"/>
      <c r="E417" s="151"/>
      <c r="F417" s="129"/>
      <c r="G417" s="129"/>
      <c r="H417" s="129"/>
    </row>
    <row r="418" spans="1:8" ht="15.75" thickTop="1" x14ac:dyDescent="0.2">
      <c r="A418" s="110">
        <f>+A415+1</f>
        <v>13</v>
      </c>
      <c r="B418" s="129" t="s">
        <v>195</v>
      </c>
      <c r="C418" s="129"/>
      <c r="D418" s="153"/>
      <c r="E418" s="154"/>
      <c r="F418" s="140"/>
      <c r="G418" s="155"/>
      <c r="H418" s="418">
        <v>5617001983</v>
      </c>
    </row>
    <row r="419" spans="1:8" x14ac:dyDescent="0.2">
      <c r="A419" s="110">
        <f>+A418+1</f>
        <v>14</v>
      </c>
      <c r="B419" s="110" t="s">
        <v>196</v>
      </c>
      <c r="C419" s="110"/>
      <c r="D419" s="157"/>
      <c r="E419" s="158"/>
      <c r="F419" s="159"/>
      <c r="G419" s="160"/>
      <c r="H419" s="419">
        <v>0</v>
      </c>
    </row>
    <row r="420" spans="1:8" x14ac:dyDescent="0.2">
      <c r="A420" s="110">
        <f>+A419+1</f>
        <v>15</v>
      </c>
      <c r="B420" s="129" t="s">
        <v>197</v>
      </c>
      <c r="C420" s="129"/>
      <c r="D420" s="157"/>
      <c r="E420" s="158"/>
      <c r="F420" s="159"/>
      <c r="G420" s="160"/>
      <c r="H420" s="419">
        <v>0</v>
      </c>
    </row>
    <row r="421" spans="1:8" ht="15.75" thickBot="1" x14ac:dyDescent="0.25">
      <c r="A421" s="110">
        <f>+A420+1</f>
        <v>16</v>
      </c>
      <c r="B421" s="129" t="s">
        <v>198</v>
      </c>
      <c r="C421" s="129"/>
      <c r="D421" s="157"/>
      <c r="E421" s="158"/>
      <c r="F421" s="159"/>
      <c r="G421" s="160"/>
      <c r="H421" s="419">
        <f>H31</f>
        <v>137032833</v>
      </c>
    </row>
    <row r="422" spans="1:8" ht="17.25" thickTop="1" thickBot="1" x14ac:dyDescent="0.3">
      <c r="A422" s="110">
        <f>+A421+1</f>
        <v>17</v>
      </c>
      <c r="B422" s="116" t="s">
        <v>199</v>
      </c>
      <c r="C422" s="116"/>
      <c r="D422" s="162"/>
      <c r="E422" s="163"/>
      <c r="F422" s="164"/>
      <c r="G422" s="164"/>
      <c r="H422" s="420">
        <f>+H418+H419+H420-H421</f>
        <v>5479969150</v>
      </c>
    </row>
    <row r="423" spans="1:8" ht="15.75" thickTop="1" x14ac:dyDescent="0.2">
      <c r="A423" s="110"/>
      <c r="B423" s="129" t="s">
        <v>177</v>
      </c>
      <c r="C423" s="129"/>
      <c r="D423" s="166"/>
      <c r="E423" s="167"/>
      <c r="F423" s="166"/>
      <c r="G423" s="166"/>
      <c r="H423" s="166"/>
    </row>
    <row r="424" spans="1:8" ht="16.5" thickBot="1" x14ac:dyDescent="0.3">
      <c r="A424" s="110"/>
      <c r="B424" s="135" t="s">
        <v>200</v>
      </c>
      <c r="C424" s="135"/>
      <c r="D424" s="166"/>
      <c r="E424" s="167"/>
      <c r="F424" s="166"/>
      <c r="G424" s="166"/>
      <c r="H424" s="166"/>
    </row>
    <row r="425" spans="1:8" ht="15.75" thickTop="1" x14ac:dyDescent="0.2">
      <c r="A425" s="110">
        <f>+A422+1</f>
        <v>18</v>
      </c>
      <c r="B425" s="129" t="s">
        <v>201</v>
      </c>
      <c r="C425" s="129"/>
      <c r="D425" s="199">
        <v>2.967E-4</v>
      </c>
      <c r="E425" s="200">
        <f>+INT(E415/$H$32*10000000)/10000000</f>
        <v>0</v>
      </c>
      <c r="F425" s="200">
        <f>+INT(F415/$H$32*10000000)/10000000</f>
        <v>0</v>
      </c>
      <c r="G425" s="200">
        <f>+INT(G415/$H$32*10000000)/10000000</f>
        <v>0</v>
      </c>
      <c r="H425" s="278">
        <f>SUM(D425:G425)</f>
        <v>2.967E-4</v>
      </c>
    </row>
    <row r="426" spans="1:8" x14ac:dyDescent="0.2">
      <c r="A426" s="110">
        <f t="shared" ref="A426:A431" si="18">+A425+1</f>
        <v>19</v>
      </c>
      <c r="B426" s="129" t="s">
        <v>202</v>
      </c>
      <c r="C426" s="129"/>
      <c r="D426" s="142">
        <f>+$H$422*D425</f>
        <v>1625906.846805</v>
      </c>
      <c r="E426" s="142">
        <f>+$H$32*E425</f>
        <v>0</v>
      </c>
      <c r="F426" s="142">
        <f>+$H$32*F425</f>
        <v>0</v>
      </c>
      <c r="G426" s="142">
        <f>+$H$32*G425</f>
        <v>0</v>
      </c>
      <c r="H426" s="168">
        <f>SUM(D426:G426)</f>
        <v>1625906.846805</v>
      </c>
    </row>
    <row r="427" spans="1:8" x14ac:dyDescent="0.2">
      <c r="A427" s="110">
        <f t="shared" si="18"/>
        <v>20</v>
      </c>
      <c r="B427" s="129" t="s">
        <v>203</v>
      </c>
      <c r="C427" s="129"/>
      <c r="D427" s="281">
        <f>IF(D415&lt;&gt;0,+D426-D415,0)</f>
        <v>0</v>
      </c>
      <c r="E427" s="283">
        <f>IF(E415&lt;&gt;0,+E426-E415,0)</f>
        <v>0</v>
      </c>
      <c r="F427" s="283">
        <f>IF(F415&lt;&gt;0,+F426-F415,0)</f>
        <v>0</v>
      </c>
      <c r="G427" s="282">
        <f>IF(G415&lt;&gt;0,+G426-G415,0)</f>
        <v>0</v>
      </c>
      <c r="H427" s="168">
        <f>SUM(D427:G427)</f>
        <v>0</v>
      </c>
    </row>
    <row r="428" spans="1:8" ht="15.75" x14ac:dyDescent="0.25">
      <c r="A428" s="110">
        <f t="shared" si="18"/>
        <v>21</v>
      </c>
      <c r="B428" s="129" t="s">
        <v>204</v>
      </c>
      <c r="C428" s="129"/>
      <c r="D428" s="267"/>
      <c r="E428" s="169"/>
      <c r="F428" s="169"/>
      <c r="G428" s="169"/>
      <c r="H428" s="268"/>
    </row>
    <row r="429" spans="1:8" x14ac:dyDescent="0.2">
      <c r="A429" s="110">
        <f t="shared" si="18"/>
        <v>22</v>
      </c>
      <c r="B429" s="129" t="s">
        <v>205</v>
      </c>
      <c r="C429" s="129"/>
      <c r="D429" s="271"/>
      <c r="E429" s="273"/>
      <c r="F429" s="273"/>
      <c r="G429" s="273"/>
      <c r="H429" s="272"/>
    </row>
    <row r="430" spans="1:8" x14ac:dyDescent="0.2">
      <c r="A430" s="110">
        <f t="shared" si="18"/>
        <v>23</v>
      </c>
      <c r="B430" s="129" t="s">
        <v>206</v>
      </c>
      <c r="C430" s="129"/>
      <c r="D430" s="271"/>
      <c r="E430" s="273"/>
      <c r="F430" s="273"/>
      <c r="G430" s="273"/>
      <c r="H430" s="272"/>
    </row>
    <row r="431" spans="1:8" x14ac:dyDescent="0.2">
      <c r="A431" s="110">
        <f t="shared" si="18"/>
        <v>24</v>
      </c>
      <c r="B431" s="129" t="s">
        <v>145</v>
      </c>
      <c r="C431" s="129"/>
      <c r="D431" s="269"/>
      <c r="E431" s="270"/>
      <c r="F431" s="270"/>
      <c r="G431" s="270"/>
      <c r="H431" s="266"/>
    </row>
    <row r="432" spans="1:8" x14ac:dyDescent="0.2">
      <c r="A432" s="139" t="s">
        <v>139</v>
      </c>
      <c r="B432" s="170" t="s">
        <v>146</v>
      </c>
      <c r="C432" s="212"/>
      <c r="D432" s="171">
        <v>690.29</v>
      </c>
      <c r="E432" s="172"/>
      <c r="F432" s="172"/>
      <c r="G432" s="172"/>
      <c r="H432" s="168">
        <f>SUM(D432:G432)</f>
        <v>690.29</v>
      </c>
    </row>
    <row r="433" spans="1:8" x14ac:dyDescent="0.2">
      <c r="A433" s="139" t="s">
        <v>140</v>
      </c>
      <c r="B433" s="170" t="s">
        <v>147</v>
      </c>
      <c r="C433" s="129"/>
      <c r="D433" s="171">
        <v>-9167.4699999999993</v>
      </c>
      <c r="E433" s="172"/>
      <c r="F433" s="172"/>
      <c r="G433" s="172"/>
      <c r="H433" s="168">
        <f>SUM(D433:G433)</f>
        <v>-9167.4699999999993</v>
      </c>
    </row>
    <row r="434" spans="1:8" x14ac:dyDescent="0.2">
      <c r="A434" s="139" t="s">
        <v>141</v>
      </c>
      <c r="B434" s="129" t="s">
        <v>407</v>
      </c>
      <c r="C434" s="129"/>
      <c r="D434" s="279">
        <f>+D426+D432+D433</f>
        <v>1617429.666805</v>
      </c>
      <c r="E434" s="172">
        <f>+E426+E432+E433</f>
        <v>0</v>
      </c>
      <c r="F434" s="172">
        <f>+F426+F432+F433</f>
        <v>0</v>
      </c>
      <c r="G434" s="280">
        <f>+G426+G432+G433</f>
        <v>0</v>
      </c>
      <c r="H434" s="168">
        <f>SUM(D434:G434)</f>
        <v>1617429.666805</v>
      </c>
    </row>
    <row r="435" spans="1:8" x14ac:dyDescent="0.2">
      <c r="A435" s="110">
        <v>25</v>
      </c>
      <c r="B435" s="129" t="s">
        <v>148</v>
      </c>
      <c r="C435" s="129"/>
      <c r="D435" s="279">
        <v>1617430.03</v>
      </c>
      <c r="E435" s="172"/>
      <c r="F435" s="172"/>
      <c r="G435" s="280"/>
      <c r="H435" s="168">
        <f>SUM(D435:G435)</f>
        <v>1617430.03</v>
      </c>
    </row>
    <row r="436" spans="1:8" x14ac:dyDescent="0.2">
      <c r="A436" s="110">
        <f>+A435+1</f>
        <v>26</v>
      </c>
      <c r="B436" s="129" t="s">
        <v>149</v>
      </c>
      <c r="C436" s="129"/>
      <c r="D436" s="279">
        <f>+D435-D434</f>
        <v>0.36319499998353422</v>
      </c>
      <c r="E436" s="142">
        <f>+E435-E434</f>
        <v>0</v>
      </c>
      <c r="F436" s="142">
        <f>+F435-F434</f>
        <v>0</v>
      </c>
      <c r="G436" s="280">
        <f>+G435-G434</f>
        <v>0</v>
      </c>
      <c r="H436" s="168">
        <f>SUM(D436:G436)</f>
        <v>0.36319499998353422</v>
      </c>
    </row>
    <row r="437" spans="1:8" ht="15.75" thickBot="1" x14ac:dyDescent="0.25">
      <c r="A437" s="110">
        <f>+A436+1</f>
        <v>27</v>
      </c>
      <c r="B437" s="129" t="s">
        <v>207</v>
      </c>
      <c r="C437" s="129"/>
      <c r="D437" s="171">
        <v>-20286.46</v>
      </c>
      <c r="E437" s="172"/>
      <c r="F437" s="172"/>
      <c r="G437" s="169"/>
      <c r="H437" s="173">
        <f>SUM(D437:F437)</f>
        <v>-20286.46</v>
      </c>
    </row>
    <row r="438" spans="1:8" ht="16.5" thickBot="1" x14ac:dyDescent="0.3">
      <c r="A438" s="110">
        <f>+A437+1</f>
        <v>28</v>
      </c>
      <c r="B438" s="116" t="s">
        <v>208</v>
      </c>
      <c r="C438" s="116"/>
      <c r="D438" s="174">
        <f>+D434+D436+D437</f>
        <v>1597143.57</v>
      </c>
      <c r="E438" s="174">
        <f>+E434+E436+E437</f>
        <v>0</v>
      </c>
      <c r="F438" s="174">
        <f>+F434+F436+F437</f>
        <v>0</v>
      </c>
      <c r="G438" s="174">
        <f>+G434+G436</f>
        <v>0</v>
      </c>
      <c r="H438" s="175">
        <f>SUM(D438:G438)</f>
        <v>1597143.57</v>
      </c>
    </row>
    <row r="439" spans="1:8" ht="15.75" thickTop="1" x14ac:dyDescent="0.2">
      <c r="A439" s="110"/>
      <c r="B439" s="129"/>
      <c r="C439" s="129"/>
      <c r="D439" s="151"/>
      <c r="E439" s="151"/>
      <c r="F439" s="151"/>
      <c r="G439" s="151"/>
      <c r="H439" s="151"/>
    </row>
    <row r="440" spans="1:8" ht="16.5" thickBot="1" x14ac:dyDescent="0.3">
      <c r="A440" s="110"/>
      <c r="B440" s="135" t="s">
        <v>209</v>
      </c>
      <c r="C440" s="135"/>
      <c r="D440" s="151"/>
      <c r="E440" s="151"/>
      <c r="F440" s="151"/>
      <c r="G440" s="151"/>
      <c r="H440" s="151"/>
    </row>
    <row r="441" spans="1:8" ht="15.75" thickTop="1" x14ac:dyDescent="0.2">
      <c r="A441" s="110">
        <f>+A438+1</f>
        <v>29</v>
      </c>
      <c r="B441" s="129" t="s">
        <v>168</v>
      </c>
      <c r="C441" s="129"/>
      <c r="D441" s="176"/>
      <c r="E441" s="177"/>
      <c r="F441" s="178"/>
      <c r="G441" s="179">
        <v>1381.71</v>
      </c>
      <c r="H441" s="180">
        <f>G441</f>
        <v>1381.71</v>
      </c>
    </row>
    <row r="442" spans="1:8" x14ac:dyDescent="0.2">
      <c r="A442" s="110">
        <f t="shared" ref="A442:A450" si="19">+A441+1</f>
        <v>30</v>
      </c>
      <c r="B442" s="129" t="s">
        <v>169</v>
      </c>
      <c r="C442" s="129"/>
      <c r="D442" s="181"/>
      <c r="E442" s="182"/>
      <c r="F442" s="141"/>
      <c r="G442" s="142">
        <v>888.79</v>
      </c>
      <c r="H442" s="183">
        <f t="shared" ref="H442:H449" si="20">+G442</f>
        <v>888.79</v>
      </c>
    </row>
    <row r="443" spans="1:8" x14ac:dyDescent="0.2">
      <c r="A443" s="110">
        <f t="shared" si="19"/>
        <v>31</v>
      </c>
      <c r="B443" s="129" t="s">
        <v>360</v>
      </c>
      <c r="C443" s="129"/>
      <c r="D443" s="181"/>
      <c r="E443" s="182"/>
      <c r="F443" s="141"/>
      <c r="G443" s="142">
        <v>8.8000000000000007</v>
      </c>
      <c r="H443" s="183">
        <f t="shared" si="20"/>
        <v>8.8000000000000007</v>
      </c>
    </row>
    <row r="444" spans="1:8" x14ac:dyDescent="0.2">
      <c r="A444" s="110">
        <f t="shared" si="19"/>
        <v>32</v>
      </c>
      <c r="B444" s="129" t="s">
        <v>210</v>
      </c>
      <c r="C444" s="129"/>
      <c r="D444" s="181"/>
      <c r="E444" s="182"/>
      <c r="F444" s="141"/>
      <c r="G444" s="142">
        <v>0</v>
      </c>
      <c r="H444" s="183">
        <f t="shared" si="20"/>
        <v>0</v>
      </c>
    </row>
    <row r="445" spans="1:8" x14ac:dyDescent="0.2">
      <c r="A445" s="110">
        <f t="shared" si="19"/>
        <v>33</v>
      </c>
      <c r="B445" s="129"/>
      <c r="C445" s="129"/>
      <c r="D445" s="181"/>
      <c r="E445" s="182"/>
      <c r="F445" s="141"/>
      <c r="G445" s="265">
        <v>0</v>
      </c>
      <c r="H445" s="274"/>
    </row>
    <row r="446" spans="1:8" x14ac:dyDescent="0.2">
      <c r="A446" s="110">
        <f t="shared" si="19"/>
        <v>34</v>
      </c>
      <c r="B446" s="129" t="s">
        <v>211</v>
      </c>
      <c r="C446" s="129"/>
      <c r="D446" s="181"/>
      <c r="E446" s="182"/>
      <c r="F446" s="141"/>
      <c r="G446" s="142">
        <v>0</v>
      </c>
      <c r="H446" s="183">
        <f t="shared" si="20"/>
        <v>0</v>
      </c>
    </row>
    <row r="447" spans="1:8" x14ac:dyDescent="0.2">
      <c r="A447" s="110">
        <f t="shared" si="19"/>
        <v>35</v>
      </c>
      <c r="B447" s="129" t="s">
        <v>212</v>
      </c>
      <c r="C447" s="129"/>
      <c r="D447" s="181"/>
      <c r="E447" s="182"/>
      <c r="F447" s="141"/>
      <c r="G447" s="142">
        <v>0</v>
      </c>
      <c r="H447" s="183">
        <f t="shared" si="20"/>
        <v>0</v>
      </c>
    </row>
    <row r="448" spans="1:8" x14ac:dyDescent="0.2">
      <c r="A448" s="110">
        <f t="shared" si="19"/>
        <v>36</v>
      </c>
      <c r="B448" s="129" t="s">
        <v>213</v>
      </c>
      <c r="C448" s="129"/>
      <c r="D448" s="181"/>
      <c r="E448" s="182"/>
      <c r="F448" s="141"/>
      <c r="G448" s="142">
        <v>0</v>
      </c>
      <c r="H448" s="183">
        <f t="shared" si="20"/>
        <v>0</v>
      </c>
    </row>
    <row r="449" spans="1:9" ht="60.75" thickBot="1" x14ac:dyDescent="0.25">
      <c r="A449" s="184">
        <f t="shared" si="19"/>
        <v>37</v>
      </c>
      <c r="B449" s="185" t="s">
        <v>214</v>
      </c>
      <c r="C449" s="186"/>
      <c r="D449" s="187"/>
      <c r="E449" s="188"/>
      <c r="F449" s="189"/>
      <c r="G449" s="190">
        <v>56.1</v>
      </c>
      <c r="H449" s="191">
        <f t="shared" si="20"/>
        <v>56.1</v>
      </c>
    </row>
    <row r="450" spans="1:9" ht="17.25" thickTop="1" thickBot="1" x14ac:dyDescent="0.3">
      <c r="A450" s="110">
        <f t="shared" si="19"/>
        <v>38</v>
      </c>
      <c r="B450" s="724" t="s">
        <v>215</v>
      </c>
      <c r="C450" s="116"/>
      <c r="D450" s="192"/>
      <c r="E450" s="143"/>
      <c r="F450" s="193"/>
      <c r="G450" s="194">
        <f>SUM(G441:G449)</f>
        <v>2335.4</v>
      </c>
      <c r="H450" s="194">
        <f>SUM(H441:H449)</f>
        <v>2335.4</v>
      </c>
    </row>
    <row r="451" spans="1:9" ht="16.5" thickTop="1" thickBot="1" x14ac:dyDescent="0.25">
      <c r="A451" s="110"/>
      <c r="B451" s="129"/>
      <c r="C451" s="129"/>
      <c r="D451" s="195"/>
      <c r="E451" s="195"/>
      <c r="F451" s="195"/>
      <c r="G451" s="195"/>
      <c r="H451" s="195"/>
    </row>
    <row r="452" spans="1:9" ht="17.25" thickTop="1" thickBot="1" x14ac:dyDescent="0.3">
      <c r="A452" s="110">
        <f>+A450+1</f>
        <v>39</v>
      </c>
      <c r="B452" s="116" t="s">
        <v>216</v>
      </c>
      <c r="C452" s="116"/>
      <c r="D452" s="196">
        <f>D438</f>
        <v>1597143.57</v>
      </c>
      <c r="E452" s="196">
        <f>E438</f>
        <v>0</v>
      </c>
      <c r="F452" s="196">
        <f>F438</f>
        <v>0</v>
      </c>
      <c r="G452" s="194">
        <f>G438+G450</f>
        <v>2335.4</v>
      </c>
      <c r="H452" s="194">
        <f>H438+H450</f>
        <v>1599478.97</v>
      </c>
      <c r="I452" s="482"/>
    </row>
    <row r="453" spans="1:9" ht="16.5" thickTop="1" thickBot="1" x14ac:dyDescent="0.25">
      <c r="A453" s="110">
        <f>+A452+1</f>
        <v>40</v>
      </c>
      <c r="B453" s="725" t="s">
        <v>217</v>
      </c>
      <c r="C453" s="197"/>
      <c r="D453" s="201"/>
      <c r="E453" s="198"/>
      <c r="F453" s="198"/>
      <c r="G453" s="198"/>
      <c r="H453" s="382">
        <v>1.8267019999999998E-2</v>
      </c>
    </row>
    <row r="454" spans="1:9" ht="15.75" thickTop="1" x14ac:dyDescent="0.2">
      <c r="A454" s="110"/>
      <c r="B454" s="110"/>
      <c r="C454" s="110"/>
      <c r="D454" s="110"/>
      <c r="E454" s="111"/>
      <c r="F454" s="110"/>
      <c r="G454" s="110"/>
      <c r="H454" s="110"/>
    </row>
    <row r="456" spans="1:9" ht="20.25" x14ac:dyDescent="0.3">
      <c r="A456" s="109" t="s">
        <v>134</v>
      </c>
      <c r="B456" s="110"/>
      <c r="C456" s="109"/>
      <c r="E456" s="202"/>
      <c r="F456" s="110"/>
      <c r="G456" s="110"/>
      <c r="H456" s="110"/>
    </row>
    <row r="457" spans="1:9" ht="20.25" x14ac:dyDescent="0.3">
      <c r="A457" s="112" t="s">
        <v>645</v>
      </c>
      <c r="B457" s="109"/>
      <c r="C457" s="109"/>
      <c r="D457" s="110"/>
      <c r="E457" s="111"/>
      <c r="F457" s="110"/>
      <c r="G457" s="110"/>
      <c r="H457" s="110"/>
    </row>
    <row r="458" spans="1:9" x14ac:dyDescent="0.2">
      <c r="A458" s="113" t="s">
        <v>173</v>
      </c>
      <c r="B458" s="114"/>
      <c r="C458" s="115"/>
      <c r="D458" s="110"/>
      <c r="E458" s="111"/>
      <c r="F458" s="110"/>
      <c r="G458" s="110"/>
      <c r="H458" s="110"/>
    </row>
    <row r="459" spans="1:9" ht="21" thickBot="1" x14ac:dyDescent="0.35">
      <c r="A459" s="256" t="s">
        <v>523</v>
      </c>
      <c r="B459" s="257"/>
      <c r="C459" s="257"/>
      <c r="D459" s="110"/>
      <c r="E459" s="111"/>
      <c r="F459" s="110"/>
      <c r="G459" s="110"/>
      <c r="H459" s="110"/>
    </row>
    <row r="460" spans="1:9" ht="15.75" thickBot="1" x14ac:dyDescent="0.25">
      <c r="A460" s="110"/>
      <c r="B460" s="110"/>
      <c r="C460" s="110"/>
      <c r="D460" s="110"/>
      <c r="E460" s="111"/>
      <c r="F460" s="110"/>
      <c r="G460" s="110"/>
      <c r="H460" s="110"/>
    </row>
    <row r="461" spans="1:9" ht="15.75" thickTop="1" x14ac:dyDescent="0.2">
      <c r="A461" s="110">
        <v>1</v>
      </c>
      <c r="B461" s="117" t="s">
        <v>174</v>
      </c>
      <c r="C461" s="388">
        <v>151</v>
      </c>
      <c r="D461" s="118"/>
      <c r="E461" s="119"/>
      <c r="F461" s="110"/>
      <c r="G461" s="120"/>
      <c r="H461" s="120"/>
    </row>
    <row r="462" spans="1:9" x14ac:dyDescent="0.2">
      <c r="A462" s="110">
        <v>2</v>
      </c>
      <c r="B462" s="117" t="s">
        <v>175</v>
      </c>
      <c r="C462" s="121" t="s">
        <v>435</v>
      </c>
      <c r="D462" s="122"/>
      <c r="E462" s="123"/>
      <c r="F462" s="110"/>
      <c r="G462" s="120"/>
      <c r="H462" s="120"/>
    </row>
    <row r="463" spans="1:9" ht="15.75" thickBot="1" x14ac:dyDescent="0.25">
      <c r="A463" s="110">
        <v>3</v>
      </c>
      <c r="B463" s="117" t="s">
        <v>176</v>
      </c>
      <c r="C463" s="124" t="s">
        <v>513</v>
      </c>
      <c r="D463" s="125"/>
      <c r="E463" s="126"/>
      <c r="F463" s="120"/>
      <c r="G463" s="120"/>
      <c r="H463" s="120"/>
    </row>
    <row r="464" spans="1:9" ht="15.75" thickTop="1" x14ac:dyDescent="0.2">
      <c r="A464" s="110"/>
      <c r="B464" s="117" t="s">
        <v>177</v>
      </c>
      <c r="C464" s="117"/>
      <c r="D464" s="127"/>
      <c r="E464" s="128"/>
      <c r="F464" s="120"/>
      <c r="G464" s="120"/>
      <c r="H464" s="120"/>
    </row>
    <row r="465" spans="1:8" x14ac:dyDescent="0.2">
      <c r="A465" s="110"/>
      <c r="B465" s="110"/>
      <c r="C465" s="110"/>
      <c r="D465" s="110"/>
      <c r="E465" s="111"/>
      <c r="F465" s="110"/>
      <c r="G465" s="110"/>
      <c r="H465" s="110"/>
    </row>
    <row r="466" spans="1:8" x14ac:dyDescent="0.2">
      <c r="A466" s="110"/>
      <c r="B466" s="117"/>
      <c r="C466" s="117"/>
      <c r="D466" s="120"/>
      <c r="E466" s="128"/>
      <c r="F466" s="127" t="s">
        <v>178</v>
      </c>
      <c r="G466" s="120"/>
      <c r="H466" s="120"/>
    </row>
    <row r="467" spans="1:8" x14ac:dyDescent="0.2">
      <c r="A467" s="110"/>
      <c r="B467" s="129"/>
      <c r="C467" s="129"/>
      <c r="D467" s="130" t="s">
        <v>179</v>
      </c>
      <c r="E467" s="131" t="s">
        <v>180</v>
      </c>
      <c r="F467" s="127" t="s">
        <v>181</v>
      </c>
      <c r="G467" s="127" t="s">
        <v>182</v>
      </c>
      <c r="H467" s="120"/>
    </row>
    <row r="468" spans="1:8" x14ac:dyDescent="0.2">
      <c r="A468" s="110">
        <v>4</v>
      </c>
      <c r="B468" s="117" t="s">
        <v>154</v>
      </c>
      <c r="C468" s="117"/>
      <c r="D468" s="275"/>
      <c r="E468" s="132" t="s">
        <v>509</v>
      </c>
      <c r="F468" s="276"/>
      <c r="G468" s="133" t="s">
        <v>509</v>
      </c>
      <c r="H468" s="275"/>
    </row>
    <row r="469" spans="1:8" ht="15.75" x14ac:dyDescent="0.25">
      <c r="A469" s="110"/>
      <c r="B469" s="129"/>
      <c r="C469" s="129"/>
      <c r="D469" s="134" t="s">
        <v>183</v>
      </c>
      <c r="E469" s="135" t="s">
        <v>183</v>
      </c>
      <c r="F469" s="136" t="s">
        <v>183</v>
      </c>
      <c r="G469" s="136" t="s">
        <v>184</v>
      </c>
      <c r="H469" s="136" t="s">
        <v>185</v>
      </c>
    </row>
    <row r="470" spans="1:8" ht="16.5" thickBot="1" x14ac:dyDescent="0.3">
      <c r="A470" s="110"/>
      <c r="B470" s="135" t="s">
        <v>186</v>
      </c>
      <c r="C470" s="135"/>
      <c r="D470" s="137"/>
      <c r="E470" s="138"/>
      <c r="F470" s="137"/>
      <c r="G470" s="137"/>
      <c r="H470" s="137"/>
    </row>
    <row r="471" spans="1:8" ht="16.5" thickTop="1" x14ac:dyDescent="0.25">
      <c r="A471" s="139">
        <f>1+A468</f>
        <v>5</v>
      </c>
      <c r="B471" s="117" t="s">
        <v>187</v>
      </c>
      <c r="C471" s="135"/>
      <c r="D471" s="216">
        <v>0</v>
      </c>
      <c r="E471" s="217"/>
      <c r="F471" s="218"/>
      <c r="G471" s="219"/>
      <c r="H471" s="220">
        <f>+D471</f>
        <v>0</v>
      </c>
    </row>
    <row r="472" spans="1:8" x14ac:dyDescent="0.2">
      <c r="A472" s="110">
        <f>+A471+1</f>
        <v>6</v>
      </c>
      <c r="B472" s="129" t="s">
        <v>188</v>
      </c>
      <c r="C472" s="129"/>
      <c r="D472" s="221"/>
      <c r="E472" s="222">
        <v>0</v>
      </c>
      <c r="F472" s="223"/>
      <c r="G472" s="224"/>
      <c r="H472" s="220">
        <f>+E472</f>
        <v>0</v>
      </c>
    </row>
    <row r="473" spans="1:8" x14ac:dyDescent="0.2">
      <c r="A473" s="110">
        <f>+A472+1</f>
        <v>7</v>
      </c>
      <c r="B473" s="129" t="s">
        <v>155</v>
      </c>
      <c r="C473" s="129"/>
      <c r="D473" s="225"/>
      <c r="E473" s="226"/>
      <c r="F473" s="227">
        <v>0</v>
      </c>
      <c r="G473" s="228"/>
      <c r="H473" s="229">
        <f>+F473</f>
        <v>0</v>
      </c>
    </row>
    <row r="474" spans="1:8" x14ac:dyDescent="0.2">
      <c r="A474" s="110">
        <f>+A473+1</f>
        <v>8</v>
      </c>
      <c r="B474" s="129" t="s">
        <v>156</v>
      </c>
      <c r="C474" s="129"/>
      <c r="D474" s="225"/>
      <c r="E474" s="230"/>
      <c r="F474" s="231">
        <v>0</v>
      </c>
      <c r="G474" s="232"/>
      <c r="H474" s="229">
        <f>+F474</f>
        <v>0</v>
      </c>
    </row>
    <row r="475" spans="1:8" ht="15.75" thickBot="1" x14ac:dyDescent="0.25">
      <c r="A475" s="110">
        <f>+A474+1</f>
        <v>9</v>
      </c>
      <c r="B475" s="129" t="s">
        <v>189</v>
      </c>
      <c r="C475" s="129"/>
      <c r="D475" s="225"/>
      <c r="E475" s="233"/>
      <c r="F475" s="234"/>
      <c r="G475" s="235">
        <v>0</v>
      </c>
      <c r="H475" s="236">
        <f>+G475</f>
        <v>0</v>
      </c>
    </row>
    <row r="476" spans="1:8" ht="17.25" thickTop="1" thickBot="1" x14ac:dyDescent="0.3">
      <c r="A476" s="110">
        <f>+A475+1</f>
        <v>10</v>
      </c>
      <c r="B476" s="116" t="s">
        <v>190</v>
      </c>
      <c r="C476" s="116"/>
      <c r="D476" s="237">
        <f>+D471</f>
        <v>0</v>
      </c>
      <c r="E476" s="238">
        <f>+E472</f>
        <v>0</v>
      </c>
      <c r="F476" s="239">
        <f>+F473+F474</f>
        <v>0</v>
      </c>
      <c r="G476" s="239">
        <f>+G475</f>
        <v>0</v>
      </c>
      <c r="H476" s="239">
        <f>SUM(D476:G476)</f>
        <v>0</v>
      </c>
    </row>
    <row r="477" spans="1:8" ht="15.75" thickTop="1" x14ac:dyDescent="0.2">
      <c r="A477" s="110"/>
      <c r="B477" s="129"/>
      <c r="C477" s="129"/>
      <c r="D477" s="144"/>
      <c r="E477" s="145"/>
      <c r="F477" s="144"/>
      <c r="G477" s="144"/>
      <c r="H477" s="144"/>
    </row>
    <row r="478" spans="1:8" ht="16.5" thickBot="1" x14ac:dyDescent="0.3">
      <c r="A478" s="110"/>
      <c r="B478" s="135" t="s">
        <v>191</v>
      </c>
      <c r="C478" s="135"/>
      <c r="D478" s="144"/>
      <c r="E478" s="145"/>
      <c r="F478" s="144"/>
      <c r="G478" s="144"/>
      <c r="H478" s="144"/>
    </row>
    <row r="479" spans="1:8" ht="15.75" thickTop="1" x14ac:dyDescent="0.2">
      <c r="A479" s="110">
        <f>+A476+1</f>
        <v>11</v>
      </c>
      <c r="B479" s="129" t="s">
        <v>192</v>
      </c>
      <c r="C479" s="129"/>
      <c r="D479" s="146"/>
      <c r="E479" s="147"/>
      <c r="F479" s="147"/>
      <c r="G479" s="147"/>
      <c r="H479" s="148"/>
    </row>
    <row r="480" spans="1:8" ht="16.5" thickBot="1" x14ac:dyDescent="0.3">
      <c r="A480" s="110">
        <f>+A479+1</f>
        <v>12</v>
      </c>
      <c r="B480" s="724" t="s">
        <v>193</v>
      </c>
      <c r="C480" s="116"/>
      <c r="D480" s="277">
        <f>+D476-D479</f>
        <v>0</v>
      </c>
      <c r="E480" s="149">
        <f>+E476-E479</f>
        <v>0</v>
      </c>
      <c r="F480" s="149">
        <f>+F476-F479</f>
        <v>0</v>
      </c>
      <c r="G480" s="149">
        <f>+G476-G479</f>
        <v>0</v>
      </c>
      <c r="H480" s="150">
        <f>+H476-H479</f>
        <v>0</v>
      </c>
    </row>
    <row r="481" spans="1:8" ht="15.75" thickTop="1" x14ac:dyDescent="0.2">
      <c r="A481" s="110"/>
      <c r="B481" s="129"/>
      <c r="C481" s="129"/>
      <c r="D481" s="129"/>
      <c r="E481" s="151"/>
      <c r="F481" s="129"/>
      <c r="G481" s="129"/>
      <c r="H481" s="129"/>
    </row>
    <row r="482" spans="1:8" ht="16.5" thickBot="1" x14ac:dyDescent="0.3">
      <c r="A482" s="110"/>
      <c r="B482" s="152" t="s">
        <v>194</v>
      </c>
      <c r="C482" s="134"/>
      <c r="D482" s="129"/>
      <c r="E482" s="151"/>
      <c r="F482" s="129"/>
      <c r="G482" s="129"/>
      <c r="H482" s="129"/>
    </row>
    <row r="483" spans="1:8" ht="15.75" thickTop="1" x14ac:dyDescent="0.2">
      <c r="A483" s="110">
        <f>+A480+1</f>
        <v>13</v>
      </c>
      <c r="B483" s="129" t="s">
        <v>195</v>
      </c>
      <c r="C483" s="129"/>
      <c r="D483" s="153"/>
      <c r="E483" s="154"/>
      <c r="F483" s="140"/>
      <c r="G483" s="155"/>
      <c r="H483" s="418">
        <v>4921879</v>
      </c>
    </row>
    <row r="484" spans="1:8" x14ac:dyDescent="0.2">
      <c r="A484" s="110">
        <f>+A483+1</f>
        <v>14</v>
      </c>
      <c r="B484" s="110" t="s">
        <v>196</v>
      </c>
      <c r="C484" s="110"/>
      <c r="D484" s="157"/>
      <c r="E484" s="158"/>
      <c r="F484" s="159"/>
      <c r="G484" s="160"/>
      <c r="H484" s="419">
        <v>0</v>
      </c>
    </row>
    <row r="485" spans="1:8" x14ac:dyDescent="0.2">
      <c r="A485" s="110">
        <f>+A484+1</f>
        <v>15</v>
      </c>
      <c r="B485" s="129" t="s">
        <v>197</v>
      </c>
      <c r="C485" s="129"/>
      <c r="D485" s="157"/>
      <c r="E485" s="158"/>
      <c r="F485" s="159"/>
      <c r="G485" s="160"/>
      <c r="H485" s="419">
        <v>0</v>
      </c>
    </row>
    <row r="486" spans="1:8" ht="15.75" thickBot="1" x14ac:dyDescent="0.25">
      <c r="A486" s="110">
        <f>+A485+1</f>
        <v>16</v>
      </c>
      <c r="B486" s="129" t="s">
        <v>198</v>
      </c>
      <c r="C486" s="129"/>
      <c r="D486" s="157"/>
      <c r="E486" s="158"/>
      <c r="F486" s="159"/>
      <c r="G486" s="160"/>
      <c r="H486" s="419">
        <v>0</v>
      </c>
    </row>
    <row r="487" spans="1:8" ht="17.25" thickTop="1" thickBot="1" x14ac:dyDescent="0.3">
      <c r="A487" s="110">
        <f>+A486+1</f>
        <v>17</v>
      </c>
      <c r="B487" s="116" t="s">
        <v>199</v>
      </c>
      <c r="C487" s="116"/>
      <c r="D487" s="162"/>
      <c r="E487" s="163"/>
      <c r="F487" s="164"/>
      <c r="G487" s="164"/>
      <c r="H487" s="420">
        <f>+H483+H484+H485-H486</f>
        <v>4921879</v>
      </c>
    </row>
    <row r="488" spans="1:8" ht="15.75" thickTop="1" x14ac:dyDescent="0.2">
      <c r="A488" s="110"/>
      <c r="B488" s="129" t="s">
        <v>177</v>
      </c>
      <c r="C488" s="129"/>
      <c r="D488" s="166"/>
      <c r="E488" s="167"/>
      <c r="F488" s="166"/>
      <c r="G488" s="166"/>
      <c r="H488" s="166"/>
    </row>
    <row r="489" spans="1:8" ht="16.5" thickBot="1" x14ac:dyDescent="0.3">
      <c r="A489" s="110"/>
      <c r="B489" s="135" t="s">
        <v>200</v>
      </c>
      <c r="C489" s="135"/>
      <c r="D489" s="166"/>
      <c r="E489" s="167"/>
      <c r="F489" s="166"/>
      <c r="G489" s="166"/>
      <c r="H489" s="166"/>
    </row>
    <row r="490" spans="1:8" ht="15.75" thickTop="1" x14ac:dyDescent="0.2">
      <c r="A490" s="110">
        <f>+A487+1</f>
        <v>18</v>
      </c>
      <c r="B490" s="129" t="s">
        <v>201</v>
      </c>
      <c r="C490" s="129"/>
      <c r="D490" s="199">
        <v>3.0489999999999998E-4</v>
      </c>
      <c r="E490" s="200">
        <f>+INT(E480/$H$32*10000000)/10000000</f>
        <v>0</v>
      </c>
      <c r="F490" s="200">
        <f>+INT(F480/$H$32*10000000)/10000000</f>
        <v>0</v>
      </c>
      <c r="G490" s="200">
        <f>+INT(G480/$H$32*10000000)/10000000</f>
        <v>0</v>
      </c>
      <c r="H490" s="278">
        <f>SUM(D490:G490)</f>
        <v>3.0489999999999998E-4</v>
      </c>
    </row>
    <row r="491" spans="1:8" x14ac:dyDescent="0.2">
      <c r="A491" s="110">
        <f t="shared" ref="A491:A496" si="21">+A490+1</f>
        <v>19</v>
      </c>
      <c r="B491" s="129" t="s">
        <v>202</v>
      </c>
      <c r="C491" s="129"/>
      <c r="D491" s="142">
        <f>+$H$487*D490</f>
        <v>1500.6809071</v>
      </c>
      <c r="E491" s="142">
        <f>+$H$32*E490</f>
        <v>0</v>
      </c>
      <c r="F491" s="142">
        <f>+$H$32*F490</f>
        <v>0</v>
      </c>
      <c r="G491" s="142">
        <f>+$H$32*G490</f>
        <v>0</v>
      </c>
      <c r="H491" s="168">
        <f>SUM(D491:G491)</f>
        <v>1500.6809071</v>
      </c>
    </row>
    <row r="492" spans="1:8" x14ac:dyDescent="0.2">
      <c r="A492" s="110">
        <f t="shared" si="21"/>
        <v>20</v>
      </c>
      <c r="B492" s="129" t="s">
        <v>203</v>
      </c>
      <c r="C492" s="129"/>
      <c r="D492" s="281">
        <f>IF(D480&lt;&gt;0,+D491-D480,0)</f>
        <v>0</v>
      </c>
      <c r="E492" s="283">
        <f>IF(E480&lt;&gt;0,+E491-E480,0)</f>
        <v>0</v>
      </c>
      <c r="F492" s="283">
        <f>IF(F480&lt;&gt;0,+F491-F480,0)</f>
        <v>0</v>
      </c>
      <c r="G492" s="282">
        <f>IF(G480&lt;&gt;0,+G491-G480,0)</f>
        <v>0</v>
      </c>
      <c r="H492" s="168">
        <f>SUM(D492:G492)</f>
        <v>0</v>
      </c>
    </row>
    <row r="493" spans="1:8" ht="15.75" x14ac:dyDescent="0.25">
      <c r="A493" s="110">
        <f t="shared" si="21"/>
        <v>21</v>
      </c>
      <c r="B493" s="129" t="s">
        <v>204</v>
      </c>
      <c r="C493" s="129"/>
      <c r="D493" s="267"/>
      <c r="E493" s="169"/>
      <c r="F493" s="169"/>
      <c r="G493" s="169"/>
      <c r="H493" s="268"/>
    </row>
    <row r="494" spans="1:8" x14ac:dyDescent="0.2">
      <c r="A494" s="110">
        <f t="shared" si="21"/>
        <v>22</v>
      </c>
      <c r="B494" s="129" t="s">
        <v>205</v>
      </c>
      <c r="C494" s="129"/>
      <c r="D494" s="271"/>
      <c r="E494" s="273"/>
      <c r="F494" s="273"/>
      <c r="G494" s="273"/>
      <c r="H494" s="272"/>
    </row>
    <row r="495" spans="1:8" x14ac:dyDescent="0.2">
      <c r="A495" s="110">
        <f t="shared" si="21"/>
        <v>23</v>
      </c>
      <c r="B495" s="129" t="s">
        <v>206</v>
      </c>
      <c r="C495" s="129"/>
      <c r="D495" s="271"/>
      <c r="E495" s="273"/>
      <c r="F495" s="273"/>
      <c r="G495" s="273"/>
      <c r="H495" s="272"/>
    </row>
    <row r="496" spans="1:8" x14ac:dyDescent="0.2">
      <c r="A496" s="110">
        <f t="shared" si="21"/>
        <v>24</v>
      </c>
      <c r="B496" s="129" t="s">
        <v>145</v>
      </c>
      <c r="C496" s="129"/>
      <c r="D496" s="269"/>
      <c r="E496" s="270"/>
      <c r="F496" s="270"/>
      <c r="G496" s="270"/>
      <c r="H496" s="266"/>
    </row>
    <row r="497" spans="1:8" x14ac:dyDescent="0.2">
      <c r="A497" s="139" t="s">
        <v>139</v>
      </c>
      <c r="B497" s="170" t="s">
        <v>146</v>
      </c>
      <c r="C497" s="212"/>
      <c r="D497" s="171">
        <v>0</v>
      </c>
      <c r="E497" s="172"/>
      <c r="F497" s="172"/>
      <c r="G497" s="172"/>
      <c r="H497" s="168">
        <f>SUM(D497:G497)</f>
        <v>0</v>
      </c>
    </row>
    <row r="498" spans="1:8" x14ac:dyDescent="0.2">
      <c r="A498" s="139" t="s">
        <v>140</v>
      </c>
      <c r="B498" s="170" t="s">
        <v>147</v>
      </c>
      <c r="C498" s="129"/>
      <c r="D498" s="171">
        <v>0</v>
      </c>
      <c r="E498" s="172"/>
      <c r="F498" s="172"/>
      <c r="G498" s="172"/>
      <c r="H498" s="168">
        <f>SUM(D498:G498)</f>
        <v>0</v>
      </c>
    </row>
    <row r="499" spans="1:8" x14ac:dyDescent="0.2">
      <c r="A499" s="139" t="s">
        <v>141</v>
      </c>
      <c r="B499" s="129" t="s">
        <v>407</v>
      </c>
      <c r="C499" s="129"/>
      <c r="D499" s="279">
        <f>+D491+D497+D498</f>
        <v>1500.6809071</v>
      </c>
      <c r="E499" s="172">
        <f>+E491+E497+E498</f>
        <v>0</v>
      </c>
      <c r="F499" s="172">
        <f>+F491+F497+F498</f>
        <v>0</v>
      </c>
      <c r="G499" s="280">
        <f>+G491+G497+G498</f>
        <v>0</v>
      </c>
      <c r="H499" s="168">
        <f>SUM(D499:G499)</f>
        <v>1500.6809071</v>
      </c>
    </row>
    <row r="500" spans="1:8" x14ac:dyDescent="0.2">
      <c r="A500" s="110">
        <v>25</v>
      </c>
      <c r="B500" s="129" t="s">
        <v>148</v>
      </c>
      <c r="C500" s="129"/>
      <c r="D500" s="279">
        <v>1500.66</v>
      </c>
      <c r="E500" s="172"/>
      <c r="F500" s="172"/>
      <c r="G500" s="280"/>
      <c r="H500" s="168">
        <f>SUM(D500:G500)</f>
        <v>1500.66</v>
      </c>
    </row>
    <row r="501" spans="1:8" x14ac:dyDescent="0.2">
      <c r="A501" s="110">
        <f>+A500+1</f>
        <v>26</v>
      </c>
      <c r="B501" s="129" t="s">
        <v>149</v>
      </c>
      <c r="C501" s="129"/>
      <c r="D501" s="279">
        <f>+D500-D499</f>
        <v>-2.0907099999931233E-2</v>
      </c>
      <c r="E501" s="142">
        <f>+E500-E499</f>
        <v>0</v>
      </c>
      <c r="F501" s="142">
        <f>+F500-F499</f>
        <v>0</v>
      </c>
      <c r="G501" s="280">
        <f>+G500-G499</f>
        <v>0</v>
      </c>
      <c r="H501" s="168">
        <f>SUM(D501:G501)</f>
        <v>-2.0907099999931233E-2</v>
      </c>
    </row>
    <row r="502" spans="1:8" ht="15.75" thickBot="1" x14ac:dyDescent="0.25">
      <c r="A502" s="110">
        <f>+A501+1</f>
        <v>27</v>
      </c>
      <c r="B502" s="129" t="s">
        <v>207</v>
      </c>
      <c r="C502" s="129"/>
      <c r="D502" s="171">
        <v>-34.79</v>
      </c>
      <c r="E502" s="172"/>
      <c r="F502" s="172"/>
      <c r="G502" s="169"/>
      <c r="H502" s="173">
        <f>SUM(D502:F502)</f>
        <v>-34.79</v>
      </c>
    </row>
    <row r="503" spans="1:8" ht="16.5" thickBot="1" x14ac:dyDescent="0.3">
      <c r="A503" s="110">
        <f>+A502+1</f>
        <v>28</v>
      </c>
      <c r="B503" s="116" t="s">
        <v>208</v>
      </c>
      <c r="C503" s="116"/>
      <c r="D503" s="174">
        <f>+D499+D501+D502</f>
        <v>1465.8700000000001</v>
      </c>
      <c r="E503" s="174">
        <f>+E499+E501+E502</f>
        <v>0</v>
      </c>
      <c r="F503" s="174">
        <f>+F499+F501+F502</f>
        <v>0</v>
      </c>
      <c r="G503" s="174">
        <f>+G499+G501</f>
        <v>0</v>
      </c>
      <c r="H503" s="175">
        <f>SUM(D503:G503)</f>
        <v>1465.8700000000001</v>
      </c>
    </row>
    <row r="504" spans="1:8" ht="15.75" thickTop="1" x14ac:dyDescent="0.2">
      <c r="A504" s="110"/>
      <c r="B504" s="129"/>
      <c r="C504" s="129"/>
      <c r="D504" s="151"/>
      <c r="E504" s="151"/>
      <c r="F504" s="151"/>
      <c r="G504" s="151"/>
      <c r="H504" s="151"/>
    </row>
    <row r="505" spans="1:8" ht="16.5" thickBot="1" x14ac:dyDescent="0.3">
      <c r="A505" s="110"/>
      <c r="B505" s="135" t="s">
        <v>209</v>
      </c>
      <c r="C505" s="135"/>
      <c r="D505" s="151"/>
      <c r="E505" s="151"/>
      <c r="F505" s="151"/>
      <c r="G505" s="151"/>
      <c r="H505" s="151"/>
    </row>
    <row r="506" spans="1:8" ht="15.75" thickTop="1" x14ac:dyDescent="0.2">
      <c r="A506" s="110">
        <f>+A503+1</f>
        <v>29</v>
      </c>
      <c r="B506" s="129" t="s">
        <v>168</v>
      </c>
      <c r="C506" s="129"/>
      <c r="D506" s="176"/>
      <c r="E506" s="177"/>
      <c r="F506" s="178"/>
      <c r="G506" s="179">
        <v>0</v>
      </c>
      <c r="H506" s="180">
        <f>G506</f>
        <v>0</v>
      </c>
    </row>
    <row r="507" spans="1:8" x14ac:dyDescent="0.2">
      <c r="A507" s="110">
        <f t="shared" ref="A507:A515" si="22">+A506+1</f>
        <v>30</v>
      </c>
      <c r="B507" s="129" t="s">
        <v>169</v>
      </c>
      <c r="C507" s="129"/>
      <c r="D507" s="181"/>
      <c r="E507" s="182"/>
      <c r="F507" s="141"/>
      <c r="G507" s="142">
        <v>0</v>
      </c>
      <c r="H507" s="183">
        <f t="shared" ref="H507:H514" si="23">+G507</f>
        <v>0</v>
      </c>
    </row>
    <row r="508" spans="1:8" x14ac:dyDescent="0.2">
      <c r="A508" s="110">
        <f t="shared" si="22"/>
        <v>31</v>
      </c>
      <c r="B508" s="129" t="s">
        <v>360</v>
      </c>
      <c r="C508" s="129"/>
      <c r="D508" s="181"/>
      <c r="E508" s="182"/>
      <c r="F508" s="141"/>
      <c r="G508" s="142">
        <v>0</v>
      </c>
      <c r="H508" s="183">
        <f t="shared" si="23"/>
        <v>0</v>
      </c>
    </row>
    <row r="509" spans="1:8" x14ac:dyDescent="0.2">
      <c r="A509" s="110">
        <f t="shared" si="22"/>
        <v>32</v>
      </c>
      <c r="B509" s="129" t="s">
        <v>210</v>
      </c>
      <c r="C509" s="129"/>
      <c r="D509" s="181"/>
      <c r="E509" s="182"/>
      <c r="F509" s="141"/>
      <c r="G509" s="142">
        <v>0</v>
      </c>
      <c r="H509" s="183">
        <f t="shared" si="23"/>
        <v>0</v>
      </c>
    </row>
    <row r="510" spans="1:8" x14ac:dyDescent="0.2">
      <c r="A510" s="110">
        <f t="shared" si="22"/>
        <v>33</v>
      </c>
      <c r="B510" s="129"/>
      <c r="C510" s="129"/>
      <c r="D510" s="181"/>
      <c r="E510" s="182"/>
      <c r="F510" s="141"/>
      <c r="G510" s="265"/>
      <c r="H510" s="274"/>
    </row>
    <row r="511" spans="1:8" x14ac:dyDescent="0.2">
      <c r="A511" s="110">
        <f t="shared" si="22"/>
        <v>34</v>
      </c>
      <c r="B511" s="129" t="s">
        <v>211</v>
      </c>
      <c r="C511" s="129"/>
      <c r="D511" s="181"/>
      <c r="E511" s="182"/>
      <c r="F511" s="141"/>
      <c r="G511" s="142">
        <v>0</v>
      </c>
      <c r="H511" s="183">
        <f t="shared" si="23"/>
        <v>0</v>
      </c>
    </row>
    <row r="512" spans="1:8" x14ac:dyDescent="0.2">
      <c r="A512" s="110">
        <f t="shared" si="22"/>
        <v>35</v>
      </c>
      <c r="B512" s="129" t="s">
        <v>212</v>
      </c>
      <c r="C512" s="129"/>
      <c r="D512" s="181"/>
      <c r="E512" s="182"/>
      <c r="F512" s="141"/>
      <c r="G512" s="142">
        <v>0</v>
      </c>
      <c r="H512" s="183">
        <f t="shared" si="23"/>
        <v>0</v>
      </c>
    </row>
    <row r="513" spans="1:9" x14ac:dyDescent="0.2">
      <c r="A513" s="110">
        <f t="shared" si="22"/>
        <v>36</v>
      </c>
      <c r="B513" s="129" t="s">
        <v>213</v>
      </c>
      <c r="C513" s="129"/>
      <c r="D513" s="181"/>
      <c r="E513" s="182"/>
      <c r="F513" s="141"/>
      <c r="G513" s="142">
        <v>0</v>
      </c>
      <c r="H513" s="183">
        <f t="shared" si="23"/>
        <v>0</v>
      </c>
    </row>
    <row r="514" spans="1:9" ht="60.75" thickBot="1" x14ac:dyDescent="0.25">
      <c r="A514" s="184">
        <f t="shared" si="22"/>
        <v>37</v>
      </c>
      <c r="B514" s="185" t="s">
        <v>214</v>
      </c>
      <c r="C514" s="186"/>
      <c r="D514" s="187"/>
      <c r="E514" s="188"/>
      <c r="F514" s="189"/>
      <c r="G514" s="190"/>
      <c r="H514" s="191">
        <f t="shared" si="23"/>
        <v>0</v>
      </c>
    </row>
    <row r="515" spans="1:9" ht="17.25" thickTop="1" thickBot="1" x14ac:dyDescent="0.3">
      <c r="A515" s="110">
        <f t="shared" si="22"/>
        <v>38</v>
      </c>
      <c r="B515" s="724" t="s">
        <v>215</v>
      </c>
      <c r="C515" s="116"/>
      <c r="D515" s="192"/>
      <c r="E515" s="143"/>
      <c r="F515" s="193"/>
      <c r="G515" s="194">
        <v>0</v>
      </c>
      <c r="H515" s="194">
        <f>SUM(H506:H514)</f>
        <v>0</v>
      </c>
    </row>
    <row r="516" spans="1:9" ht="16.5" thickTop="1" thickBot="1" x14ac:dyDescent="0.25">
      <c r="A516" s="110"/>
      <c r="B516" s="129"/>
      <c r="C516" s="129"/>
      <c r="D516" s="195"/>
      <c r="E516" s="195"/>
      <c r="F516" s="195"/>
      <c r="G516" s="195"/>
      <c r="H516" s="195"/>
    </row>
    <row r="517" spans="1:9" ht="17.25" thickTop="1" thickBot="1" x14ac:dyDescent="0.3">
      <c r="A517" s="110">
        <f>+A515+1</f>
        <v>39</v>
      </c>
      <c r="B517" s="116" t="s">
        <v>216</v>
      </c>
      <c r="C517" s="116"/>
      <c r="D517" s="196">
        <f>D503</f>
        <v>1465.8700000000001</v>
      </c>
      <c r="E517" s="196">
        <f>E503</f>
        <v>0</v>
      </c>
      <c r="F517" s="196">
        <f>F503</f>
        <v>0</v>
      </c>
      <c r="G517" s="194">
        <f>G503+G515</f>
        <v>0</v>
      </c>
      <c r="H517" s="194">
        <f>H503+H515</f>
        <v>1465.8700000000001</v>
      </c>
      <c r="I517" s="482"/>
    </row>
    <row r="518" spans="1:9" ht="16.5" thickTop="1" thickBot="1" x14ac:dyDescent="0.25">
      <c r="A518" s="110">
        <f>+A517+1</f>
        <v>40</v>
      </c>
      <c r="B518" s="725" t="s">
        <v>217</v>
      </c>
      <c r="C518" s="197"/>
      <c r="D518" s="201"/>
      <c r="E518" s="198"/>
      <c r="F518" s="198"/>
      <c r="G518" s="198"/>
      <c r="H518" s="382">
        <v>1.6739999999999999E-5</v>
      </c>
    </row>
    <row r="519" spans="1:9" ht="15.75" thickTop="1" x14ac:dyDescent="0.2">
      <c r="A519" s="110"/>
      <c r="B519" s="110"/>
      <c r="C519" s="110"/>
      <c r="D519" s="110"/>
      <c r="E519" s="111"/>
      <c r="F519" s="110"/>
      <c r="G519" s="110"/>
      <c r="H519" s="110"/>
    </row>
    <row r="521" spans="1:9" ht="20.25" x14ac:dyDescent="0.3">
      <c r="A521" s="109" t="s">
        <v>134</v>
      </c>
      <c r="B521" s="110"/>
      <c r="C521" s="109"/>
      <c r="E521" s="202"/>
      <c r="F521" s="110"/>
      <c r="G521" s="110"/>
      <c r="H521" s="110"/>
    </row>
    <row r="522" spans="1:9" ht="20.25" x14ac:dyDescent="0.3">
      <c r="A522" s="112" t="s">
        <v>645</v>
      </c>
      <c r="B522" s="109"/>
      <c r="C522" s="109"/>
      <c r="D522" s="110"/>
      <c r="E522" s="111"/>
      <c r="F522" s="110"/>
      <c r="G522" s="110"/>
      <c r="H522" s="110"/>
    </row>
    <row r="523" spans="1:9" x14ac:dyDescent="0.2">
      <c r="A523" s="113" t="s">
        <v>173</v>
      </c>
      <c r="B523" s="114"/>
      <c r="C523" s="115"/>
      <c r="D523" s="110"/>
      <c r="E523" s="111"/>
      <c r="F523" s="110"/>
      <c r="G523" s="110"/>
      <c r="H523" s="110"/>
    </row>
    <row r="524" spans="1:9" ht="21" thickBot="1" x14ac:dyDescent="0.35">
      <c r="A524" s="256" t="s">
        <v>523</v>
      </c>
      <c r="B524" s="257"/>
      <c r="C524" s="257"/>
      <c r="D524" s="110"/>
      <c r="E524" s="111"/>
      <c r="F524" s="110"/>
      <c r="G524" s="110"/>
      <c r="H524" s="110"/>
    </row>
    <row r="525" spans="1:9" ht="15.75" thickBot="1" x14ac:dyDescent="0.25">
      <c r="A525" s="110"/>
      <c r="B525" s="110"/>
      <c r="C525" s="110"/>
      <c r="D525" s="110"/>
      <c r="E525" s="111"/>
      <c r="F525" s="110"/>
      <c r="G525" s="110"/>
      <c r="H525" s="110"/>
    </row>
    <row r="526" spans="1:9" ht="15.75" thickTop="1" x14ac:dyDescent="0.2">
      <c r="A526" s="110">
        <v>1</v>
      </c>
      <c r="B526" s="117" t="s">
        <v>174</v>
      </c>
      <c r="C526" s="388">
        <v>201</v>
      </c>
      <c r="D526" s="118"/>
      <c r="E526" s="119"/>
      <c r="F526" s="110"/>
      <c r="G526" s="120"/>
      <c r="H526" s="120"/>
    </row>
    <row r="527" spans="1:9" x14ac:dyDescent="0.2">
      <c r="A527" s="110">
        <v>2</v>
      </c>
      <c r="B527" s="117" t="s">
        <v>175</v>
      </c>
      <c r="C527" s="121" t="s">
        <v>420</v>
      </c>
      <c r="D527" s="122"/>
      <c r="E527" s="123"/>
      <c r="F527" s="110"/>
      <c r="G527" s="120"/>
      <c r="H527" s="120"/>
    </row>
    <row r="528" spans="1:9" ht="15.75" thickBot="1" x14ac:dyDescent="0.25">
      <c r="A528" s="110">
        <v>3</v>
      </c>
      <c r="B528" s="117" t="s">
        <v>176</v>
      </c>
      <c r="C528" s="124"/>
      <c r="D528" s="125"/>
      <c r="E528" s="126"/>
      <c r="F528" s="120"/>
      <c r="G528" s="120"/>
      <c r="H528" s="120"/>
    </row>
    <row r="529" spans="1:8" ht="15.75" thickTop="1" x14ac:dyDescent="0.2">
      <c r="A529" s="110"/>
      <c r="B529" s="117" t="s">
        <v>177</v>
      </c>
      <c r="C529" s="117"/>
      <c r="D529" s="127"/>
      <c r="E529" s="128"/>
      <c r="F529" s="120"/>
      <c r="G529" s="120"/>
      <c r="H529" s="120"/>
    </row>
    <row r="530" spans="1:8" x14ac:dyDescent="0.2">
      <c r="A530" s="110"/>
      <c r="B530" s="110"/>
      <c r="C530" s="110"/>
      <c r="D530" s="110"/>
      <c r="E530" s="111"/>
      <c r="F530" s="110"/>
      <c r="G530" s="110"/>
      <c r="H530" s="110"/>
    </row>
    <row r="531" spans="1:8" x14ac:dyDescent="0.2">
      <c r="A531" s="110"/>
      <c r="B531" s="117"/>
      <c r="C531" s="117"/>
      <c r="D531" s="120"/>
      <c r="E531" s="128"/>
      <c r="F531" s="127" t="s">
        <v>178</v>
      </c>
      <c r="G531" s="120"/>
      <c r="H531" s="120"/>
    </row>
    <row r="532" spans="1:8" x14ac:dyDescent="0.2">
      <c r="A532" s="110"/>
      <c r="B532" s="129"/>
      <c r="C532" s="129"/>
      <c r="D532" s="130" t="s">
        <v>179</v>
      </c>
      <c r="E532" s="131" t="s">
        <v>180</v>
      </c>
      <c r="F532" s="127" t="s">
        <v>181</v>
      </c>
      <c r="G532" s="127" t="s">
        <v>182</v>
      </c>
      <c r="H532" s="120"/>
    </row>
    <row r="533" spans="1:8" x14ac:dyDescent="0.2">
      <c r="A533" s="110">
        <v>4</v>
      </c>
      <c r="B533" s="117" t="s">
        <v>154</v>
      </c>
      <c r="C533" s="117"/>
      <c r="D533" s="275"/>
      <c r="E533" s="132" t="s">
        <v>509</v>
      </c>
      <c r="F533" s="276"/>
      <c r="G533" s="133" t="s">
        <v>531</v>
      </c>
      <c r="H533" s="275"/>
    </row>
    <row r="534" spans="1:8" ht="15.75" x14ac:dyDescent="0.25">
      <c r="A534" s="110"/>
      <c r="B534" s="129"/>
      <c r="C534" s="129"/>
      <c r="D534" s="134" t="s">
        <v>183</v>
      </c>
      <c r="E534" s="135" t="s">
        <v>183</v>
      </c>
      <c r="F534" s="136" t="s">
        <v>183</v>
      </c>
      <c r="G534" s="136" t="s">
        <v>184</v>
      </c>
      <c r="H534" s="136" t="s">
        <v>185</v>
      </c>
    </row>
    <row r="535" spans="1:8" ht="16.5" thickBot="1" x14ac:dyDescent="0.3">
      <c r="A535" s="110"/>
      <c r="B535" s="135" t="s">
        <v>186</v>
      </c>
      <c r="C535" s="135"/>
      <c r="D535" s="137"/>
      <c r="E535" s="138"/>
      <c r="F535" s="137"/>
      <c r="G535" s="137"/>
      <c r="H535" s="137"/>
    </row>
    <row r="536" spans="1:8" ht="16.5" thickTop="1" x14ac:dyDescent="0.25">
      <c r="A536" s="139">
        <f>1+A533</f>
        <v>5</v>
      </c>
      <c r="B536" s="117" t="s">
        <v>187</v>
      </c>
      <c r="C536" s="135"/>
      <c r="D536" s="216">
        <v>0</v>
      </c>
      <c r="E536" s="217"/>
      <c r="F536" s="218"/>
      <c r="G536" s="219"/>
      <c r="H536" s="220">
        <f>+D536</f>
        <v>0</v>
      </c>
    </row>
    <row r="537" spans="1:8" x14ac:dyDescent="0.2">
      <c r="A537" s="110">
        <f>+A536+1</f>
        <v>6</v>
      </c>
      <c r="B537" s="129" t="s">
        <v>188</v>
      </c>
      <c r="C537" s="129"/>
      <c r="D537" s="221"/>
      <c r="E537" s="222">
        <v>0</v>
      </c>
      <c r="F537" s="223"/>
      <c r="G537" s="224"/>
      <c r="H537" s="220">
        <f>+E537</f>
        <v>0</v>
      </c>
    </row>
    <row r="538" spans="1:8" x14ac:dyDescent="0.2">
      <c r="A538" s="110">
        <f>+A537+1</f>
        <v>7</v>
      </c>
      <c r="B538" s="129" t="s">
        <v>155</v>
      </c>
      <c r="C538" s="129"/>
      <c r="D538" s="225"/>
      <c r="E538" s="226"/>
      <c r="F538" s="227">
        <v>0</v>
      </c>
      <c r="G538" s="228"/>
      <c r="H538" s="229">
        <f>+F538</f>
        <v>0</v>
      </c>
    </row>
    <row r="539" spans="1:8" x14ac:dyDescent="0.2">
      <c r="A539" s="110">
        <f>+A538+1</f>
        <v>8</v>
      </c>
      <c r="B539" s="129" t="s">
        <v>156</v>
      </c>
      <c r="C539" s="129"/>
      <c r="D539" s="225"/>
      <c r="E539" s="230"/>
      <c r="F539" s="231">
        <v>0</v>
      </c>
      <c r="G539" s="232"/>
      <c r="H539" s="229">
        <f>+F539</f>
        <v>0</v>
      </c>
    </row>
    <row r="540" spans="1:8" ht="15.75" thickBot="1" x14ac:dyDescent="0.25">
      <c r="A540" s="110">
        <f>+A539+1</f>
        <v>9</v>
      </c>
      <c r="B540" s="129" t="s">
        <v>189</v>
      </c>
      <c r="C540" s="129"/>
      <c r="D540" s="225"/>
      <c r="E540" s="233"/>
      <c r="F540" s="234"/>
      <c r="G540" s="235">
        <v>0</v>
      </c>
      <c r="H540" s="236">
        <f>+G540</f>
        <v>0</v>
      </c>
    </row>
    <row r="541" spans="1:8" ht="17.25" thickTop="1" thickBot="1" x14ac:dyDescent="0.3">
      <c r="A541" s="110">
        <f>+A540+1</f>
        <v>10</v>
      </c>
      <c r="B541" s="116" t="s">
        <v>190</v>
      </c>
      <c r="C541" s="116"/>
      <c r="D541" s="237">
        <f>+D536</f>
        <v>0</v>
      </c>
      <c r="E541" s="238">
        <f>+E537</f>
        <v>0</v>
      </c>
      <c r="F541" s="239">
        <f>+F538+F539</f>
        <v>0</v>
      </c>
      <c r="G541" s="239">
        <f>+G540</f>
        <v>0</v>
      </c>
      <c r="H541" s="239">
        <f>SUM(D541:G541)</f>
        <v>0</v>
      </c>
    </row>
    <row r="542" spans="1:8" ht="15.75" thickTop="1" x14ac:dyDescent="0.2">
      <c r="A542" s="110"/>
      <c r="B542" s="129"/>
      <c r="C542" s="129"/>
      <c r="D542" s="144"/>
      <c r="E542" s="145"/>
      <c r="F542" s="144"/>
      <c r="G542" s="144"/>
      <c r="H542" s="144"/>
    </row>
    <row r="543" spans="1:8" ht="16.5" thickBot="1" x14ac:dyDescent="0.3">
      <c r="A543" s="110"/>
      <c r="B543" s="135" t="s">
        <v>191</v>
      </c>
      <c r="C543" s="135"/>
      <c r="D543" s="144"/>
      <c r="E543" s="145"/>
      <c r="F543" s="144"/>
      <c r="G543" s="144"/>
      <c r="H543" s="144"/>
    </row>
    <row r="544" spans="1:8" ht="15.75" thickTop="1" x14ac:dyDescent="0.2">
      <c r="A544" s="110">
        <f>+A541+1</f>
        <v>11</v>
      </c>
      <c r="B544" s="129" t="s">
        <v>192</v>
      </c>
      <c r="C544" s="129"/>
      <c r="D544" s="146"/>
      <c r="E544" s="147"/>
      <c r="F544" s="147"/>
      <c r="G544" s="147"/>
      <c r="H544" s="148"/>
    </row>
    <row r="545" spans="1:8" ht="16.5" thickBot="1" x14ac:dyDescent="0.3">
      <c r="A545" s="110">
        <f>+A544+1</f>
        <v>12</v>
      </c>
      <c r="B545" s="724" t="s">
        <v>193</v>
      </c>
      <c r="C545" s="116"/>
      <c r="D545" s="277">
        <f>+D541-D544</f>
        <v>0</v>
      </c>
      <c r="E545" s="149">
        <f>+E541-E544</f>
        <v>0</v>
      </c>
      <c r="F545" s="149">
        <f>+F541-F544</f>
        <v>0</v>
      </c>
      <c r="G545" s="149">
        <f>+G541-G544</f>
        <v>0</v>
      </c>
      <c r="H545" s="150">
        <f>+H541-H544</f>
        <v>0</v>
      </c>
    </row>
    <row r="546" spans="1:8" ht="15.75" thickTop="1" x14ac:dyDescent="0.2">
      <c r="A546" s="110"/>
      <c r="B546" s="129"/>
      <c r="C546" s="129"/>
      <c r="D546" s="129"/>
      <c r="E546" s="151"/>
      <c r="F546" s="129"/>
      <c r="G546" s="129"/>
      <c r="H546" s="129"/>
    </row>
    <row r="547" spans="1:8" ht="16.5" thickBot="1" x14ac:dyDescent="0.3">
      <c r="A547" s="110"/>
      <c r="B547" s="152" t="s">
        <v>194</v>
      </c>
      <c r="C547" s="134"/>
      <c r="D547" s="129"/>
      <c r="E547" s="151"/>
      <c r="F547" s="129"/>
      <c r="G547" s="129"/>
      <c r="H547" s="129"/>
    </row>
    <row r="548" spans="1:8" ht="15.75" thickTop="1" x14ac:dyDescent="0.2">
      <c r="A548" s="110">
        <f>+A545+1</f>
        <v>13</v>
      </c>
      <c r="B548" s="129" t="s">
        <v>195</v>
      </c>
      <c r="C548" s="129"/>
      <c r="D548" s="153"/>
      <c r="E548" s="154"/>
      <c r="F548" s="140"/>
      <c r="G548" s="155"/>
      <c r="H548" s="418">
        <v>943130744</v>
      </c>
    </row>
    <row r="549" spans="1:8" x14ac:dyDescent="0.2">
      <c r="A549" s="110">
        <f>+A548+1</f>
        <v>14</v>
      </c>
      <c r="B549" s="110" t="s">
        <v>196</v>
      </c>
      <c r="C549" s="110"/>
      <c r="D549" s="157"/>
      <c r="E549" s="158"/>
      <c r="F549" s="159"/>
      <c r="G549" s="160"/>
      <c r="H549" s="419">
        <v>0</v>
      </c>
    </row>
    <row r="550" spans="1:8" x14ac:dyDescent="0.2">
      <c r="A550" s="110">
        <f>+A549+1</f>
        <v>15</v>
      </c>
      <c r="B550" s="129" t="s">
        <v>197</v>
      </c>
      <c r="C550" s="129"/>
      <c r="D550" s="157"/>
      <c r="E550" s="158"/>
      <c r="F550" s="159"/>
      <c r="G550" s="160"/>
      <c r="H550" s="419">
        <v>0</v>
      </c>
    </row>
    <row r="551" spans="1:8" ht="15.75" thickBot="1" x14ac:dyDescent="0.25">
      <c r="A551" s="110">
        <f>+A550+1</f>
        <v>16</v>
      </c>
      <c r="B551" s="129" t="s">
        <v>198</v>
      </c>
      <c r="C551" s="129"/>
      <c r="D551" s="157"/>
      <c r="E551" s="158"/>
      <c r="F551" s="159"/>
      <c r="G551" s="160"/>
      <c r="H551" s="419">
        <v>13096993</v>
      </c>
    </row>
    <row r="552" spans="1:8" ht="17.25" thickTop="1" thickBot="1" x14ac:dyDescent="0.3">
      <c r="A552" s="110">
        <f>+A551+1</f>
        <v>17</v>
      </c>
      <c r="B552" s="116" t="s">
        <v>199</v>
      </c>
      <c r="C552" s="116"/>
      <c r="D552" s="162"/>
      <c r="E552" s="163"/>
      <c r="F552" s="164"/>
      <c r="G552" s="164"/>
      <c r="H552" s="420">
        <f>+H548+H549+H550-H551</f>
        <v>930033751</v>
      </c>
    </row>
    <row r="553" spans="1:8" ht="15.75" thickTop="1" x14ac:dyDescent="0.2">
      <c r="A553" s="110"/>
      <c r="B553" s="129" t="s">
        <v>177</v>
      </c>
      <c r="C553" s="129"/>
      <c r="D553" s="166"/>
      <c r="E553" s="167"/>
      <c r="F553" s="166"/>
      <c r="G553" s="166"/>
      <c r="H553" s="166"/>
    </row>
    <row r="554" spans="1:8" ht="16.5" thickBot="1" x14ac:dyDescent="0.3">
      <c r="A554" s="110"/>
      <c r="B554" s="135" t="s">
        <v>200</v>
      </c>
      <c r="C554" s="135"/>
      <c r="D554" s="166"/>
      <c r="E554" s="167"/>
      <c r="F554" s="166"/>
      <c r="G554" s="166"/>
      <c r="H554" s="166"/>
    </row>
    <row r="555" spans="1:8" ht="15.75" thickTop="1" x14ac:dyDescent="0.2">
      <c r="A555" s="110">
        <f>+A552+1</f>
        <v>18</v>
      </c>
      <c r="B555" s="129" t="s">
        <v>201</v>
      </c>
      <c r="C555" s="129"/>
      <c r="D555" s="199">
        <v>4.1954000000000002E-3</v>
      </c>
      <c r="E555" s="200">
        <f>+INT(E545/$H$32*10000000)/10000000</f>
        <v>0</v>
      </c>
      <c r="F555" s="200">
        <f>+INT(F545/$H$32*10000000)/10000000</f>
        <v>0</v>
      </c>
      <c r="G555" s="200">
        <f>+INT(G545/$H$32*10000000)/10000000</f>
        <v>0</v>
      </c>
      <c r="H555" s="278">
        <f>SUM(D555:G555)</f>
        <v>4.1954000000000002E-3</v>
      </c>
    </row>
    <row r="556" spans="1:8" x14ac:dyDescent="0.2">
      <c r="A556" s="110">
        <f t="shared" ref="A556:A561" si="24">+A555+1</f>
        <v>19</v>
      </c>
      <c r="B556" s="129" t="s">
        <v>202</v>
      </c>
      <c r="C556" s="129"/>
      <c r="D556" s="142">
        <f>+$H$552*D555</f>
        <v>3901863.5989454002</v>
      </c>
      <c r="E556" s="142">
        <f>+$H$32*E555</f>
        <v>0</v>
      </c>
      <c r="F556" s="142">
        <f>+$H$32*F555</f>
        <v>0</v>
      </c>
      <c r="G556" s="142">
        <f>+$H$32*G555</f>
        <v>0</v>
      </c>
      <c r="H556" s="168">
        <f>SUM(D556:G556)</f>
        <v>3901863.5989454002</v>
      </c>
    </row>
    <row r="557" spans="1:8" x14ac:dyDescent="0.2">
      <c r="A557" s="110">
        <f t="shared" si="24"/>
        <v>20</v>
      </c>
      <c r="B557" s="129" t="s">
        <v>203</v>
      </c>
      <c r="C557" s="129"/>
      <c r="D557" s="281">
        <f>IF(D545&lt;&gt;0,+D556-D545,0)</f>
        <v>0</v>
      </c>
      <c r="E557" s="283">
        <f>IF(E545&lt;&gt;0,+E556-E545,0)</f>
        <v>0</v>
      </c>
      <c r="F557" s="283">
        <f>IF(F545&lt;&gt;0,+F556-F545,0)</f>
        <v>0</v>
      </c>
      <c r="G557" s="282">
        <f>IF(G545&lt;&gt;0,+G556-G545,0)</f>
        <v>0</v>
      </c>
      <c r="H557" s="168">
        <f>SUM(D557:G557)</f>
        <v>0</v>
      </c>
    </row>
    <row r="558" spans="1:8" ht="15.75" x14ac:dyDescent="0.25">
      <c r="A558" s="110">
        <f t="shared" si="24"/>
        <v>21</v>
      </c>
      <c r="B558" s="129" t="s">
        <v>204</v>
      </c>
      <c r="C558" s="129"/>
      <c r="D558" s="267"/>
      <c r="E558" s="169"/>
      <c r="F558" s="169"/>
      <c r="G558" s="169"/>
      <c r="H558" s="268"/>
    </row>
    <row r="559" spans="1:8" x14ac:dyDescent="0.2">
      <c r="A559" s="110">
        <f t="shared" si="24"/>
        <v>22</v>
      </c>
      <c r="B559" s="129" t="s">
        <v>205</v>
      </c>
      <c r="C559" s="129"/>
      <c r="D559" s="271"/>
      <c r="E559" s="273"/>
      <c r="F559" s="273"/>
      <c r="G559" s="273"/>
      <c r="H559" s="272"/>
    </row>
    <row r="560" spans="1:8" x14ac:dyDescent="0.2">
      <c r="A560" s="110">
        <f t="shared" si="24"/>
        <v>23</v>
      </c>
      <c r="B560" s="129" t="s">
        <v>206</v>
      </c>
      <c r="C560" s="129"/>
      <c r="D560" s="271"/>
      <c r="E560" s="273"/>
      <c r="F560" s="273"/>
      <c r="G560" s="273"/>
      <c r="H560" s="272"/>
    </row>
    <row r="561" spans="1:8" x14ac:dyDescent="0.2">
      <c r="A561" s="110">
        <f t="shared" si="24"/>
        <v>24</v>
      </c>
      <c r="B561" s="129" t="s">
        <v>145</v>
      </c>
      <c r="C561" s="129"/>
      <c r="D561" s="269"/>
      <c r="E561" s="270"/>
      <c r="F561" s="270"/>
      <c r="G561" s="270"/>
      <c r="H561" s="266"/>
    </row>
    <row r="562" spans="1:8" x14ac:dyDescent="0.2">
      <c r="A562" s="139" t="s">
        <v>139</v>
      </c>
      <c r="B562" s="170" t="s">
        <v>146</v>
      </c>
      <c r="C562" s="212"/>
      <c r="D562" s="171">
        <v>56.91</v>
      </c>
      <c r="E562" s="172"/>
      <c r="F562" s="172"/>
      <c r="G562" s="172"/>
      <c r="H562" s="168">
        <f>SUM(D562:G562)</f>
        <v>56.91</v>
      </c>
    </row>
    <row r="563" spans="1:8" x14ac:dyDescent="0.2">
      <c r="A563" s="139" t="s">
        <v>140</v>
      </c>
      <c r="B563" s="170" t="s">
        <v>147</v>
      </c>
      <c r="C563" s="129"/>
      <c r="D563" s="171">
        <v>0</v>
      </c>
      <c r="E563" s="172"/>
      <c r="F563" s="172"/>
      <c r="G563" s="172"/>
      <c r="H563" s="168">
        <f>SUM(D563:G563)</f>
        <v>0</v>
      </c>
    </row>
    <row r="564" spans="1:8" x14ac:dyDescent="0.2">
      <c r="A564" s="139" t="s">
        <v>141</v>
      </c>
      <c r="B564" s="129" t="s">
        <v>407</v>
      </c>
      <c r="C564" s="129"/>
      <c r="D564" s="279">
        <f>+D556+D562+D563</f>
        <v>3901920.5089454004</v>
      </c>
      <c r="E564" s="172">
        <f>+E556+E562+E563</f>
        <v>0</v>
      </c>
      <c r="F564" s="172">
        <f>+F556+F562+F563</f>
        <v>0</v>
      </c>
      <c r="G564" s="280">
        <f>+G556+G562+G563</f>
        <v>0</v>
      </c>
      <c r="H564" s="168">
        <f>SUM(D564:G564)</f>
        <v>3901920.5089454004</v>
      </c>
    </row>
    <row r="565" spans="1:8" x14ac:dyDescent="0.2">
      <c r="A565" s="110">
        <v>25</v>
      </c>
      <c r="B565" s="129" t="s">
        <v>148</v>
      </c>
      <c r="C565" s="129"/>
      <c r="D565" s="279">
        <v>3901920.81</v>
      </c>
      <c r="E565" s="172"/>
      <c r="F565" s="172"/>
      <c r="G565" s="280"/>
      <c r="H565" s="168">
        <f>SUM(D565:G565)</f>
        <v>3901920.81</v>
      </c>
    </row>
    <row r="566" spans="1:8" x14ac:dyDescent="0.2">
      <c r="A566" s="110">
        <f>+A565+1</f>
        <v>26</v>
      </c>
      <c r="B566" s="129" t="s">
        <v>149</v>
      </c>
      <c r="C566" s="129"/>
      <c r="D566" s="279">
        <f>+D565-D564</f>
        <v>0.30105459969490767</v>
      </c>
      <c r="E566" s="142">
        <f>+E565-E564</f>
        <v>0</v>
      </c>
      <c r="F566" s="142">
        <f>+F565-F564</f>
        <v>0</v>
      </c>
      <c r="G566" s="280">
        <f>+G565-G564</f>
        <v>0</v>
      </c>
      <c r="H566" s="168">
        <f>SUM(D566:G566)</f>
        <v>0.30105459969490767</v>
      </c>
    </row>
    <row r="567" spans="1:8" ht="15.75" thickBot="1" x14ac:dyDescent="0.25">
      <c r="A567" s="110">
        <f>+A566+1</f>
        <v>27</v>
      </c>
      <c r="B567" s="129" t="s">
        <v>207</v>
      </c>
      <c r="C567" s="129"/>
      <c r="D567" s="171">
        <v>-35.06</v>
      </c>
      <c r="E567" s="172"/>
      <c r="F567" s="172"/>
      <c r="G567" s="169"/>
      <c r="H567" s="173">
        <f>SUM(D567:F567)</f>
        <v>-35.06</v>
      </c>
    </row>
    <row r="568" spans="1:8" ht="16.5" thickBot="1" x14ac:dyDescent="0.3">
      <c r="A568" s="110">
        <f>+A567+1</f>
        <v>28</v>
      </c>
      <c r="B568" s="116" t="s">
        <v>208</v>
      </c>
      <c r="C568" s="116"/>
      <c r="D568" s="174">
        <f>+D564+D566+D567</f>
        <v>3901885.75</v>
      </c>
      <c r="E568" s="174">
        <f>+E564+E566+E567</f>
        <v>0</v>
      </c>
      <c r="F568" s="174">
        <f>+F564+F566+F567</f>
        <v>0</v>
      </c>
      <c r="G568" s="174">
        <f>+G564+G566</f>
        <v>0</v>
      </c>
      <c r="H568" s="175">
        <f>SUM(D568:G568)</f>
        <v>3901885.75</v>
      </c>
    </row>
    <row r="569" spans="1:8" ht="15.75" thickTop="1" x14ac:dyDescent="0.2">
      <c r="A569" s="110"/>
      <c r="B569" s="129"/>
      <c r="C569" s="129"/>
      <c r="D569" s="151"/>
      <c r="E569" s="151"/>
      <c r="F569" s="151"/>
      <c r="G569" s="151"/>
      <c r="H569" s="151"/>
    </row>
    <row r="570" spans="1:8" ht="16.5" thickBot="1" x14ac:dyDescent="0.3">
      <c r="A570" s="110"/>
      <c r="B570" s="135" t="s">
        <v>209</v>
      </c>
      <c r="C570" s="135"/>
      <c r="D570" s="151"/>
      <c r="E570" s="151"/>
      <c r="F570" s="151"/>
      <c r="G570" s="151"/>
      <c r="H570" s="151"/>
    </row>
    <row r="571" spans="1:8" ht="15.75" thickTop="1" x14ac:dyDescent="0.2">
      <c r="A571" s="110">
        <f>+A568+1</f>
        <v>29</v>
      </c>
      <c r="B571" s="129" t="s">
        <v>168</v>
      </c>
      <c r="C571" s="129"/>
      <c r="D571" s="176"/>
      <c r="E571" s="177"/>
      <c r="F571" s="178"/>
      <c r="G571" s="179">
        <v>3304.01</v>
      </c>
      <c r="H571" s="180">
        <f>G571</f>
        <v>3304.01</v>
      </c>
    </row>
    <row r="572" spans="1:8" x14ac:dyDescent="0.2">
      <c r="A572" s="110">
        <f t="shared" ref="A572:A580" si="25">+A571+1</f>
        <v>30</v>
      </c>
      <c r="B572" s="129" t="s">
        <v>169</v>
      </c>
      <c r="C572" s="129"/>
      <c r="D572" s="181"/>
      <c r="E572" s="182"/>
      <c r="F572" s="141"/>
      <c r="G572" s="142">
        <v>2079.0500000000002</v>
      </c>
      <c r="H572" s="183">
        <f t="shared" ref="H572:H579" si="26">+G572</f>
        <v>2079.0500000000002</v>
      </c>
    </row>
    <row r="573" spans="1:8" x14ac:dyDescent="0.2">
      <c r="A573" s="110">
        <f t="shared" si="25"/>
        <v>31</v>
      </c>
      <c r="B573" s="129" t="s">
        <v>360</v>
      </c>
      <c r="C573" s="129"/>
      <c r="D573" s="181"/>
      <c r="E573" s="182"/>
      <c r="F573" s="141"/>
      <c r="G573" s="142">
        <v>0</v>
      </c>
      <c r="H573" s="183">
        <f t="shared" si="26"/>
        <v>0</v>
      </c>
    </row>
    <row r="574" spans="1:8" x14ac:dyDescent="0.2">
      <c r="A574" s="110">
        <f t="shared" si="25"/>
        <v>32</v>
      </c>
      <c r="B574" s="129" t="s">
        <v>210</v>
      </c>
      <c r="C574" s="129"/>
      <c r="D574" s="181"/>
      <c r="E574" s="182"/>
      <c r="F574" s="141"/>
      <c r="G574" s="142">
        <v>0</v>
      </c>
      <c r="H574" s="183">
        <f t="shared" si="26"/>
        <v>0</v>
      </c>
    </row>
    <row r="575" spans="1:8" x14ac:dyDescent="0.2">
      <c r="A575" s="110">
        <f t="shared" si="25"/>
        <v>33</v>
      </c>
      <c r="B575" s="129"/>
      <c r="C575" s="129"/>
      <c r="D575" s="181"/>
      <c r="E575" s="182"/>
      <c r="F575" s="141"/>
      <c r="G575" s="265"/>
      <c r="H575" s="274"/>
    </row>
    <row r="576" spans="1:8" x14ac:dyDescent="0.2">
      <c r="A576" s="110">
        <f t="shared" si="25"/>
        <v>34</v>
      </c>
      <c r="B576" s="129" t="s">
        <v>211</v>
      </c>
      <c r="C576" s="129"/>
      <c r="D576" s="181"/>
      <c r="E576" s="182"/>
      <c r="F576" s="141"/>
      <c r="G576" s="142">
        <v>0</v>
      </c>
      <c r="H576" s="183">
        <f t="shared" si="26"/>
        <v>0</v>
      </c>
    </row>
    <row r="577" spans="1:9" x14ac:dyDescent="0.2">
      <c r="A577" s="110">
        <f t="shared" si="25"/>
        <v>35</v>
      </c>
      <c r="B577" s="129" t="s">
        <v>212</v>
      </c>
      <c r="C577" s="129"/>
      <c r="D577" s="181"/>
      <c r="E577" s="182"/>
      <c r="F577" s="141"/>
      <c r="G577" s="142">
        <v>0</v>
      </c>
      <c r="H577" s="183">
        <f t="shared" si="26"/>
        <v>0</v>
      </c>
    </row>
    <row r="578" spans="1:9" x14ac:dyDescent="0.2">
      <c r="A578" s="110">
        <f t="shared" si="25"/>
        <v>36</v>
      </c>
      <c r="B578" s="129" t="s">
        <v>213</v>
      </c>
      <c r="C578" s="129"/>
      <c r="D578" s="181"/>
      <c r="E578" s="182"/>
      <c r="F578" s="141"/>
      <c r="G578" s="142">
        <v>0</v>
      </c>
      <c r="H578" s="183">
        <f t="shared" si="26"/>
        <v>0</v>
      </c>
    </row>
    <row r="579" spans="1:9" ht="60.75" thickBot="1" x14ac:dyDescent="0.25">
      <c r="A579" s="184">
        <f t="shared" si="25"/>
        <v>37</v>
      </c>
      <c r="B579" s="185" t="s">
        <v>214</v>
      </c>
      <c r="C579" s="186"/>
      <c r="D579" s="187"/>
      <c r="E579" s="188"/>
      <c r="F579" s="189"/>
      <c r="G579" s="190">
        <v>0</v>
      </c>
      <c r="H579" s="191">
        <f t="shared" si="26"/>
        <v>0</v>
      </c>
    </row>
    <row r="580" spans="1:9" ht="17.25" thickTop="1" thickBot="1" x14ac:dyDescent="0.3">
      <c r="A580" s="110">
        <f t="shared" si="25"/>
        <v>38</v>
      </c>
      <c r="B580" s="724" t="s">
        <v>215</v>
      </c>
      <c r="C580" s="116"/>
      <c r="D580" s="192"/>
      <c r="E580" s="143"/>
      <c r="F580" s="193"/>
      <c r="G580" s="194">
        <f>SUM(G571:G579)</f>
        <v>5383.06</v>
      </c>
      <c r="H580" s="194">
        <f>SUM(H571:H579)</f>
        <v>5383.06</v>
      </c>
    </row>
    <row r="581" spans="1:9" ht="16.5" thickTop="1" thickBot="1" x14ac:dyDescent="0.25">
      <c r="A581" s="110"/>
      <c r="B581" s="129"/>
      <c r="C581" s="129"/>
      <c r="D581" s="195"/>
      <c r="E581" s="195"/>
      <c r="F581" s="195"/>
      <c r="G581" s="195"/>
      <c r="H581" s="195"/>
    </row>
    <row r="582" spans="1:9" ht="17.25" thickTop="1" thickBot="1" x14ac:dyDescent="0.3">
      <c r="A582" s="110">
        <f>+A580+1</f>
        <v>39</v>
      </c>
      <c r="B582" s="116" t="s">
        <v>216</v>
      </c>
      <c r="C582" s="116"/>
      <c r="D582" s="196">
        <f>D568</f>
        <v>3901885.75</v>
      </c>
      <c r="E582" s="196">
        <f>E568</f>
        <v>0</v>
      </c>
      <c r="F582" s="196">
        <f>F568</f>
        <v>0</v>
      </c>
      <c r="G582" s="194">
        <f>G568+G580</f>
        <v>5383.06</v>
      </c>
      <c r="H582" s="194">
        <f>H568+H580</f>
        <v>3907268.81</v>
      </c>
      <c r="I582" s="482"/>
    </row>
    <row r="583" spans="1:9" ht="16.5" thickTop="1" thickBot="1" x14ac:dyDescent="0.25">
      <c r="A583" s="110">
        <f>+A582+1</f>
        <v>40</v>
      </c>
      <c r="B583" s="725" t="s">
        <v>217</v>
      </c>
      <c r="C583" s="197"/>
      <c r="D583" s="201"/>
      <c r="E583" s="198"/>
      <c r="F583" s="198"/>
      <c r="G583" s="198"/>
      <c r="H583" s="382">
        <v>4.4623389999999999E-2</v>
      </c>
    </row>
    <row r="584" spans="1:9" ht="15.75" thickTop="1" x14ac:dyDescent="0.2">
      <c r="A584" s="110"/>
      <c r="B584" s="110"/>
      <c r="C584" s="110"/>
      <c r="D584" s="110"/>
      <c r="E584" s="111"/>
      <c r="F584" s="110"/>
      <c r="G584" s="110"/>
      <c r="H584" s="110"/>
    </row>
    <row r="586" spans="1:9" ht="20.25" x14ac:dyDescent="0.3">
      <c r="A586" s="109" t="s">
        <v>134</v>
      </c>
      <c r="B586" s="110"/>
      <c r="C586" s="109"/>
      <c r="E586" s="202"/>
      <c r="F586" s="110"/>
      <c r="G586" s="110"/>
      <c r="H586" s="110"/>
    </row>
    <row r="587" spans="1:9" ht="20.25" x14ac:dyDescent="0.3">
      <c r="A587" s="112" t="s">
        <v>645</v>
      </c>
      <c r="B587" s="109"/>
      <c r="C587" s="109"/>
      <c r="D587" s="110"/>
      <c r="E587" s="111"/>
      <c r="F587" s="110"/>
      <c r="G587" s="110"/>
      <c r="H587" s="110"/>
    </row>
    <row r="588" spans="1:9" x14ac:dyDescent="0.2">
      <c r="A588" s="113" t="s">
        <v>173</v>
      </c>
      <c r="B588" s="114"/>
      <c r="C588" s="115"/>
      <c r="D588" s="110"/>
      <c r="E588" s="111"/>
      <c r="F588" s="110"/>
      <c r="G588" s="110"/>
      <c r="H588" s="110"/>
    </row>
    <row r="589" spans="1:9" ht="21" thickBot="1" x14ac:dyDescent="0.35">
      <c r="A589" s="256" t="s">
        <v>523</v>
      </c>
      <c r="B589" s="257"/>
      <c r="C589" s="257"/>
      <c r="D589" s="110"/>
      <c r="E589" s="111"/>
      <c r="F589" s="110"/>
      <c r="G589" s="110"/>
      <c r="H589" s="110"/>
    </row>
    <row r="590" spans="1:9" ht="15.75" thickBot="1" x14ac:dyDescent="0.25">
      <c r="A590" s="110"/>
      <c r="B590" s="110"/>
      <c r="C590" s="110"/>
      <c r="D590" s="110"/>
      <c r="E590" s="111"/>
      <c r="F590" s="110"/>
      <c r="G590" s="110"/>
      <c r="H590" s="110"/>
    </row>
    <row r="591" spans="1:9" ht="15.75" thickTop="1" x14ac:dyDescent="0.2">
      <c r="A591" s="110">
        <v>1</v>
      </c>
      <c r="B591" s="117" t="s">
        <v>174</v>
      </c>
      <c r="C591" s="388">
        <v>202</v>
      </c>
      <c r="D591" s="118"/>
      <c r="E591" s="119"/>
      <c r="F591" s="110"/>
      <c r="G591" s="120"/>
      <c r="H591" s="120"/>
    </row>
    <row r="592" spans="1:9" x14ac:dyDescent="0.2">
      <c r="A592" s="110">
        <v>2</v>
      </c>
      <c r="B592" s="117" t="s">
        <v>175</v>
      </c>
      <c r="C592" s="121" t="s">
        <v>422</v>
      </c>
      <c r="D592" s="122"/>
      <c r="E592" s="123"/>
      <c r="F592" s="110"/>
      <c r="G592" s="120"/>
      <c r="H592" s="120"/>
    </row>
    <row r="593" spans="1:8" ht="15.75" thickBot="1" x14ac:dyDescent="0.25">
      <c r="A593" s="110">
        <v>3</v>
      </c>
      <c r="B593" s="117" t="s">
        <v>176</v>
      </c>
      <c r="C593" s="124"/>
      <c r="D593" s="125"/>
      <c r="E593" s="126"/>
      <c r="F593" s="120"/>
      <c r="G593" s="120"/>
      <c r="H593" s="120"/>
    </row>
    <row r="594" spans="1:8" ht="15.75" thickTop="1" x14ac:dyDescent="0.2">
      <c r="A594" s="110"/>
      <c r="B594" s="117" t="s">
        <v>177</v>
      </c>
      <c r="C594" s="117"/>
      <c r="D594" s="127"/>
      <c r="E594" s="128"/>
      <c r="F594" s="120"/>
      <c r="G594" s="120"/>
      <c r="H594" s="120"/>
    </row>
    <row r="595" spans="1:8" x14ac:dyDescent="0.2">
      <c r="A595" s="110"/>
      <c r="B595" s="110"/>
      <c r="C595" s="110"/>
      <c r="D595" s="110"/>
      <c r="E595" s="111"/>
      <c r="F595" s="110"/>
      <c r="G595" s="110"/>
      <c r="H595" s="110"/>
    </row>
    <row r="596" spans="1:8" x14ac:dyDescent="0.2">
      <c r="A596" s="110"/>
      <c r="B596" s="117"/>
      <c r="C596" s="117"/>
      <c r="D596" s="120"/>
      <c r="E596" s="128"/>
      <c r="F596" s="127" t="s">
        <v>178</v>
      </c>
      <c r="G596" s="120"/>
      <c r="H596" s="120"/>
    </row>
    <row r="597" spans="1:8" x14ac:dyDescent="0.2">
      <c r="A597" s="110"/>
      <c r="B597" s="129"/>
      <c r="C597" s="129"/>
      <c r="D597" s="130" t="s">
        <v>179</v>
      </c>
      <c r="E597" s="131" t="s">
        <v>180</v>
      </c>
      <c r="F597" s="127" t="s">
        <v>181</v>
      </c>
      <c r="G597" s="127" t="s">
        <v>182</v>
      </c>
      <c r="H597" s="120"/>
    </row>
    <row r="598" spans="1:8" x14ac:dyDescent="0.2">
      <c r="A598" s="110">
        <v>4</v>
      </c>
      <c r="B598" s="117" t="s">
        <v>154</v>
      </c>
      <c r="C598" s="117"/>
      <c r="D598" s="275"/>
      <c r="E598" s="132" t="s">
        <v>509</v>
      </c>
      <c r="F598" s="276"/>
      <c r="G598" s="422" t="s">
        <v>509</v>
      </c>
      <c r="H598" s="275"/>
    </row>
    <row r="599" spans="1:8" ht="15.75" x14ac:dyDescent="0.25">
      <c r="A599" s="110"/>
      <c r="B599" s="129"/>
      <c r="C599" s="129"/>
      <c r="D599" s="134" t="s">
        <v>183</v>
      </c>
      <c r="E599" s="135" t="s">
        <v>183</v>
      </c>
      <c r="F599" s="136" t="s">
        <v>183</v>
      </c>
      <c r="G599" s="136" t="s">
        <v>184</v>
      </c>
      <c r="H599" s="136" t="s">
        <v>185</v>
      </c>
    </row>
    <row r="600" spans="1:8" ht="16.5" thickBot="1" x14ac:dyDescent="0.3">
      <c r="A600" s="110"/>
      <c r="B600" s="135" t="s">
        <v>186</v>
      </c>
      <c r="C600" s="135"/>
      <c r="D600" s="137"/>
      <c r="E600" s="138"/>
      <c r="F600" s="137"/>
      <c r="G600" s="137"/>
      <c r="H600" s="137"/>
    </row>
    <row r="601" spans="1:8" ht="16.5" thickTop="1" x14ac:dyDescent="0.25">
      <c r="A601" s="139">
        <f>1+A598</f>
        <v>5</v>
      </c>
      <c r="B601" s="117" t="s">
        <v>187</v>
      </c>
      <c r="C601" s="135"/>
      <c r="D601" s="216">
        <v>0</v>
      </c>
      <c r="E601" s="217"/>
      <c r="F601" s="218"/>
      <c r="G601" s="219"/>
      <c r="H601" s="421">
        <f>+D601</f>
        <v>0</v>
      </c>
    </row>
    <row r="602" spans="1:8" x14ac:dyDescent="0.2">
      <c r="A602" s="110">
        <f>+A601+1</f>
        <v>6</v>
      </c>
      <c r="B602" s="129" t="s">
        <v>188</v>
      </c>
      <c r="C602" s="129"/>
      <c r="D602" s="221"/>
      <c r="E602" s="222">
        <v>0</v>
      </c>
      <c r="F602" s="223"/>
      <c r="G602" s="224"/>
      <c r="H602" s="421">
        <f>+E602</f>
        <v>0</v>
      </c>
    </row>
    <row r="603" spans="1:8" x14ac:dyDescent="0.2">
      <c r="A603" s="110">
        <f>+A602+1</f>
        <v>7</v>
      </c>
      <c r="B603" s="129" t="s">
        <v>155</v>
      </c>
      <c r="C603" s="129"/>
      <c r="D603" s="225"/>
      <c r="E603" s="226"/>
      <c r="F603" s="227">
        <v>0</v>
      </c>
      <c r="G603" s="228"/>
      <c r="H603" s="386">
        <f>+F603</f>
        <v>0</v>
      </c>
    </row>
    <row r="604" spans="1:8" x14ac:dyDescent="0.2">
      <c r="A604" s="110">
        <f>+A603+1</f>
        <v>8</v>
      </c>
      <c r="B604" s="129" t="s">
        <v>156</v>
      </c>
      <c r="C604" s="129"/>
      <c r="D604" s="225"/>
      <c r="E604" s="230"/>
      <c r="F604" s="231">
        <v>0</v>
      </c>
      <c r="G604" s="232"/>
      <c r="H604" s="386">
        <f>+F604</f>
        <v>0</v>
      </c>
    </row>
    <row r="605" spans="1:8" ht="15.75" thickBot="1" x14ac:dyDescent="0.25">
      <c r="A605" s="110">
        <f>+A604+1</f>
        <v>9</v>
      </c>
      <c r="B605" s="129" t="s">
        <v>189</v>
      </c>
      <c r="C605" s="129"/>
      <c r="D605" s="225"/>
      <c r="E605" s="233"/>
      <c r="F605" s="234"/>
      <c r="G605" s="414">
        <v>433406</v>
      </c>
      <c r="H605" s="415">
        <f>+G605</f>
        <v>433406</v>
      </c>
    </row>
    <row r="606" spans="1:8" ht="17.25" thickTop="1" thickBot="1" x14ac:dyDescent="0.3">
      <c r="A606" s="110">
        <f>+A605+1</f>
        <v>10</v>
      </c>
      <c r="B606" s="116" t="s">
        <v>190</v>
      </c>
      <c r="C606" s="116"/>
      <c r="D606" s="237">
        <f>+D601</f>
        <v>0</v>
      </c>
      <c r="E606" s="238">
        <f>+E602</f>
        <v>0</v>
      </c>
      <c r="F606" s="239">
        <f>+F603+F604</f>
        <v>0</v>
      </c>
      <c r="G606" s="385">
        <f>+G605</f>
        <v>433406</v>
      </c>
      <c r="H606" s="385">
        <f>SUM(D606:G606)</f>
        <v>433406</v>
      </c>
    </row>
    <row r="607" spans="1:8" ht="15.75" thickTop="1" x14ac:dyDescent="0.2">
      <c r="A607" s="110"/>
      <c r="B607" s="129"/>
      <c r="C607" s="129"/>
      <c r="D607" s="144"/>
      <c r="E607" s="145"/>
      <c r="F607" s="144"/>
      <c r="G607" s="144"/>
      <c r="H607" s="144"/>
    </row>
    <row r="608" spans="1:8" ht="16.5" thickBot="1" x14ac:dyDescent="0.3">
      <c r="A608" s="110"/>
      <c r="B608" s="135" t="s">
        <v>191</v>
      </c>
      <c r="C608" s="135"/>
      <c r="D608" s="144"/>
      <c r="E608" s="145"/>
      <c r="F608" s="144"/>
      <c r="G608" s="144"/>
      <c r="H608" s="144"/>
    </row>
    <row r="609" spans="1:8" ht="15.75" thickTop="1" x14ac:dyDescent="0.2">
      <c r="A609" s="110">
        <f>+A606+1</f>
        <v>11</v>
      </c>
      <c r="B609" s="129" t="s">
        <v>192</v>
      </c>
      <c r="C609" s="129"/>
      <c r="D609" s="146"/>
      <c r="E609" s="147"/>
      <c r="F609" s="147"/>
      <c r="G609" s="147"/>
      <c r="H609" s="148"/>
    </row>
    <row r="610" spans="1:8" ht="16.5" thickBot="1" x14ac:dyDescent="0.3">
      <c r="A610" s="110">
        <f>+A609+1</f>
        <v>12</v>
      </c>
      <c r="B610" s="724" t="s">
        <v>193</v>
      </c>
      <c r="C610" s="116"/>
      <c r="D610" s="277">
        <f>+D606-D609</f>
        <v>0</v>
      </c>
      <c r="E610" s="149">
        <f>+E606-E609</f>
        <v>0</v>
      </c>
      <c r="F610" s="149">
        <f>+F606-F609</f>
        <v>0</v>
      </c>
      <c r="G610" s="149">
        <f>+G606-G609</f>
        <v>433406</v>
      </c>
      <c r="H610" s="150">
        <f>+H606-H609</f>
        <v>433406</v>
      </c>
    </row>
    <row r="611" spans="1:8" ht="15.75" thickTop="1" x14ac:dyDescent="0.2">
      <c r="A611" s="110"/>
      <c r="B611" s="129"/>
      <c r="C611" s="129"/>
      <c r="D611" s="129"/>
      <c r="E611" s="151"/>
      <c r="F611" s="129"/>
      <c r="G611" s="129"/>
      <c r="H611" s="129"/>
    </row>
    <row r="612" spans="1:8" ht="16.5" thickBot="1" x14ac:dyDescent="0.3">
      <c r="A612" s="110"/>
      <c r="B612" s="152" t="s">
        <v>194</v>
      </c>
      <c r="C612" s="134"/>
      <c r="D612" s="129"/>
      <c r="E612" s="151"/>
      <c r="F612" s="129"/>
      <c r="G612" s="129"/>
      <c r="H612" s="129"/>
    </row>
    <row r="613" spans="1:8" ht="15.75" thickTop="1" x14ac:dyDescent="0.2">
      <c r="A613" s="110">
        <f>+A610+1</f>
        <v>13</v>
      </c>
      <c r="B613" s="129" t="s">
        <v>195</v>
      </c>
      <c r="C613" s="129"/>
      <c r="D613" s="153"/>
      <c r="E613" s="154"/>
      <c r="F613" s="140"/>
      <c r="G613" s="155"/>
      <c r="H613" s="418">
        <f>H548</f>
        <v>943130744</v>
      </c>
    </row>
    <row r="614" spans="1:8" x14ac:dyDescent="0.2">
      <c r="A614" s="110">
        <f>+A613+1</f>
        <v>14</v>
      </c>
      <c r="B614" s="110" t="s">
        <v>196</v>
      </c>
      <c r="C614" s="110"/>
      <c r="D614" s="157"/>
      <c r="E614" s="158"/>
      <c r="F614" s="159"/>
      <c r="G614" s="160"/>
      <c r="H614" s="419"/>
    </row>
    <row r="615" spans="1:8" x14ac:dyDescent="0.2">
      <c r="A615" s="110">
        <f>+A614+1</f>
        <v>15</v>
      </c>
      <c r="B615" s="129" t="s">
        <v>197</v>
      </c>
      <c r="C615" s="129"/>
      <c r="D615" s="157"/>
      <c r="E615" s="158"/>
      <c r="F615" s="159"/>
      <c r="G615" s="160"/>
      <c r="H615" s="419"/>
    </row>
    <row r="616" spans="1:8" ht="15.75" thickBot="1" x14ac:dyDescent="0.25">
      <c r="A616" s="110">
        <f>+A615+1</f>
        <v>16</v>
      </c>
      <c r="B616" s="129" t="s">
        <v>198</v>
      </c>
      <c r="C616" s="129"/>
      <c r="D616" s="157"/>
      <c r="E616" s="158"/>
      <c r="F616" s="159"/>
      <c r="G616" s="160"/>
      <c r="H616" s="419">
        <f>H551</f>
        <v>13096993</v>
      </c>
    </row>
    <row r="617" spans="1:8" ht="17.25" thickTop="1" thickBot="1" x14ac:dyDescent="0.3">
      <c r="A617" s="110">
        <f>+A616+1</f>
        <v>17</v>
      </c>
      <c r="B617" s="116" t="s">
        <v>199</v>
      </c>
      <c r="C617" s="116"/>
      <c r="D617" s="162"/>
      <c r="E617" s="163"/>
      <c r="F617" s="164"/>
      <c r="G617" s="164"/>
      <c r="H617" s="420">
        <f>+H613+H614+H615-H616</f>
        <v>930033751</v>
      </c>
    </row>
    <row r="618" spans="1:8" ht="15.75" thickTop="1" x14ac:dyDescent="0.2">
      <c r="A618" s="110"/>
      <c r="B618" s="129" t="s">
        <v>177</v>
      </c>
      <c r="C618" s="129"/>
      <c r="D618" s="166"/>
      <c r="E618" s="167"/>
      <c r="F618" s="166"/>
      <c r="G618" s="166"/>
      <c r="H618" s="166"/>
    </row>
    <row r="619" spans="1:8" ht="16.5" thickBot="1" x14ac:dyDescent="0.3">
      <c r="A619" s="110"/>
      <c r="B619" s="135" t="s">
        <v>200</v>
      </c>
      <c r="C619" s="135"/>
      <c r="D619" s="166"/>
      <c r="E619" s="167"/>
      <c r="F619" s="166"/>
      <c r="G619" s="166"/>
      <c r="H619" s="166"/>
    </row>
    <row r="620" spans="1:8" ht="15.75" thickTop="1" x14ac:dyDescent="0.2">
      <c r="A620" s="110">
        <f>+A617+1</f>
        <v>18</v>
      </c>
      <c r="B620" s="129" t="s">
        <v>201</v>
      </c>
      <c r="C620" s="129"/>
      <c r="D620" s="199">
        <f>+INT(D610/$H$32*10000000)/10000000</f>
        <v>0</v>
      </c>
      <c r="E620" s="200">
        <f>+INT(E610/$H$32*10000000)/10000000</f>
        <v>0</v>
      </c>
      <c r="F620" s="200">
        <f>+INT(F610/$H$32*10000000)/10000000</f>
        <v>0</v>
      </c>
      <c r="G620" s="200">
        <f>+INT(G610/$H$617*10000000)/10000000</f>
        <v>4.66E-4</v>
      </c>
      <c r="H620" s="278">
        <f>SUM(D620:G620)</f>
        <v>4.66E-4</v>
      </c>
    </row>
    <row r="621" spans="1:8" x14ac:dyDescent="0.2">
      <c r="A621" s="110">
        <f t="shared" ref="A621:A626" si="27">+A620+1</f>
        <v>19</v>
      </c>
      <c r="B621" s="129" t="s">
        <v>202</v>
      </c>
      <c r="C621" s="129"/>
      <c r="D621" s="142">
        <f>+$H$32*D620</f>
        <v>0</v>
      </c>
      <c r="E621" s="142">
        <f>+$H$32*E620</f>
        <v>0</v>
      </c>
      <c r="F621" s="142">
        <f>+$H$32*F620</f>
        <v>0</v>
      </c>
      <c r="G621" s="142">
        <f>+$H$617*G620</f>
        <v>433395.72796599998</v>
      </c>
      <c r="H621" s="168">
        <f>SUM(D621:G621)</f>
        <v>433395.72796599998</v>
      </c>
    </row>
    <row r="622" spans="1:8" x14ac:dyDescent="0.2">
      <c r="A622" s="110">
        <f t="shared" si="27"/>
        <v>20</v>
      </c>
      <c r="B622" s="129" t="s">
        <v>203</v>
      </c>
      <c r="C622" s="129"/>
      <c r="D622" s="281">
        <f>IF(D610&lt;&gt;0,+D621-D610,0)</f>
        <v>0</v>
      </c>
      <c r="E622" s="283">
        <f>IF(E610&lt;&gt;0,+E621-E610,0)</f>
        <v>0</v>
      </c>
      <c r="F622" s="283">
        <f>IF(F610&lt;&gt;0,+F621-F610,0)</f>
        <v>0</v>
      </c>
      <c r="G622" s="282">
        <f>IF(G610&lt;&gt;0,+G621-G610,0)</f>
        <v>-10.272034000023268</v>
      </c>
      <c r="H622" s="168">
        <f>SUM(D622:G622)</f>
        <v>-10.272034000023268</v>
      </c>
    </row>
    <row r="623" spans="1:8" ht="15.75" x14ac:dyDescent="0.25">
      <c r="A623" s="110">
        <f t="shared" si="27"/>
        <v>21</v>
      </c>
      <c r="B623" s="129" t="s">
        <v>204</v>
      </c>
      <c r="C623" s="129"/>
      <c r="D623" s="267"/>
      <c r="E623" s="169"/>
      <c r="F623" s="169"/>
      <c r="G623" s="169"/>
      <c r="H623" s="268"/>
    </row>
    <row r="624" spans="1:8" x14ac:dyDescent="0.2">
      <c r="A624" s="110">
        <f t="shared" si="27"/>
        <v>22</v>
      </c>
      <c r="B624" s="129" t="s">
        <v>205</v>
      </c>
      <c r="C624" s="129"/>
      <c r="D624" s="271"/>
      <c r="E624" s="273"/>
      <c r="F624" s="273"/>
      <c r="G624" s="273"/>
      <c r="H624" s="272"/>
    </row>
    <row r="625" spans="1:8" x14ac:dyDescent="0.2">
      <c r="A625" s="110">
        <f t="shared" si="27"/>
        <v>23</v>
      </c>
      <c r="B625" s="129" t="s">
        <v>206</v>
      </c>
      <c r="C625" s="129"/>
      <c r="D625" s="271"/>
      <c r="E625" s="273"/>
      <c r="F625" s="273"/>
      <c r="G625" s="273"/>
      <c r="H625" s="272"/>
    </row>
    <row r="626" spans="1:8" x14ac:dyDescent="0.2">
      <c r="A626" s="110">
        <f t="shared" si="27"/>
        <v>24</v>
      </c>
      <c r="B626" s="129" t="s">
        <v>145</v>
      </c>
      <c r="C626" s="129"/>
      <c r="D626" s="269"/>
      <c r="E626" s="270"/>
      <c r="F626" s="270"/>
      <c r="G626" s="270"/>
      <c r="H626" s="266"/>
    </row>
    <row r="627" spans="1:8" x14ac:dyDescent="0.2">
      <c r="A627" s="139" t="s">
        <v>139</v>
      </c>
      <c r="B627" s="170" t="s">
        <v>146</v>
      </c>
      <c r="C627" s="212"/>
      <c r="D627" s="171"/>
      <c r="E627" s="172"/>
      <c r="F627" s="172"/>
      <c r="G627" s="172">
        <v>67.16</v>
      </c>
      <c r="H627" s="168">
        <f>SUM(D627:G627)</f>
        <v>67.16</v>
      </c>
    </row>
    <row r="628" spans="1:8" x14ac:dyDescent="0.2">
      <c r="A628" s="139" t="s">
        <v>140</v>
      </c>
      <c r="B628" s="170" t="s">
        <v>147</v>
      </c>
      <c r="C628" s="129"/>
      <c r="D628" s="171"/>
      <c r="E628" s="172"/>
      <c r="F628" s="172"/>
      <c r="G628" s="172">
        <v>0</v>
      </c>
      <c r="H628" s="168">
        <f>SUM(D628:G628)</f>
        <v>0</v>
      </c>
    </row>
    <row r="629" spans="1:8" x14ac:dyDescent="0.2">
      <c r="A629" s="139" t="s">
        <v>141</v>
      </c>
      <c r="B629" s="129" t="s">
        <v>407</v>
      </c>
      <c r="C629" s="129"/>
      <c r="D629" s="279">
        <f>+D621+D627+D628</f>
        <v>0</v>
      </c>
      <c r="E629" s="172">
        <f>+E621+E627+E628</f>
        <v>0</v>
      </c>
      <c r="F629" s="172">
        <f>+F621+F627+F628</f>
        <v>0</v>
      </c>
      <c r="G629" s="280">
        <f>+G621+G627+G628</f>
        <v>433462.88796599995</v>
      </c>
      <c r="H629" s="168">
        <f>SUM(D629:G629)</f>
        <v>433462.88796599995</v>
      </c>
    </row>
    <row r="630" spans="1:8" x14ac:dyDescent="0.2">
      <c r="A630" s="110">
        <v>25</v>
      </c>
      <c r="B630" s="129" t="s">
        <v>148</v>
      </c>
      <c r="C630" s="129"/>
      <c r="D630" s="279"/>
      <c r="E630" s="172"/>
      <c r="F630" s="172"/>
      <c r="G630" s="280">
        <v>433463.1</v>
      </c>
      <c r="H630" s="168">
        <f>SUM(D630:G630)</f>
        <v>433463.1</v>
      </c>
    </row>
    <row r="631" spans="1:8" x14ac:dyDescent="0.2">
      <c r="A631" s="110">
        <f>+A630+1</f>
        <v>26</v>
      </c>
      <c r="B631" s="129" t="s">
        <v>149</v>
      </c>
      <c r="C631" s="129"/>
      <c r="D631" s="279">
        <f>+D630-D629</f>
        <v>0</v>
      </c>
      <c r="E631" s="142">
        <f>+E630-E629</f>
        <v>0</v>
      </c>
      <c r="F631" s="142">
        <f>+F630-F629</f>
        <v>0</v>
      </c>
      <c r="G631" s="280">
        <f>+G630-G629</f>
        <v>0.21203400002559647</v>
      </c>
      <c r="H631" s="168">
        <f>SUM(D631:G631)</f>
        <v>0.21203400002559647</v>
      </c>
    </row>
    <row r="632" spans="1:8" ht="15.75" thickBot="1" x14ac:dyDescent="0.25">
      <c r="A632" s="110">
        <f>+A631+1</f>
        <v>27</v>
      </c>
      <c r="B632" s="129" t="s">
        <v>207</v>
      </c>
      <c r="C632" s="129"/>
      <c r="D632" s="171"/>
      <c r="E632" s="172"/>
      <c r="F632" s="172"/>
      <c r="G632" s="169"/>
      <c r="H632" s="173">
        <f>SUM(D632:F632)</f>
        <v>0</v>
      </c>
    </row>
    <row r="633" spans="1:8" ht="16.5" thickBot="1" x14ac:dyDescent="0.3">
      <c r="A633" s="110">
        <f>+A632+1</f>
        <v>28</v>
      </c>
      <c r="B633" s="116" t="s">
        <v>208</v>
      </c>
      <c r="C633" s="116"/>
      <c r="D633" s="174">
        <f>+D629+D631+D632</f>
        <v>0</v>
      </c>
      <c r="E633" s="174">
        <f>+E629+E631+E632</f>
        <v>0</v>
      </c>
      <c r="F633" s="174">
        <f>+F629+F631+F632</f>
        <v>0</v>
      </c>
      <c r="G633" s="174">
        <f>+G629+G631</f>
        <v>433463.1</v>
      </c>
      <c r="H633" s="175">
        <f>SUM(D633:G633)</f>
        <v>433463.1</v>
      </c>
    </row>
    <row r="634" spans="1:8" ht="15.75" thickTop="1" x14ac:dyDescent="0.2">
      <c r="A634" s="110"/>
      <c r="B634" s="129"/>
      <c r="C634" s="129"/>
      <c r="D634" s="151"/>
      <c r="E634" s="151"/>
      <c r="F634" s="151"/>
      <c r="G634" s="151"/>
      <c r="H634" s="151"/>
    </row>
    <row r="635" spans="1:8" ht="16.5" thickBot="1" x14ac:dyDescent="0.3">
      <c r="A635" s="110"/>
      <c r="B635" s="135" t="s">
        <v>209</v>
      </c>
      <c r="C635" s="135"/>
      <c r="D635" s="151"/>
      <c r="E635" s="151"/>
      <c r="F635" s="151"/>
      <c r="G635" s="151"/>
      <c r="H635" s="151"/>
    </row>
    <row r="636" spans="1:8" ht="15.75" thickTop="1" x14ac:dyDescent="0.2">
      <c r="A636" s="110">
        <f>+A633+1</f>
        <v>29</v>
      </c>
      <c r="B636" s="129" t="s">
        <v>168</v>
      </c>
      <c r="C636" s="129"/>
      <c r="D636" s="176"/>
      <c r="E636" s="177"/>
      <c r="F636" s="178"/>
      <c r="G636" s="179">
        <v>366.99</v>
      </c>
      <c r="H636" s="180">
        <f>G636</f>
        <v>366.99</v>
      </c>
    </row>
    <row r="637" spans="1:8" x14ac:dyDescent="0.2">
      <c r="A637" s="110">
        <f t="shared" ref="A637:A645" si="28">+A636+1</f>
        <v>30</v>
      </c>
      <c r="B637" s="129" t="s">
        <v>169</v>
      </c>
      <c r="C637" s="129"/>
      <c r="D637" s="181"/>
      <c r="E637" s="182"/>
      <c r="F637" s="141"/>
      <c r="G637" s="142">
        <v>230.93</v>
      </c>
      <c r="H637" s="183">
        <f t="shared" ref="H637:H644" si="29">+G637</f>
        <v>230.93</v>
      </c>
    </row>
    <row r="638" spans="1:8" x14ac:dyDescent="0.2">
      <c r="A638" s="110">
        <f t="shared" si="28"/>
        <v>31</v>
      </c>
      <c r="B638" s="129" t="s">
        <v>360</v>
      </c>
      <c r="C638" s="129"/>
      <c r="D638" s="181"/>
      <c r="E638" s="182"/>
      <c r="F638" s="141"/>
      <c r="G638" s="142">
        <v>0</v>
      </c>
      <c r="H638" s="183">
        <f t="shared" si="29"/>
        <v>0</v>
      </c>
    </row>
    <row r="639" spans="1:8" x14ac:dyDescent="0.2">
      <c r="A639" s="110">
        <f t="shared" si="28"/>
        <v>32</v>
      </c>
      <c r="B639" s="129" t="s">
        <v>210</v>
      </c>
      <c r="C639" s="129"/>
      <c r="D639" s="181"/>
      <c r="E639" s="182"/>
      <c r="F639" s="141"/>
      <c r="G639" s="142">
        <v>0</v>
      </c>
      <c r="H639" s="183">
        <f t="shared" si="29"/>
        <v>0</v>
      </c>
    </row>
    <row r="640" spans="1:8" x14ac:dyDescent="0.2">
      <c r="A640" s="110">
        <f t="shared" si="28"/>
        <v>33</v>
      </c>
      <c r="B640" s="129"/>
      <c r="C640" s="129"/>
      <c r="D640" s="181"/>
      <c r="E640" s="182"/>
      <c r="F640" s="141"/>
      <c r="G640" s="265"/>
      <c r="H640" s="274"/>
    </row>
    <row r="641" spans="1:9" x14ac:dyDescent="0.2">
      <c r="A641" s="110">
        <f t="shared" si="28"/>
        <v>34</v>
      </c>
      <c r="B641" s="129" t="s">
        <v>211</v>
      </c>
      <c r="C641" s="129"/>
      <c r="D641" s="181"/>
      <c r="E641" s="182"/>
      <c r="F641" s="141"/>
      <c r="G641" s="142">
        <v>0</v>
      </c>
      <c r="H641" s="183">
        <f t="shared" si="29"/>
        <v>0</v>
      </c>
    </row>
    <row r="642" spans="1:9" x14ac:dyDescent="0.2">
      <c r="A642" s="110">
        <f t="shared" si="28"/>
        <v>35</v>
      </c>
      <c r="B642" s="129" t="s">
        <v>212</v>
      </c>
      <c r="C642" s="129"/>
      <c r="D642" s="181"/>
      <c r="E642" s="182"/>
      <c r="F642" s="141"/>
      <c r="G642" s="142">
        <v>0</v>
      </c>
      <c r="H642" s="183">
        <f t="shared" si="29"/>
        <v>0</v>
      </c>
    </row>
    <row r="643" spans="1:9" x14ac:dyDescent="0.2">
      <c r="A643" s="110">
        <f t="shared" si="28"/>
        <v>36</v>
      </c>
      <c r="B643" s="129" t="s">
        <v>213</v>
      </c>
      <c r="C643" s="129"/>
      <c r="D643" s="181"/>
      <c r="E643" s="182"/>
      <c r="F643" s="141"/>
      <c r="G643" s="142">
        <v>0</v>
      </c>
      <c r="H643" s="183">
        <f t="shared" si="29"/>
        <v>0</v>
      </c>
    </row>
    <row r="644" spans="1:9" ht="60.75" thickBot="1" x14ac:dyDescent="0.25">
      <c r="A644" s="184">
        <f t="shared" si="28"/>
        <v>37</v>
      </c>
      <c r="B644" s="185" t="s">
        <v>214</v>
      </c>
      <c r="C644" s="186"/>
      <c r="D644" s="187"/>
      <c r="E644" s="188"/>
      <c r="F644" s="189"/>
      <c r="G644" s="190">
        <v>0</v>
      </c>
      <c r="H644" s="191">
        <f t="shared" si="29"/>
        <v>0</v>
      </c>
    </row>
    <row r="645" spans="1:9" ht="17.25" thickTop="1" thickBot="1" x14ac:dyDescent="0.3">
      <c r="A645" s="110">
        <f t="shared" si="28"/>
        <v>38</v>
      </c>
      <c r="B645" s="724" t="s">
        <v>215</v>
      </c>
      <c r="C645" s="116"/>
      <c r="D645" s="192"/>
      <c r="E645" s="143"/>
      <c r="F645" s="193"/>
      <c r="G645" s="194">
        <f>SUM(G636:G644)</f>
        <v>597.92000000000007</v>
      </c>
      <c r="H645" s="194">
        <f>SUM(H636:H644)</f>
        <v>597.92000000000007</v>
      </c>
    </row>
    <row r="646" spans="1:9" ht="16.5" thickTop="1" thickBot="1" x14ac:dyDescent="0.25">
      <c r="A646" s="110"/>
      <c r="B646" s="129"/>
      <c r="C646" s="129"/>
      <c r="D646" s="195"/>
      <c r="E646" s="195"/>
      <c r="F646" s="195"/>
      <c r="G646" s="195"/>
      <c r="H646" s="195"/>
    </row>
    <row r="647" spans="1:9" ht="17.25" thickTop="1" thickBot="1" x14ac:dyDescent="0.3">
      <c r="A647" s="110">
        <f>+A645+1</f>
        <v>39</v>
      </c>
      <c r="B647" s="116" t="s">
        <v>216</v>
      </c>
      <c r="C647" s="116"/>
      <c r="D647" s="196">
        <f>D633</f>
        <v>0</v>
      </c>
      <c r="E647" s="196">
        <f>E633</f>
        <v>0</v>
      </c>
      <c r="F647" s="196">
        <f>F633</f>
        <v>0</v>
      </c>
      <c r="G647" s="194">
        <f>G633+G645</f>
        <v>434061.01999999996</v>
      </c>
      <c r="H647" s="194">
        <f>H633+H645</f>
        <v>434061.01999999996</v>
      </c>
      <c r="I647" s="482"/>
    </row>
    <row r="648" spans="1:9" ht="16.5" thickTop="1" thickBot="1" x14ac:dyDescent="0.25">
      <c r="A648" s="110">
        <f>+A647+1</f>
        <v>40</v>
      </c>
      <c r="B648" s="725" t="s">
        <v>217</v>
      </c>
      <c r="C648" s="197"/>
      <c r="D648" s="201"/>
      <c r="E648" s="198"/>
      <c r="F648" s="198"/>
      <c r="G648" s="198"/>
      <c r="H648" s="382">
        <v>4.9572399999999999E-3</v>
      </c>
    </row>
    <row r="649" spans="1:9" ht="15.75" thickTop="1" x14ac:dyDescent="0.2">
      <c r="A649" s="110"/>
      <c r="B649" s="110"/>
      <c r="C649" s="110"/>
      <c r="D649" s="110"/>
      <c r="E649" s="111"/>
      <c r="F649" s="110"/>
      <c r="G649" s="110"/>
      <c r="H649" s="110"/>
    </row>
    <row r="651" spans="1:9" ht="20.25" x14ac:dyDescent="0.3">
      <c r="A651" s="109" t="s">
        <v>134</v>
      </c>
      <c r="B651" s="110"/>
      <c r="C651" s="109"/>
      <c r="E651" s="202"/>
      <c r="F651" s="110"/>
      <c r="G651" s="110"/>
      <c r="H651" s="110"/>
    </row>
    <row r="652" spans="1:9" ht="20.25" x14ac:dyDescent="0.3">
      <c r="A652" s="112" t="s">
        <v>645</v>
      </c>
      <c r="B652" s="109"/>
      <c r="C652" s="109"/>
      <c r="D652" s="110"/>
      <c r="E652" s="111"/>
      <c r="F652" s="110"/>
      <c r="G652" s="110"/>
      <c r="H652" s="110"/>
    </row>
    <row r="653" spans="1:9" x14ac:dyDescent="0.2">
      <c r="A653" s="113" t="s">
        <v>173</v>
      </c>
      <c r="B653" s="114"/>
      <c r="C653" s="115"/>
      <c r="D653" s="110"/>
      <c r="E653" s="111"/>
      <c r="F653" s="110"/>
      <c r="G653" s="110"/>
      <c r="H653" s="110"/>
    </row>
    <row r="654" spans="1:9" ht="21" thickBot="1" x14ac:dyDescent="0.35">
      <c r="A654" s="256" t="s">
        <v>523</v>
      </c>
      <c r="B654" s="257"/>
      <c r="C654" s="257"/>
      <c r="D654" s="110"/>
      <c r="E654" s="111"/>
      <c r="F654" s="110"/>
      <c r="G654" s="110"/>
      <c r="H654" s="110"/>
    </row>
    <row r="655" spans="1:9" ht="15.75" thickBot="1" x14ac:dyDescent="0.25">
      <c r="A655" s="110"/>
      <c r="B655" s="110"/>
      <c r="C655" s="110"/>
      <c r="D655" s="110"/>
      <c r="E655" s="111"/>
      <c r="F655" s="110"/>
      <c r="G655" s="110"/>
      <c r="H655" s="110"/>
    </row>
    <row r="656" spans="1:9" ht="15.75" thickTop="1" x14ac:dyDescent="0.2">
      <c r="A656" s="110">
        <v>1</v>
      </c>
      <c r="B656" s="117" t="s">
        <v>174</v>
      </c>
      <c r="C656" s="389">
        <v>203</v>
      </c>
      <c r="D656" s="118"/>
      <c r="E656" s="119"/>
      <c r="F656" s="110"/>
      <c r="G656" s="120"/>
      <c r="H656" s="120"/>
    </row>
    <row r="657" spans="1:8" x14ac:dyDescent="0.2">
      <c r="A657" s="110">
        <v>2</v>
      </c>
      <c r="B657" s="117" t="s">
        <v>175</v>
      </c>
      <c r="C657" s="121" t="s">
        <v>421</v>
      </c>
      <c r="D657" s="122"/>
      <c r="E657" s="123"/>
      <c r="F657" s="110"/>
      <c r="G657" s="120"/>
      <c r="H657" s="120"/>
    </row>
    <row r="658" spans="1:8" ht="15.75" thickBot="1" x14ac:dyDescent="0.25">
      <c r="A658" s="110">
        <v>3</v>
      </c>
      <c r="B658" s="117" t="s">
        <v>176</v>
      </c>
      <c r="C658" s="124"/>
      <c r="D658" s="125"/>
      <c r="E658" s="126"/>
      <c r="F658" s="120"/>
      <c r="G658" s="120"/>
      <c r="H658" s="120"/>
    </row>
    <row r="659" spans="1:8" ht="15.75" thickTop="1" x14ac:dyDescent="0.2">
      <c r="A659" s="110"/>
      <c r="B659" s="117" t="s">
        <v>177</v>
      </c>
      <c r="C659" s="117"/>
      <c r="D659" s="127"/>
      <c r="E659" s="128"/>
      <c r="F659" s="120"/>
      <c r="G659" s="120"/>
      <c r="H659" s="120"/>
    </row>
    <row r="660" spans="1:8" x14ac:dyDescent="0.2">
      <c r="A660" s="110"/>
      <c r="B660" s="110"/>
      <c r="C660" s="110"/>
      <c r="D660" s="110"/>
      <c r="E660" s="111"/>
      <c r="F660" s="110"/>
      <c r="G660" s="110"/>
      <c r="H660" s="110"/>
    </row>
    <row r="661" spans="1:8" x14ac:dyDescent="0.2">
      <c r="A661" s="110"/>
      <c r="B661" s="117"/>
      <c r="C661" s="117"/>
      <c r="D661" s="120"/>
      <c r="E661" s="128"/>
      <c r="F661" s="127" t="s">
        <v>178</v>
      </c>
      <c r="G661" s="120"/>
      <c r="H661" s="120"/>
    </row>
    <row r="662" spans="1:8" x14ac:dyDescent="0.2">
      <c r="A662" s="110"/>
      <c r="B662" s="129"/>
      <c r="C662" s="129"/>
      <c r="D662" s="130" t="s">
        <v>179</v>
      </c>
      <c r="E662" s="131" t="s">
        <v>180</v>
      </c>
      <c r="F662" s="127" t="s">
        <v>181</v>
      </c>
      <c r="G662" s="127" t="s">
        <v>182</v>
      </c>
      <c r="H662" s="120"/>
    </row>
    <row r="663" spans="1:8" x14ac:dyDescent="0.2">
      <c r="A663" s="110">
        <v>4</v>
      </c>
      <c r="B663" s="117" t="s">
        <v>154</v>
      </c>
      <c r="C663" s="117"/>
      <c r="D663" s="275"/>
      <c r="E663" s="132" t="s">
        <v>509</v>
      </c>
      <c r="F663" s="276"/>
      <c r="G663" s="422" t="s">
        <v>510</v>
      </c>
      <c r="H663" s="275"/>
    </row>
    <row r="664" spans="1:8" ht="15.75" x14ac:dyDescent="0.25">
      <c r="A664" s="110"/>
      <c r="B664" s="129"/>
      <c r="C664" s="129"/>
      <c r="D664" s="134" t="s">
        <v>183</v>
      </c>
      <c r="E664" s="135" t="s">
        <v>183</v>
      </c>
      <c r="F664" s="136" t="s">
        <v>183</v>
      </c>
      <c r="G664" s="136" t="s">
        <v>184</v>
      </c>
      <c r="H664" s="136" t="s">
        <v>185</v>
      </c>
    </row>
    <row r="665" spans="1:8" ht="16.5" thickBot="1" x14ac:dyDescent="0.3">
      <c r="A665" s="110"/>
      <c r="B665" s="135" t="s">
        <v>186</v>
      </c>
      <c r="C665" s="135"/>
      <c r="D665" s="137"/>
      <c r="E665" s="138"/>
      <c r="F665" s="137"/>
      <c r="G665" s="137"/>
      <c r="H665" s="137"/>
    </row>
    <row r="666" spans="1:8" ht="16.5" thickTop="1" x14ac:dyDescent="0.25">
      <c r="A666" s="139">
        <f>1+A663</f>
        <v>5</v>
      </c>
      <c r="B666" s="117" t="s">
        <v>187</v>
      </c>
      <c r="C666" s="135"/>
      <c r="D666" s="216">
        <v>0</v>
      </c>
      <c r="E666" s="217"/>
      <c r="F666" s="218"/>
      <c r="G666" s="219"/>
      <c r="H666" s="421">
        <f>+D666</f>
        <v>0</v>
      </c>
    </row>
    <row r="667" spans="1:8" x14ac:dyDescent="0.2">
      <c r="A667" s="110">
        <f>+A666+1</f>
        <v>6</v>
      </c>
      <c r="B667" s="129" t="s">
        <v>188</v>
      </c>
      <c r="C667" s="129"/>
      <c r="D667" s="221"/>
      <c r="E667" s="222">
        <v>0</v>
      </c>
      <c r="F667" s="223"/>
      <c r="G667" s="224"/>
      <c r="H667" s="421">
        <f>+E667</f>
        <v>0</v>
      </c>
    </row>
    <row r="668" spans="1:8" x14ac:dyDescent="0.2">
      <c r="A668" s="110">
        <f>+A667+1</f>
        <v>7</v>
      </c>
      <c r="B668" s="129" t="s">
        <v>155</v>
      </c>
      <c r="C668" s="129"/>
      <c r="D668" s="225"/>
      <c r="E668" s="226"/>
      <c r="F668" s="227">
        <v>0</v>
      </c>
      <c r="G668" s="228"/>
      <c r="H668" s="386">
        <f>+F668</f>
        <v>0</v>
      </c>
    </row>
    <row r="669" spans="1:8" x14ac:dyDescent="0.2">
      <c r="A669" s="110">
        <f>+A668+1</f>
        <v>8</v>
      </c>
      <c r="B669" s="129" t="s">
        <v>156</v>
      </c>
      <c r="C669" s="129"/>
      <c r="D669" s="225"/>
      <c r="E669" s="230"/>
      <c r="F669" s="231">
        <v>0</v>
      </c>
      <c r="G669" s="232"/>
      <c r="H669" s="386">
        <f>+F669</f>
        <v>0</v>
      </c>
    </row>
    <row r="670" spans="1:8" ht="15.75" thickBot="1" x14ac:dyDescent="0.25">
      <c r="A670" s="110">
        <f>+A669+1</f>
        <v>9</v>
      </c>
      <c r="B670" s="129" t="s">
        <v>189</v>
      </c>
      <c r="C670" s="129"/>
      <c r="D670" s="225"/>
      <c r="E670" s="233"/>
      <c r="F670" s="234"/>
      <c r="G670" s="414">
        <v>91553</v>
      </c>
      <c r="H670" s="415">
        <f>+G670</f>
        <v>91553</v>
      </c>
    </row>
    <row r="671" spans="1:8" ht="17.25" thickTop="1" thickBot="1" x14ac:dyDescent="0.3">
      <c r="A671" s="110">
        <f>+A670+1</f>
        <v>10</v>
      </c>
      <c r="B671" s="116" t="s">
        <v>190</v>
      </c>
      <c r="C671" s="116"/>
      <c r="D671" s="237">
        <f>+D666</f>
        <v>0</v>
      </c>
      <c r="E671" s="238">
        <f>+E667</f>
        <v>0</v>
      </c>
      <c r="F671" s="239">
        <f>+F668+F669</f>
        <v>0</v>
      </c>
      <c r="G671" s="385">
        <f>+G670</f>
        <v>91553</v>
      </c>
      <c r="H671" s="385">
        <f>SUM(D671:G671)</f>
        <v>91553</v>
      </c>
    </row>
    <row r="672" spans="1:8" ht="15.75" thickTop="1" x14ac:dyDescent="0.2">
      <c r="A672" s="110"/>
      <c r="B672" s="129"/>
      <c r="C672" s="129"/>
      <c r="D672" s="144"/>
      <c r="E672" s="145"/>
      <c r="F672" s="144"/>
      <c r="G672" s="144"/>
      <c r="H672" s="144"/>
    </row>
    <row r="673" spans="1:8" ht="16.5" thickBot="1" x14ac:dyDescent="0.3">
      <c r="A673" s="110"/>
      <c r="B673" s="135" t="s">
        <v>191</v>
      </c>
      <c r="C673" s="135"/>
      <c r="D673" s="144"/>
      <c r="E673" s="145"/>
      <c r="F673" s="144"/>
      <c r="G673" s="144"/>
      <c r="H673" s="144"/>
    </row>
    <row r="674" spans="1:8" ht="15.75" thickTop="1" x14ac:dyDescent="0.2">
      <c r="A674" s="110">
        <f>+A671+1</f>
        <v>11</v>
      </c>
      <c r="B674" s="129" t="s">
        <v>192</v>
      </c>
      <c r="C674" s="129"/>
      <c r="D674" s="146"/>
      <c r="E674" s="147"/>
      <c r="F674" s="147"/>
      <c r="G674" s="147"/>
      <c r="H674" s="148"/>
    </row>
    <row r="675" spans="1:8" ht="16.5" thickBot="1" x14ac:dyDescent="0.3">
      <c r="A675" s="110">
        <f>+A674+1</f>
        <v>12</v>
      </c>
      <c r="B675" s="724" t="s">
        <v>193</v>
      </c>
      <c r="C675" s="116"/>
      <c r="D675" s="277">
        <f>+D671-D674</f>
        <v>0</v>
      </c>
      <c r="E675" s="149">
        <f>+E671-E674</f>
        <v>0</v>
      </c>
      <c r="F675" s="149">
        <f>+F671-F674</f>
        <v>0</v>
      </c>
      <c r="G675" s="149">
        <f>+G671-G674</f>
        <v>91553</v>
      </c>
      <c r="H675" s="150">
        <f>+H671-H674</f>
        <v>91553</v>
      </c>
    </row>
    <row r="676" spans="1:8" ht="15.75" thickTop="1" x14ac:dyDescent="0.2">
      <c r="A676" s="110"/>
      <c r="B676" s="129"/>
      <c r="C676" s="129"/>
      <c r="D676" s="129"/>
      <c r="E676" s="151"/>
      <c r="F676" s="129"/>
      <c r="G676" s="129"/>
      <c r="H676" s="129"/>
    </row>
    <row r="677" spans="1:8" ht="16.5" thickBot="1" x14ac:dyDescent="0.3">
      <c r="A677" s="110"/>
      <c r="B677" s="152" t="s">
        <v>194</v>
      </c>
      <c r="C677" s="134"/>
      <c r="D677" s="129"/>
      <c r="E677" s="151"/>
      <c r="F677" s="129"/>
      <c r="G677" s="129"/>
      <c r="H677" s="129"/>
    </row>
    <row r="678" spans="1:8" ht="15.75" thickTop="1" x14ac:dyDescent="0.2">
      <c r="A678" s="110">
        <f>+A675+1</f>
        <v>13</v>
      </c>
      <c r="B678" s="129" t="s">
        <v>195</v>
      </c>
      <c r="C678" s="129"/>
      <c r="D678" s="153"/>
      <c r="E678" s="154"/>
      <c r="F678" s="140"/>
      <c r="G678" s="155"/>
      <c r="H678" s="418">
        <f>H548</f>
        <v>943130744</v>
      </c>
    </row>
    <row r="679" spans="1:8" x14ac:dyDescent="0.2">
      <c r="A679" s="110">
        <f>+A678+1</f>
        <v>14</v>
      </c>
      <c r="B679" s="110" t="s">
        <v>196</v>
      </c>
      <c r="C679" s="110"/>
      <c r="D679" s="157"/>
      <c r="E679" s="158"/>
      <c r="F679" s="159"/>
      <c r="G679" s="160"/>
      <c r="H679" s="419">
        <v>0</v>
      </c>
    </row>
    <row r="680" spans="1:8" x14ac:dyDescent="0.2">
      <c r="A680" s="110">
        <f>+A679+1</f>
        <v>15</v>
      </c>
      <c r="B680" s="129" t="s">
        <v>197</v>
      </c>
      <c r="C680" s="129"/>
      <c r="D680" s="157"/>
      <c r="E680" s="158"/>
      <c r="F680" s="159"/>
      <c r="G680" s="160"/>
      <c r="H680" s="419">
        <v>0</v>
      </c>
    </row>
    <row r="681" spans="1:8" ht="15.75" thickBot="1" x14ac:dyDescent="0.25">
      <c r="A681" s="110">
        <f>+A680+1</f>
        <v>16</v>
      </c>
      <c r="B681" s="129" t="s">
        <v>198</v>
      </c>
      <c r="C681" s="129"/>
      <c r="D681" s="157"/>
      <c r="E681" s="158"/>
      <c r="F681" s="159"/>
      <c r="G681" s="160"/>
      <c r="H681" s="419">
        <v>0</v>
      </c>
    </row>
    <row r="682" spans="1:8" ht="17.25" thickTop="1" thickBot="1" x14ac:dyDescent="0.3">
      <c r="A682" s="110">
        <f>+A681+1</f>
        <v>17</v>
      </c>
      <c r="B682" s="116" t="s">
        <v>199</v>
      </c>
      <c r="C682" s="116"/>
      <c r="D682" s="162"/>
      <c r="E682" s="163"/>
      <c r="F682" s="164"/>
      <c r="G682" s="164"/>
      <c r="H682" s="420">
        <f>+H678+H679+H680-H681</f>
        <v>943130744</v>
      </c>
    </row>
    <row r="683" spans="1:8" ht="15.75" thickTop="1" x14ac:dyDescent="0.2">
      <c r="A683" s="110"/>
      <c r="B683" s="129" t="s">
        <v>177</v>
      </c>
      <c r="C683" s="129"/>
      <c r="D683" s="166"/>
      <c r="E683" s="167"/>
      <c r="F683" s="166"/>
      <c r="G683" s="166"/>
      <c r="H683" s="166"/>
    </row>
    <row r="684" spans="1:8" ht="16.5" thickBot="1" x14ac:dyDescent="0.3">
      <c r="A684" s="110"/>
      <c r="B684" s="135" t="s">
        <v>200</v>
      </c>
      <c r="C684" s="135"/>
      <c r="D684" s="166"/>
      <c r="E684" s="167"/>
      <c r="F684" s="166"/>
      <c r="G684" s="166"/>
      <c r="H684" s="166"/>
    </row>
    <row r="685" spans="1:8" ht="15.75" thickTop="1" x14ac:dyDescent="0.2">
      <c r="A685" s="110">
        <f>+A682+1</f>
        <v>18</v>
      </c>
      <c r="B685" s="129" t="s">
        <v>201</v>
      </c>
      <c r="C685" s="129"/>
      <c r="D685" s="199">
        <f>+INT(D675/$H$32*10000000)/10000000</f>
        <v>0</v>
      </c>
      <c r="E685" s="200">
        <f>+INT(E675/$H$32*10000000)/10000000</f>
        <v>0</v>
      </c>
      <c r="F685" s="200">
        <f>+INT(F675/$H$32*10000000)/10000000</f>
        <v>0</v>
      </c>
      <c r="G685" s="200">
        <f>+INT(G675/$H$682*10000000)/10000000</f>
        <v>9.7E-5</v>
      </c>
      <c r="H685" s="278">
        <f>SUM(D685:G685)</f>
        <v>9.7E-5</v>
      </c>
    </row>
    <row r="686" spans="1:8" x14ac:dyDescent="0.2">
      <c r="A686" s="110">
        <f t="shared" ref="A686:A691" si="30">+A685+1</f>
        <v>19</v>
      </c>
      <c r="B686" s="129" t="s">
        <v>202</v>
      </c>
      <c r="C686" s="129"/>
      <c r="D686" s="142">
        <f>+$H$32*D685</f>
        <v>0</v>
      </c>
      <c r="E686" s="142">
        <f>+$H$32*E685</f>
        <v>0</v>
      </c>
      <c r="F686" s="142">
        <f>+$H$32*F685</f>
        <v>0</v>
      </c>
      <c r="G686" s="142">
        <f>+$H$682*G685</f>
        <v>91483.682167999999</v>
      </c>
      <c r="H686" s="168">
        <f>SUM(D686:G686)</f>
        <v>91483.682167999999</v>
      </c>
    </row>
    <row r="687" spans="1:8" x14ac:dyDescent="0.2">
      <c r="A687" s="110">
        <f t="shared" si="30"/>
        <v>20</v>
      </c>
      <c r="B687" s="129" t="s">
        <v>203</v>
      </c>
      <c r="C687" s="129"/>
      <c r="D687" s="281">
        <f>IF(D675&lt;&gt;0,+D686-D675,0)</f>
        <v>0</v>
      </c>
      <c r="E687" s="283">
        <f>IF(E675&lt;&gt;0,+E686-E675,0)</f>
        <v>0</v>
      </c>
      <c r="F687" s="283">
        <f>IF(F675&lt;&gt;0,+F686-F675,0)</f>
        <v>0</v>
      </c>
      <c r="G687" s="282">
        <f>IF(G675&lt;&gt;0,+G686-G675,0)</f>
        <v>-69.317832000000635</v>
      </c>
      <c r="H687" s="168">
        <f>SUM(D687:G687)</f>
        <v>-69.317832000000635</v>
      </c>
    </row>
    <row r="688" spans="1:8" ht="15.75" x14ac:dyDescent="0.25">
      <c r="A688" s="110">
        <f t="shared" si="30"/>
        <v>21</v>
      </c>
      <c r="B688" s="129" t="s">
        <v>204</v>
      </c>
      <c r="C688" s="129"/>
      <c r="D688" s="267"/>
      <c r="E688" s="169"/>
      <c r="F688" s="169"/>
      <c r="G688" s="169"/>
      <c r="H688" s="268"/>
    </row>
    <row r="689" spans="1:8" x14ac:dyDescent="0.2">
      <c r="A689" s="110">
        <f t="shared" si="30"/>
        <v>22</v>
      </c>
      <c r="B689" s="129" t="s">
        <v>205</v>
      </c>
      <c r="C689" s="129"/>
      <c r="D689" s="271"/>
      <c r="E689" s="273"/>
      <c r="F689" s="273"/>
      <c r="G689" s="273"/>
      <c r="H689" s="272"/>
    </row>
    <row r="690" spans="1:8" x14ac:dyDescent="0.2">
      <c r="A690" s="110">
        <f t="shared" si="30"/>
        <v>23</v>
      </c>
      <c r="B690" s="129" t="s">
        <v>206</v>
      </c>
      <c r="C690" s="129"/>
      <c r="D690" s="271"/>
      <c r="E690" s="273"/>
      <c r="F690" s="273"/>
      <c r="G690" s="273"/>
      <c r="H690" s="272"/>
    </row>
    <row r="691" spans="1:8" x14ac:dyDescent="0.2">
      <c r="A691" s="110">
        <f t="shared" si="30"/>
        <v>24</v>
      </c>
      <c r="B691" s="129" t="s">
        <v>145</v>
      </c>
      <c r="C691" s="129"/>
      <c r="D691" s="269"/>
      <c r="E691" s="270"/>
      <c r="F691" s="270"/>
      <c r="G691" s="270"/>
      <c r="H691" s="266"/>
    </row>
    <row r="692" spans="1:8" x14ac:dyDescent="0.2">
      <c r="A692" s="139" t="s">
        <v>139</v>
      </c>
      <c r="B692" s="170" t="s">
        <v>146</v>
      </c>
      <c r="C692" s="212"/>
      <c r="D692" s="171"/>
      <c r="E692" s="172"/>
      <c r="F692" s="172"/>
      <c r="G692" s="172">
        <v>0</v>
      </c>
      <c r="H692" s="168">
        <f>SUM(D692:G692)</f>
        <v>0</v>
      </c>
    </row>
    <row r="693" spans="1:8" x14ac:dyDescent="0.2">
      <c r="A693" s="139" t="s">
        <v>140</v>
      </c>
      <c r="B693" s="170" t="s">
        <v>147</v>
      </c>
      <c r="C693" s="129"/>
      <c r="D693" s="171"/>
      <c r="E693" s="172"/>
      <c r="F693" s="172"/>
      <c r="G693" s="172">
        <v>0</v>
      </c>
      <c r="H693" s="168">
        <f>SUM(D693:G693)</f>
        <v>0</v>
      </c>
    </row>
    <row r="694" spans="1:8" x14ac:dyDescent="0.2">
      <c r="A694" s="139" t="s">
        <v>141</v>
      </c>
      <c r="B694" s="129" t="s">
        <v>407</v>
      </c>
      <c r="C694" s="129"/>
      <c r="D694" s="279">
        <f>+D686+D692+D693</f>
        <v>0</v>
      </c>
      <c r="E694" s="172">
        <f>+E686+E692+E693</f>
        <v>0</v>
      </c>
      <c r="F694" s="172">
        <f>+F686+F692+F693</f>
        <v>0</v>
      </c>
      <c r="G694" s="280">
        <f>+G686+G692+G693</f>
        <v>91483.682167999999</v>
      </c>
      <c r="H694" s="168">
        <f>SUM(D694:G694)</f>
        <v>91483.682167999999</v>
      </c>
    </row>
    <row r="695" spans="1:8" x14ac:dyDescent="0.2">
      <c r="A695" s="110">
        <v>25</v>
      </c>
      <c r="B695" s="129" t="s">
        <v>148</v>
      </c>
      <c r="C695" s="129"/>
      <c r="D695" s="279"/>
      <c r="E695" s="172"/>
      <c r="F695" s="172"/>
      <c r="G695" s="280">
        <v>91483.71</v>
      </c>
      <c r="H695" s="168">
        <f>SUM(D695:G695)</f>
        <v>91483.71</v>
      </c>
    </row>
    <row r="696" spans="1:8" x14ac:dyDescent="0.2">
      <c r="A696" s="110">
        <f>+A695+1</f>
        <v>26</v>
      </c>
      <c r="B696" s="129" t="s">
        <v>149</v>
      </c>
      <c r="C696" s="129"/>
      <c r="D696" s="279">
        <f>+D695-D694</f>
        <v>0</v>
      </c>
      <c r="E696" s="142">
        <f>+E695-E694</f>
        <v>0</v>
      </c>
      <c r="F696" s="142">
        <f>+F695-F694</f>
        <v>0</v>
      </c>
      <c r="G696" s="280">
        <f>+G695-G694</f>
        <v>2.7832000007038005E-2</v>
      </c>
      <c r="H696" s="168">
        <f>SUM(D696:G696)</f>
        <v>2.7832000007038005E-2</v>
      </c>
    </row>
    <row r="697" spans="1:8" ht="15.75" thickBot="1" x14ac:dyDescent="0.25">
      <c r="A697" s="110">
        <f>+A696+1</f>
        <v>27</v>
      </c>
      <c r="B697" s="129" t="s">
        <v>207</v>
      </c>
      <c r="C697" s="129"/>
      <c r="D697" s="171"/>
      <c r="E697" s="172"/>
      <c r="F697" s="172"/>
      <c r="G697" s="169"/>
      <c r="H697" s="173">
        <f>SUM(D697:F697)</f>
        <v>0</v>
      </c>
    </row>
    <row r="698" spans="1:8" ht="16.5" thickBot="1" x14ac:dyDescent="0.3">
      <c r="A698" s="110">
        <f>+A697+1</f>
        <v>28</v>
      </c>
      <c r="B698" s="116" t="s">
        <v>208</v>
      </c>
      <c r="C698" s="116"/>
      <c r="D698" s="174">
        <f>+D694+D696+D697</f>
        <v>0</v>
      </c>
      <c r="E698" s="174">
        <f>+E694+E696+E697</f>
        <v>0</v>
      </c>
      <c r="F698" s="174">
        <f>+F694+F696+F697</f>
        <v>0</v>
      </c>
      <c r="G698" s="174">
        <f>+G694+G696</f>
        <v>91483.71</v>
      </c>
      <c r="H698" s="175">
        <f>SUM(D698:G698)</f>
        <v>91483.71</v>
      </c>
    </row>
    <row r="699" spans="1:8" ht="15.75" thickTop="1" x14ac:dyDescent="0.2">
      <c r="A699" s="110"/>
      <c r="B699" s="129"/>
      <c r="C699" s="129"/>
      <c r="D699" s="151"/>
      <c r="E699" s="151"/>
      <c r="F699" s="151"/>
      <c r="G699" s="151"/>
      <c r="H699" s="151"/>
    </row>
    <row r="700" spans="1:8" ht="16.5" thickBot="1" x14ac:dyDescent="0.3">
      <c r="A700" s="110"/>
      <c r="B700" s="135" t="s">
        <v>209</v>
      </c>
      <c r="C700" s="135"/>
      <c r="D700" s="151"/>
      <c r="E700" s="151"/>
      <c r="F700" s="151"/>
      <c r="G700" s="151"/>
      <c r="H700" s="151"/>
    </row>
    <row r="701" spans="1:8" ht="15.75" thickTop="1" x14ac:dyDescent="0.2">
      <c r="A701" s="110">
        <f>+A698+1</f>
        <v>29</v>
      </c>
      <c r="B701" s="129" t="s">
        <v>168</v>
      </c>
      <c r="C701" s="129"/>
      <c r="D701" s="176"/>
      <c r="E701" s="177"/>
      <c r="F701" s="178"/>
      <c r="G701" s="179">
        <v>76.39</v>
      </c>
      <c r="H701" s="180">
        <f>G701</f>
        <v>76.39</v>
      </c>
    </row>
    <row r="702" spans="1:8" x14ac:dyDescent="0.2">
      <c r="A702" s="110">
        <f t="shared" ref="A702:A710" si="31">+A701+1</f>
        <v>30</v>
      </c>
      <c r="B702" s="129" t="s">
        <v>169</v>
      </c>
      <c r="C702" s="129"/>
      <c r="D702" s="181"/>
      <c r="E702" s="182"/>
      <c r="F702" s="141"/>
      <c r="G702" s="142">
        <v>48.07</v>
      </c>
      <c r="H702" s="183">
        <f t="shared" ref="H702:H709" si="32">+G702</f>
        <v>48.07</v>
      </c>
    </row>
    <row r="703" spans="1:8" x14ac:dyDescent="0.2">
      <c r="A703" s="110">
        <f t="shared" si="31"/>
        <v>31</v>
      </c>
      <c r="B703" s="129" t="s">
        <v>360</v>
      </c>
      <c r="C703" s="129"/>
      <c r="D703" s="181"/>
      <c r="E703" s="182"/>
      <c r="F703" s="141"/>
      <c r="G703" s="142">
        <v>0</v>
      </c>
      <c r="H703" s="183">
        <f t="shared" si="32"/>
        <v>0</v>
      </c>
    </row>
    <row r="704" spans="1:8" x14ac:dyDescent="0.2">
      <c r="A704" s="110">
        <f t="shared" si="31"/>
        <v>32</v>
      </c>
      <c r="B704" s="129" t="s">
        <v>210</v>
      </c>
      <c r="C704" s="129"/>
      <c r="D704" s="181"/>
      <c r="E704" s="182"/>
      <c r="F704" s="141"/>
      <c r="G704" s="142">
        <v>0</v>
      </c>
      <c r="H704" s="183">
        <f t="shared" si="32"/>
        <v>0</v>
      </c>
    </row>
    <row r="705" spans="1:9" x14ac:dyDescent="0.2">
      <c r="A705" s="110">
        <f t="shared" si="31"/>
        <v>33</v>
      </c>
      <c r="B705" s="129"/>
      <c r="C705" s="129"/>
      <c r="D705" s="181"/>
      <c r="E705" s="182"/>
      <c r="F705" s="141"/>
      <c r="G705" s="265"/>
      <c r="H705" s="274"/>
    </row>
    <row r="706" spans="1:9" x14ac:dyDescent="0.2">
      <c r="A706" s="110">
        <f t="shared" si="31"/>
        <v>34</v>
      </c>
      <c r="B706" s="129" t="s">
        <v>211</v>
      </c>
      <c r="C706" s="129"/>
      <c r="D706" s="181"/>
      <c r="E706" s="182"/>
      <c r="F706" s="141"/>
      <c r="G706" s="142">
        <v>0</v>
      </c>
      <c r="H706" s="183">
        <f t="shared" si="32"/>
        <v>0</v>
      </c>
    </row>
    <row r="707" spans="1:9" x14ac:dyDescent="0.2">
      <c r="A707" s="110">
        <f t="shared" si="31"/>
        <v>35</v>
      </c>
      <c r="B707" s="129" t="s">
        <v>212</v>
      </c>
      <c r="C707" s="129"/>
      <c r="D707" s="181"/>
      <c r="E707" s="182"/>
      <c r="F707" s="141"/>
      <c r="G707" s="142">
        <v>0</v>
      </c>
      <c r="H707" s="183">
        <f t="shared" si="32"/>
        <v>0</v>
      </c>
    </row>
    <row r="708" spans="1:9" x14ac:dyDescent="0.2">
      <c r="A708" s="110">
        <f t="shared" si="31"/>
        <v>36</v>
      </c>
      <c r="B708" s="129" t="s">
        <v>213</v>
      </c>
      <c r="C708" s="129"/>
      <c r="D708" s="181"/>
      <c r="E708" s="182"/>
      <c r="F708" s="141"/>
      <c r="G708" s="142">
        <v>0</v>
      </c>
      <c r="H708" s="183">
        <f t="shared" si="32"/>
        <v>0</v>
      </c>
    </row>
    <row r="709" spans="1:9" ht="60.75" thickBot="1" x14ac:dyDescent="0.25">
      <c r="A709" s="184">
        <f t="shared" si="31"/>
        <v>37</v>
      </c>
      <c r="B709" s="185" t="s">
        <v>214</v>
      </c>
      <c r="C709" s="186"/>
      <c r="D709" s="187"/>
      <c r="E709" s="188"/>
      <c r="F709" s="189"/>
      <c r="G709" s="190">
        <v>0</v>
      </c>
      <c r="H709" s="191">
        <f t="shared" si="32"/>
        <v>0</v>
      </c>
    </row>
    <row r="710" spans="1:9" ht="17.25" thickTop="1" thickBot="1" x14ac:dyDescent="0.3">
      <c r="A710" s="110">
        <f t="shared" si="31"/>
        <v>38</v>
      </c>
      <c r="B710" s="724" t="s">
        <v>215</v>
      </c>
      <c r="C710" s="116"/>
      <c r="D710" s="192"/>
      <c r="E710" s="143"/>
      <c r="F710" s="193"/>
      <c r="G710" s="194">
        <f>SUM(G701:G709)</f>
        <v>124.46000000000001</v>
      </c>
      <c r="H710" s="194">
        <f>SUM(H701:H709)</f>
        <v>124.46000000000001</v>
      </c>
    </row>
    <row r="711" spans="1:9" ht="16.5" thickTop="1" thickBot="1" x14ac:dyDescent="0.25">
      <c r="A711" s="110"/>
      <c r="B711" s="129"/>
      <c r="C711" s="129"/>
      <c r="D711" s="195"/>
      <c r="E711" s="195"/>
      <c r="F711" s="195"/>
      <c r="G711" s="195"/>
      <c r="H711" s="195"/>
    </row>
    <row r="712" spans="1:9" ht="17.25" thickTop="1" thickBot="1" x14ac:dyDescent="0.3">
      <c r="A712" s="110">
        <f>+A710+1</f>
        <v>39</v>
      </c>
      <c r="B712" s="116" t="s">
        <v>216</v>
      </c>
      <c r="C712" s="116"/>
      <c r="D712" s="196">
        <f>D698</f>
        <v>0</v>
      </c>
      <c r="E712" s="196">
        <f>E698</f>
        <v>0</v>
      </c>
      <c r="F712" s="196">
        <f>F698</f>
        <v>0</v>
      </c>
      <c r="G712" s="194">
        <f>G698+G710</f>
        <v>91608.170000000013</v>
      </c>
      <c r="H712" s="194">
        <f>H698+H710</f>
        <v>91608.170000000013</v>
      </c>
    </row>
    <row r="713" spans="1:9" ht="16.5" thickTop="1" thickBot="1" x14ac:dyDescent="0.25">
      <c r="A713" s="110">
        <f>+A712+1</f>
        <v>40</v>
      </c>
      <c r="B713" s="725" t="s">
        <v>217</v>
      </c>
      <c r="C713" s="197"/>
      <c r="D713" s="201"/>
      <c r="E713" s="198"/>
      <c r="F713" s="198"/>
      <c r="G713" s="198"/>
      <c r="H713" s="382">
        <v>1.04622E-3</v>
      </c>
      <c r="I713" s="482"/>
    </row>
    <row r="714" spans="1:9" ht="15.75" thickTop="1" x14ac:dyDescent="0.2">
      <c r="A714" s="110"/>
      <c r="B714" s="110"/>
      <c r="C714" s="110"/>
      <c r="D714" s="110"/>
      <c r="E714" s="111"/>
      <c r="F714" s="110"/>
      <c r="G714" s="110"/>
      <c r="H714" s="110"/>
    </row>
    <row r="716" spans="1:9" ht="20.25" x14ac:dyDescent="0.3">
      <c r="A716" s="109" t="s">
        <v>134</v>
      </c>
      <c r="B716" s="110"/>
      <c r="C716" s="109"/>
      <c r="E716" s="202"/>
      <c r="F716" s="110"/>
      <c r="G716" s="110"/>
      <c r="H716" s="110"/>
    </row>
    <row r="717" spans="1:9" ht="20.25" x14ac:dyDescent="0.3">
      <c r="A717" s="112" t="s">
        <v>645</v>
      </c>
      <c r="B717" s="109"/>
      <c r="C717" s="109"/>
      <c r="D717" s="110"/>
      <c r="E717" s="111"/>
      <c r="F717" s="110"/>
      <c r="G717" s="110"/>
      <c r="H717" s="110"/>
    </row>
    <row r="718" spans="1:9" x14ac:dyDescent="0.2">
      <c r="A718" s="113" t="s">
        <v>173</v>
      </c>
      <c r="B718" s="114"/>
      <c r="C718" s="115"/>
      <c r="D718" s="110"/>
      <c r="E718" s="111"/>
      <c r="F718" s="110"/>
      <c r="G718" s="110"/>
      <c r="H718" s="110"/>
    </row>
    <row r="719" spans="1:9" ht="21" thickBot="1" x14ac:dyDescent="0.35">
      <c r="A719" s="256" t="s">
        <v>523</v>
      </c>
      <c r="B719" s="257"/>
      <c r="C719" s="257"/>
      <c r="D719" s="110"/>
      <c r="E719" s="111"/>
      <c r="F719" s="110"/>
      <c r="G719" s="110"/>
      <c r="H719" s="110"/>
    </row>
    <row r="720" spans="1:9" ht="15.75" thickBot="1" x14ac:dyDescent="0.25">
      <c r="A720" s="110"/>
      <c r="B720" s="110"/>
      <c r="C720" s="110"/>
      <c r="D720" s="110"/>
      <c r="E720" s="111"/>
      <c r="F720" s="110"/>
      <c r="G720" s="110"/>
      <c r="H720" s="110"/>
    </row>
    <row r="721" spans="1:8" ht="15.75" thickTop="1" x14ac:dyDescent="0.2">
      <c r="A721" s="110">
        <v>1</v>
      </c>
      <c r="B721" s="117" t="s">
        <v>174</v>
      </c>
      <c r="C721" s="388">
        <v>211</v>
      </c>
      <c r="D721" s="118"/>
      <c r="E721" s="119"/>
      <c r="F721" s="110"/>
      <c r="G721" s="120"/>
      <c r="H721" s="120"/>
    </row>
    <row r="722" spans="1:8" x14ac:dyDescent="0.2">
      <c r="A722" s="110">
        <v>2</v>
      </c>
      <c r="B722" s="117" t="s">
        <v>175</v>
      </c>
      <c r="C722" s="121" t="s">
        <v>433</v>
      </c>
      <c r="D722" s="122"/>
      <c r="E722" s="123"/>
      <c r="F722" s="110"/>
      <c r="G722" s="120"/>
      <c r="H722" s="120"/>
    </row>
    <row r="723" spans="1:8" ht="15.75" thickBot="1" x14ac:dyDescent="0.25">
      <c r="A723" s="110">
        <v>3</v>
      </c>
      <c r="B723" s="117" t="s">
        <v>176</v>
      </c>
      <c r="C723" s="124"/>
      <c r="D723" s="125"/>
      <c r="E723" s="126"/>
      <c r="F723" s="120"/>
      <c r="G723" s="120"/>
      <c r="H723" s="120"/>
    </row>
    <row r="724" spans="1:8" ht="15.75" thickTop="1" x14ac:dyDescent="0.2">
      <c r="A724" s="110"/>
      <c r="B724" s="117" t="s">
        <v>177</v>
      </c>
      <c r="C724" s="117"/>
      <c r="D724" s="127"/>
      <c r="E724" s="128"/>
      <c r="F724" s="120"/>
      <c r="G724" s="120"/>
      <c r="H724" s="120"/>
    </row>
    <row r="725" spans="1:8" x14ac:dyDescent="0.2">
      <c r="A725" s="110"/>
      <c r="B725" s="110"/>
      <c r="C725" s="110"/>
      <c r="D725" s="110"/>
      <c r="E725" s="111"/>
      <c r="F725" s="110"/>
      <c r="G725" s="110"/>
      <c r="H725" s="110"/>
    </row>
    <row r="726" spans="1:8" x14ac:dyDescent="0.2">
      <c r="A726" s="110"/>
      <c r="B726" s="117"/>
      <c r="C726" s="117"/>
      <c r="D726" s="120"/>
      <c r="E726" s="128"/>
      <c r="F726" s="127" t="s">
        <v>178</v>
      </c>
      <c r="G726" s="120"/>
      <c r="H726" s="120"/>
    </row>
    <row r="727" spans="1:8" x14ac:dyDescent="0.2">
      <c r="A727" s="110"/>
      <c r="B727" s="129"/>
      <c r="C727" s="129"/>
      <c r="D727" s="130" t="s">
        <v>179</v>
      </c>
      <c r="E727" s="131" t="s">
        <v>180</v>
      </c>
      <c r="F727" s="127" t="s">
        <v>181</v>
      </c>
      <c r="G727" s="127" t="s">
        <v>182</v>
      </c>
      <c r="H727" s="120"/>
    </row>
    <row r="728" spans="1:8" x14ac:dyDescent="0.2">
      <c r="A728" s="110">
        <v>4</v>
      </c>
      <c r="B728" s="117" t="s">
        <v>154</v>
      </c>
      <c r="C728" s="117"/>
      <c r="D728" s="275"/>
      <c r="E728" s="132" t="s">
        <v>509</v>
      </c>
      <c r="F728" s="276"/>
      <c r="G728" s="422" t="s">
        <v>509</v>
      </c>
      <c r="H728" s="275"/>
    </row>
    <row r="729" spans="1:8" ht="15.75" x14ac:dyDescent="0.25">
      <c r="A729" s="110"/>
      <c r="B729" s="129"/>
      <c r="C729" s="129"/>
      <c r="D729" s="134" t="s">
        <v>183</v>
      </c>
      <c r="E729" s="135" t="s">
        <v>183</v>
      </c>
      <c r="F729" s="136" t="s">
        <v>183</v>
      </c>
      <c r="G729" s="136" t="s">
        <v>184</v>
      </c>
      <c r="H729" s="136" t="s">
        <v>185</v>
      </c>
    </row>
    <row r="730" spans="1:8" ht="16.5" thickBot="1" x14ac:dyDescent="0.3">
      <c r="A730" s="110"/>
      <c r="B730" s="135" t="s">
        <v>186</v>
      </c>
      <c r="C730" s="135"/>
      <c r="D730" s="137"/>
      <c r="E730" s="138"/>
      <c r="F730" s="137"/>
      <c r="G730" s="137"/>
      <c r="H730" s="137"/>
    </row>
    <row r="731" spans="1:8" ht="16.5" thickTop="1" x14ac:dyDescent="0.25">
      <c r="A731" s="139">
        <f>1+A728</f>
        <v>5</v>
      </c>
      <c r="B731" s="117" t="s">
        <v>187</v>
      </c>
      <c r="C731" s="135"/>
      <c r="D731" s="216">
        <v>0</v>
      </c>
      <c r="E731" s="217"/>
      <c r="F731" s="218"/>
      <c r="G731" s="219"/>
      <c r="H731" s="421">
        <f>+D731</f>
        <v>0</v>
      </c>
    </row>
    <row r="732" spans="1:8" x14ac:dyDescent="0.2">
      <c r="A732" s="110">
        <f>+A731+1</f>
        <v>6</v>
      </c>
      <c r="B732" s="129" t="s">
        <v>188</v>
      </c>
      <c r="C732" s="129"/>
      <c r="D732" s="221"/>
      <c r="E732" s="222">
        <v>0</v>
      </c>
      <c r="F732" s="223"/>
      <c r="G732" s="224"/>
      <c r="H732" s="421">
        <f>+E732</f>
        <v>0</v>
      </c>
    </row>
    <row r="733" spans="1:8" x14ac:dyDescent="0.2">
      <c r="A733" s="110">
        <f>+A732+1</f>
        <v>7</v>
      </c>
      <c r="B733" s="129" t="s">
        <v>155</v>
      </c>
      <c r="C733" s="129"/>
      <c r="D733" s="225"/>
      <c r="E733" s="226"/>
      <c r="F733" s="227">
        <v>0</v>
      </c>
      <c r="G733" s="228"/>
      <c r="H733" s="386">
        <f>+F733</f>
        <v>0</v>
      </c>
    </row>
    <row r="734" spans="1:8" x14ac:dyDescent="0.2">
      <c r="A734" s="110">
        <f>+A733+1</f>
        <v>8</v>
      </c>
      <c r="B734" s="129" t="s">
        <v>156</v>
      </c>
      <c r="C734" s="129"/>
      <c r="D734" s="225"/>
      <c r="E734" s="230"/>
      <c r="F734" s="231">
        <v>0</v>
      </c>
      <c r="G734" s="232"/>
      <c r="H734" s="386">
        <f>+F734</f>
        <v>0</v>
      </c>
    </row>
    <row r="735" spans="1:8" ht="15.75" thickBot="1" x14ac:dyDescent="0.25">
      <c r="A735" s="110">
        <f>+A734+1</f>
        <v>9</v>
      </c>
      <c r="B735" s="129" t="s">
        <v>189</v>
      </c>
      <c r="C735" s="129"/>
      <c r="D735" s="225"/>
      <c r="E735" s="233"/>
      <c r="F735" s="234"/>
      <c r="G735" s="414">
        <v>0</v>
      </c>
      <c r="H735" s="415">
        <f>+G735</f>
        <v>0</v>
      </c>
    </row>
    <row r="736" spans="1:8" ht="17.25" thickTop="1" thickBot="1" x14ac:dyDescent="0.3">
      <c r="A736" s="110">
        <f>+A735+1</f>
        <v>10</v>
      </c>
      <c r="B736" s="116" t="s">
        <v>190</v>
      </c>
      <c r="C736" s="116"/>
      <c r="D736" s="237">
        <f>+D731</f>
        <v>0</v>
      </c>
      <c r="E736" s="238">
        <f>+E732</f>
        <v>0</v>
      </c>
      <c r="F736" s="239">
        <f>+F733+F734</f>
        <v>0</v>
      </c>
      <c r="G736" s="385">
        <f>+G735</f>
        <v>0</v>
      </c>
      <c r="H736" s="385">
        <f>SUM(D736:G736)</f>
        <v>0</v>
      </c>
    </row>
    <row r="737" spans="1:8" ht="15.75" thickTop="1" x14ac:dyDescent="0.2">
      <c r="A737" s="110"/>
      <c r="B737" s="129"/>
      <c r="C737" s="129"/>
      <c r="D737" s="144"/>
      <c r="E737" s="145"/>
      <c r="F737" s="144"/>
      <c r="G737" s="144"/>
      <c r="H737" s="144"/>
    </row>
    <row r="738" spans="1:8" ht="16.5" thickBot="1" x14ac:dyDescent="0.3">
      <c r="A738" s="110"/>
      <c r="B738" s="135" t="s">
        <v>191</v>
      </c>
      <c r="C738" s="135"/>
      <c r="D738" s="144"/>
      <c r="E738" s="145"/>
      <c r="F738" s="144"/>
      <c r="G738" s="144"/>
      <c r="H738" s="144"/>
    </row>
    <row r="739" spans="1:8" ht="15.75" thickTop="1" x14ac:dyDescent="0.2">
      <c r="A739" s="110">
        <f>+A736+1</f>
        <v>11</v>
      </c>
      <c r="B739" s="129" t="s">
        <v>192</v>
      </c>
      <c r="C739" s="129"/>
      <c r="D739" s="146"/>
      <c r="E739" s="147"/>
      <c r="F739" s="147"/>
      <c r="G739" s="147"/>
      <c r="H739" s="148"/>
    </row>
    <row r="740" spans="1:8" ht="16.5" thickBot="1" x14ac:dyDescent="0.3">
      <c r="A740" s="110">
        <f>+A739+1</f>
        <v>12</v>
      </c>
      <c r="B740" s="724" t="s">
        <v>193</v>
      </c>
      <c r="C740" s="116"/>
      <c r="D740" s="277">
        <f>+D736-D739</f>
        <v>0</v>
      </c>
      <c r="E740" s="149">
        <f>+E736-E739</f>
        <v>0</v>
      </c>
      <c r="F740" s="149">
        <f>+F736-F739</f>
        <v>0</v>
      </c>
      <c r="G740" s="149">
        <f>+G736-G739</f>
        <v>0</v>
      </c>
      <c r="H740" s="150">
        <f>+H736-H739</f>
        <v>0</v>
      </c>
    </row>
    <row r="741" spans="1:8" ht="15.75" thickTop="1" x14ac:dyDescent="0.2">
      <c r="A741" s="110"/>
      <c r="B741" s="129"/>
      <c r="C741" s="129"/>
      <c r="D741" s="129"/>
      <c r="E741" s="151"/>
      <c r="F741" s="129"/>
      <c r="G741" s="129"/>
      <c r="H741" s="129"/>
    </row>
    <row r="742" spans="1:8" ht="16.5" thickBot="1" x14ac:dyDescent="0.3">
      <c r="A742" s="110"/>
      <c r="B742" s="152" t="s">
        <v>194</v>
      </c>
      <c r="C742" s="134"/>
      <c r="D742" s="129"/>
      <c r="E742" s="151"/>
      <c r="F742" s="129"/>
      <c r="G742" s="129"/>
      <c r="H742" s="129"/>
    </row>
    <row r="743" spans="1:8" ht="15.75" thickTop="1" x14ac:dyDescent="0.2">
      <c r="A743" s="110">
        <f>+A740+1</f>
        <v>13</v>
      </c>
      <c r="B743" s="129" t="s">
        <v>195</v>
      </c>
      <c r="C743" s="129"/>
      <c r="D743" s="153"/>
      <c r="E743" s="154"/>
      <c r="F743" s="140"/>
      <c r="G743" s="155"/>
      <c r="H743" s="416">
        <v>442122019</v>
      </c>
    </row>
    <row r="744" spans="1:8" x14ac:dyDescent="0.2">
      <c r="A744" s="110">
        <f>+A743+1</f>
        <v>14</v>
      </c>
      <c r="B744" s="110" t="s">
        <v>196</v>
      </c>
      <c r="C744" s="110"/>
      <c r="D744" s="157"/>
      <c r="E744" s="158"/>
      <c r="F744" s="159"/>
      <c r="G744" s="160"/>
      <c r="H744" s="417">
        <v>0</v>
      </c>
    </row>
    <row r="745" spans="1:8" x14ac:dyDescent="0.2">
      <c r="A745" s="110">
        <f>+A744+1</f>
        <v>15</v>
      </c>
      <c r="B745" s="129" t="s">
        <v>197</v>
      </c>
      <c r="C745" s="129"/>
      <c r="D745" s="157"/>
      <c r="E745" s="158"/>
      <c r="F745" s="159"/>
      <c r="G745" s="160"/>
      <c r="H745" s="417">
        <v>0</v>
      </c>
    </row>
    <row r="746" spans="1:8" ht="15.75" thickBot="1" x14ac:dyDescent="0.25">
      <c r="A746" s="110">
        <f>+A745+1</f>
        <v>16</v>
      </c>
      <c r="B746" s="129" t="s">
        <v>198</v>
      </c>
      <c r="C746" s="129"/>
      <c r="D746" s="157"/>
      <c r="E746" s="158"/>
      <c r="F746" s="159"/>
      <c r="G746" s="160"/>
      <c r="H746" s="417">
        <v>33552684</v>
      </c>
    </row>
    <row r="747" spans="1:8" ht="17.25" thickTop="1" thickBot="1" x14ac:dyDescent="0.3">
      <c r="A747" s="110">
        <f>+A746+1</f>
        <v>17</v>
      </c>
      <c r="B747" s="116" t="s">
        <v>199</v>
      </c>
      <c r="C747" s="116"/>
      <c r="D747" s="162"/>
      <c r="E747" s="163"/>
      <c r="F747" s="164"/>
      <c r="G747" s="164"/>
      <c r="H747" s="385">
        <f>+H743+H744+H745-H746</f>
        <v>408569335</v>
      </c>
    </row>
    <row r="748" spans="1:8" ht="15.75" thickTop="1" x14ac:dyDescent="0.2">
      <c r="A748" s="110"/>
      <c r="B748" s="129" t="s">
        <v>177</v>
      </c>
      <c r="C748" s="129"/>
      <c r="D748" s="166"/>
      <c r="E748" s="167"/>
      <c r="F748" s="166"/>
      <c r="G748" s="166"/>
      <c r="H748" s="166"/>
    </row>
    <row r="749" spans="1:8" ht="16.5" thickBot="1" x14ac:dyDescent="0.3">
      <c r="A749" s="110"/>
      <c r="B749" s="135" t="s">
        <v>200</v>
      </c>
      <c r="C749" s="135"/>
      <c r="D749" s="166"/>
      <c r="E749" s="167"/>
      <c r="F749" s="166"/>
      <c r="G749" s="166"/>
      <c r="H749" s="166"/>
    </row>
    <row r="750" spans="1:8" ht="15.75" thickTop="1" x14ac:dyDescent="0.2">
      <c r="A750" s="110">
        <f>+A747+1</f>
        <v>18</v>
      </c>
      <c r="B750" s="129" t="s">
        <v>201</v>
      </c>
      <c r="C750" s="129"/>
      <c r="D750" s="199">
        <v>4.5897000000000004E-3</v>
      </c>
      <c r="E750" s="200">
        <f>+INT(E740/$H$32*10000000)/10000000</f>
        <v>0</v>
      </c>
      <c r="F750" s="200">
        <f>+INT(F740/$H$32*10000000)/10000000</f>
        <v>0</v>
      </c>
      <c r="G750" s="200">
        <f>+INT(G740/$H$747*10000000)/10000000</f>
        <v>0</v>
      </c>
      <c r="H750" s="278">
        <f>SUM(D750:G750)</f>
        <v>4.5897000000000004E-3</v>
      </c>
    </row>
    <row r="751" spans="1:8" x14ac:dyDescent="0.2">
      <c r="A751" s="110">
        <f t="shared" ref="A751:A756" si="33">+A750+1</f>
        <v>19</v>
      </c>
      <c r="B751" s="129" t="s">
        <v>202</v>
      </c>
      <c r="C751" s="129"/>
      <c r="D751" s="142">
        <f>+$H$747*D750</f>
        <v>1875210.6768495</v>
      </c>
      <c r="E751" s="142">
        <f>+$H$32*E750</f>
        <v>0</v>
      </c>
      <c r="F751" s="142">
        <f>+$H$32*F750</f>
        <v>0</v>
      </c>
      <c r="G751" s="142">
        <f>+$H$747*G750</f>
        <v>0</v>
      </c>
      <c r="H751" s="168">
        <f>SUM(D751:G751)</f>
        <v>1875210.6768495</v>
      </c>
    </row>
    <row r="752" spans="1:8" x14ac:dyDescent="0.2">
      <c r="A752" s="110">
        <f t="shared" si="33"/>
        <v>20</v>
      </c>
      <c r="B752" s="129" t="s">
        <v>203</v>
      </c>
      <c r="C752" s="129"/>
      <c r="D752" s="281">
        <f>IF(D740&lt;&gt;0,+D751-D740,0)</f>
        <v>0</v>
      </c>
      <c r="E752" s="283">
        <f>IF(E740&lt;&gt;0,+E751-E740,0)</f>
        <v>0</v>
      </c>
      <c r="F752" s="283">
        <f>IF(F740&lt;&gt;0,+F751-F740,0)</f>
        <v>0</v>
      </c>
      <c r="G752" s="282">
        <f>IF(G740&lt;&gt;0,+G751-G740,0)</f>
        <v>0</v>
      </c>
      <c r="H752" s="168">
        <f>SUM(D752:G752)</f>
        <v>0</v>
      </c>
    </row>
    <row r="753" spans="1:8" ht="15.75" x14ac:dyDescent="0.25">
      <c r="A753" s="110">
        <f t="shared" si="33"/>
        <v>21</v>
      </c>
      <c r="B753" s="129" t="s">
        <v>204</v>
      </c>
      <c r="C753" s="129"/>
      <c r="D753" s="267"/>
      <c r="E753" s="169"/>
      <c r="F753" s="169"/>
      <c r="G753" s="169"/>
      <c r="H753" s="268"/>
    </row>
    <row r="754" spans="1:8" x14ac:dyDescent="0.2">
      <c r="A754" s="110">
        <f t="shared" si="33"/>
        <v>22</v>
      </c>
      <c r="B754" s="129" t="s">
        <v>205</v>
      </c>
      <c r="C754" s="129"/>
      <c r="D754" s="271"/>
      <c r="E754" s="273"/>
      <c r="F754" s="273"/>
      <c r="G754" s="273"/>
      <c r="H754" s="272"/>
    </row>
    <row r="755" spans="1:8" x14ac:dyDescent="0.2">
      <c r="A755" s="110">
        <f t="shared" si="33"/>
        <v>23</v>
      </c>
      <c r="B755" s="129" t="s">
        <v>206</v>
      </c>
      <c r="C755" s="129"/>
      <c r="D755" s="271"/>
      <c r="E755" s="273"/>
      <c r="F755" s="273"/>
      <c r="G755" s="273"/>
      <c r="H755" s="272"/>
    </row>
    <row r="756" spans="1:8" x14ac:dyDescent="0.2">
      <c r="A756" s="110">
        <f t="shared" si="33"/>
        <v>24</v>
      </c>
      <c r="B756" s="129" t="s">
        <v>145</v>
      </c>
      <c r="C756" s="129"/>
      <c r="D756" s="269"/>
      <c r="E756" s="270"/>
      <c r="F756" s="270"/>
      <c r="G756" s="270"/>
      <c r="H756" s="266"/>
    </row>
    <row r="757" spans="1:8" x14ac:dyDescent="0.2">
      <c r="A757" s="139" t="s">
        <v>139</v>
      </c>
      <c r="B757" s="170" t="s">
        <v>146</v>
      </c>
      <c r="C757" s="212"/>
      <c r="D757" s="171">
        <v>5.65</v>
      </c>
      <c r="E757" s="172"/>
      <c r="F757" s="172"/>
      <c r="G757" s="172">
        <v>0</v>
      </c>
      <c r="H757" s="168">
        <f>SUM(D757:G757)</f>
        <v>5.65</v>
      </c>
    </row>
    <row r="758" spans="1:8" x14ac:dyDescent="0.2">
      <c r="A758" s="139" t="s">
        <v>140</v>
      </c>
      <c r="B758" s="170" t="s">
        <v>147</v>
      </c>
      <c r="C758" s="129"/>
      <c r="D758" s="171">
        <v>0</v>
      </c>
      <c r="E758" s="172"/>
      <c r="F758" s="172"/>
      <c r="G758" s="172">
        <v>0</v>
      </c>
      <c r="H758" s="168">
        <f>SUM(D758:G758)</f>
        <v>0</v>
      </c>
    </row>
    <row r="759" spans="1:8" x14ac:dyDescent="0.2">
      <c r="A759" s="139" t="s">
        <v>141</v>
      </c>
      <c r="B759" s="129" t="s">
        <v>407</v>
      </c>
      <c r="C759" s="129"/>
      <c r="D759" s="279">
        <f>+D751+D757+D758</f>
        <v>1875216.3268495</v>
      </c>
      <c r="E759" s="172">
        <f>+E751+E757+E758</f>
        <v>0</v>
      </c>
      <c r="F759" s="172">
        <f>+F751+F757+F758</f>
        <v>0</v>
      </c>
      <c r="G759" s="280">
        <f>+G751+G757+G758</f>
        <v>0</v>
      </c>
      <c r="H759" s="168">
        <f>SUM(D759:G759)</f>
        <v>1875216.3268495</v>
      </c>
    </row>
    <row r="760" spans="1:8" x14ac:dyDescent="0.2">
      <c r="A760" s="110">
        <v>25</v>
      </c>
      <c r="B760" s="129" t="s">
        <v>148</v>
      </c>
      <c r="C760" s="129"/>
      <c r="D760" s="279">
        <v>1875216.3</v>
      </c>
      <c r="E760" s="172"/>
      <c r="F760" s="172"/>
      <c r="G760" s="280">
        <v>0</v>
      </c>
      <c r="H760" s="168">
        <f>SUM(D760:G760)</f>
        <v>1875216.3</v>
      </c>
    </row>
    <row r="761" spans="1:8" x14ac:dyDescent="0.2">
      <c r="A761" s="110">
        <f>+A760+1</f>
        <v>26</v>
      </c>
      <c r="B761" s="129" t="s">
        <v>149</v>
      </c>
      <c r="C761" s="129"/>
      <c r="D761" s="279">
        <f>+D760-D759</f>
        <v>-2.6849499903619289E-2</v>
      </c>
      <c r="E761" s="142">
        <f>+E760-E759</f>
        <v>0</v>
      </c>
      <c r="F761" s="142">
        <f>+F760-F759</f>
        <v>0</v>
      </c>
      <c r="G761" s="280">
        <v>0</v>
      </c>
      <c r="H761" s="168">
        <f>SUM(D761:G761)</f>
        <v>-2.6849499903619289E-2</v>
      </c>
    </row>
    <row r="762" spans="1:8" ht="15.75" thickBot="1" x14ac:dyDescent="0.25">
      <c r="A762" s="110">
        <f>+A761+1</f>
        <v>27</v>
      </c>
      <c r="B762" s="129" t="s">
        <v>207</v>
      </c>
      <c r="C762" s="129"/>
      <c r="D762" s="171">
        <v>-60.32</v>
      </c>
      <c r="E762" s="172"/>
      <c r="F762" s="172"/>
      <c r="G762" s="169"/>
      <c r="H762" s="173">
        <f>SUM(D762:F762)</f>
        <v>-60.32</v>
      </c>
    </row>
    <row r="763" spans="1:8" ht="16.5" thickBot="1" x14ac:dyDescent="0.3">
      <c r="A763" s="110">
        <f>+A762+1</f>
        <v>28</v>
      </c>
      <c r="B763" s="116" t="s">
        <v>208</v>
      </c>
      <c r="C763" s="116"/>
      <c r="D763" s="174">
        <f>+D759+D761+D762</f>
        <v>1875155.98</v>
      </c>
      <c r="E763" s="174">
        <f>+E759+E761+E762</f>
        <v>0</v>
      </c>
      <c r="F763" s="174">
        <f>+F759+F761+F762</f>
        <v>0</v>
      </c>
      <c r="G763" s="174">
        <f>+G759+G761</f>
        <v>0</v>
      </c>
      <c r="H763" s="175">
        <f>SUM(D763:G763)</f>
        <v>1875155.98</v>
      </c>
    </row>
    <row r="764" spans="1:8" ht="15.75" thickTop="1" x14ac:dyDescent="0.2">
      <c r="A764" s="110"/>
      <c r="B764" s="129"/>
      <c r="C764" s="129"/>
      <c r="D764" s="151"/>
      <c r="E764" s="151"/>
      <c r="F764" s="151"/>
      <c r="G764" s="151"/>
      <c r="H764" s="151"/>
    </row>
    <row r="765" spans="1:8" ht="16.5" thickBot="1" x14ac:dyDescent="0.3">
      <c r="A765" s="110"/>
      <c r="B765" s="135" t="s">
        <v>209</v>
      </c>
      <c r="C765" s="135"/>
      <c r="D765" s="151"/>
      <c r="E765" s="151"/>
      <c r="F765" s="151"/>
      <c r="G765" s="151"/>
      <c r="H765" s="151"/>
    </row>
    <row r="766" spans="1:8" ht="15.75" thickTop="1" x14ac:dyDescent="0.2">
      <c r="A766" s="110">
        <f>+A763+1</f>
        <v>29</v>
      </c>
      <c r="B766" s="129" t="s">
        <v>168</v>
      </c>
      <c r="C766" s="129"/>
      <c r="D766" s="176"/>
      <c r="E766" s="177"/>
      <c r="F766" s="178"/>
      <c r="G766" s="179">
        <v>0</v>
      </c>
      <c r="H766" s="180">
        <f>G766</f>
        <v>0</v>
      </c>
    </row>
    <row r="767" spans="1:8" x14ac:dyDescent="0.2">
      <c r="A767" s="110">
        <f t="shared" ref="A767:A775" si="34">+A766+1</f>
        <v>30</v>
      </c>
      <c r="B767" s="129" t="s">
        <v>169</v>
      </c>
      <c r="C767" s="129"/>
      <c r="D767" s="181"/>
      <c r="E767" s="182"/>
      <c r="F767" s="141"/>
      <c r="G767" s="142">
        <v>0</v>
      </c>
      <c r="H767" s="183">
        <f t="shared" ref="H767:H774" si="35">+G767</f>
        <v>0</v>
      </c>
    </row>
    <row r="768" spans="1:8" x14ac:dyDescent="0.2">
      <c r="A768" s="110">
        <f t="shared" si="34"/>
        <v>31</v>
      </c>
      <c r="B768" s="129" t="s">
        <v>360</v>
      </c>
      <c r="C768" s="129"/>
      <c r="D768" s="181"/>
      <c r="E768" s="182"/>
      <c r="F768" s="141"/>
      <c r="G768" s="142">
        <v>0</v>
      </c>
      <c r="H768" s="183">
        <f t="shared" si="35"/>
        <v>0</v>
      </c>
    </row>
    <row r="769" spans="1:9" x14ac:dyDescent="0.2">
      <c r="A769" s="110">
        <f t="shared" si="34"/>
        <v>32</v>
      </c>
      <c r="B769" s="129" t="s">
        <v>210</v>
      </c>
      <c r="C769" s="129"/>
      <c r="D769" s="181"/>
      <c r="E769" s="182"/>
      <c r="F769" s="141"/>
      <c r="G769" s="142">
        <v>0</v>
      </c>
      <c r="H769" s="183">
        <f t="shared" si="35"/>
        <v>0</v>
      </c>
    </row>
    <row r="770" spans="1:9" x14ac:dyDescent="0.2">
      <c r="A770" s="110">
        <f t="shared" si="34"/>
        <v>33</v>
      </c>
      <c r="B770" s="129"/>
      <c r="C770" s="129"/>
      <c r="D770" s="181"/>
      <c r="E770" s="182"/>
      <c r="F770" s="141"/>
      <c r="G770" s="265"/>
      <c r="H770" s="274"/>
    </row>
    <row r="771" spans="1:9" x14ac:dyDescent="0.2">
      <c r="A771" s="110">
        <f t="shared" si="34"/>
        <v>34</v>
      </c>
      <c r="B771" s="129" t="s">
        <v>211</v>
      </c>
      <c r="C771" s="129"/>
      <c r="D771" s="181"/>
      <c r="E771" s="182"/>
      <c r="F771" s="141"/>
      <c r="G771" s="142">
        <v>0</v>
      </c>
      <c r="H771" s="183">
        <f t="shared" si="35"/>
        <v>0</v>
      </c>
    </row>
    <row r="772" spans="1:9" x14ac:dyDescent="0.2">
      <c r="A772" s="110">
        <f t="shared" si="34"/>
        <v>35</v>
      </c>
      <c r="B772" s="129" t="s">
        <v>212</v>
      </c>
      <c r="C772" s="129"/>
      <c r="D772" s="181"/>
      <c r="E772" s="182"/>
      <c r="F772" s="141"/>
      <c r="G772" s="142">
        <v>0</v>
      </c>
      <c r="H772" s="183">
        <f t="shared" si="35"/>
        <v>0</v>
      </c>
    </row>
    <row r="773" spans="1:9" x14ac:dyDescent="0.2">
      <c r="A773" s="110">
        <f t="shared" si="34"/>
        <v>36</v>
      </c>
      <c r="B773" s="129" t="s">
        <v>213</v>
      </c>
      <c r="C773" s="129"/>
      <c r="D773" s="181"/>
      <c r="E773" s="182"/>
      <c r="F773" s="141"/>
      <c r="G773" s="142">
        <v>0</v>
      </c>
      <c r="H773" s="183">
        <f t="shared" si="35"/>
        <v>0</v>
      </c>
    </row>
    <row r="774" spans="1:9" ht="60.75" thickBot="1" x14ac:dyDescent="0.25">
      <c r="A774" s="184">
        <f t="shared" si="34"/>
        <v>37</v>
      </c>
      <c r="B774" s="185" t="s">
        <v>214</v>
      </c>
      <c r="C774" s="186"/>
      <c r="D774" s="187"/>
      <c r="E774" s="188"/>
      <c r="F774" s="189"/>
      <c r="G774" s="190">
        <v>0</v>
      </c>
      <c r="H774" s="191">
        <f t="shared" si="35"/>
        <v>0</v>
      </c>
    </row>
    <row r="775" spans="1:9" ht="17.25" thickTop="1" thickBot="1" x14ac:dyDescent="0.3">
      <c r="A775" s="110">
        <f t="shared" si="34"/>
        <v>38</v>
      </c>
      <c r="B775" s="724" t="s">
        <v>215</v>
      </c>
      <c r="C775" s="116"/>
      <c r="D775" s="192"/>
      <c r="E775" s="143"/>
      <c r="F775" s="193"/>
      <c r="G775" s="194">
        <f>SUM(G766:G774)</f>
        <v>0</v>
      </c>
      <c r="H775" s="194">
        <f>SUM(H766:H774)</f>
        <v>0</v>
      </c>
    </row>
    <row r="776" spans="1:9" ht="16.5" thickTop="1" thickBot="1" x14ac:dyDescent="0.25">
      <c r="A776" s="110"/>
      <c r="B776" s="129"/>
      <c r="C776" s="129"/>
      <c r="D776" s="195"/>
      <c r="E776" s="195"/>
      <c r="F776" s="195"/>
      <c r="G776" s="195"/>
      <c r="H776" s="195"/>
    </row>
    <row r="777" spans="1:9" ht="17.25" thickTop="1" thickBot="1" x14ac:dyDescent="0.3">
      <c r="A777" s="110">
        <f>+A775+1</f>
        <v>39</v>
      </c>
      <c r="B777" s="116" t="s">
        <v>216</v>
      </c>
      <c r="C777" s="116"/>
      <c r="D777" s="196">
        <f>D763</f>
        <v>1875155.98</v>
      </c>
      <c r="E777" s="196">
        <f>E763</f>
        <v>0</v>
      </c>
      <c r="F777" s="196">
        <f>F763</f>
        <v>0</v>
      </c>
      <c r="G777" s="194">
        <f>G763+G775</f>
        <v>0</v>
      </c>
      <c r="H777" s="194">
        <f>H763+H775</f>
        <v>1875155.98</v>
      </c>
      <c r="I777" s="482"/>
    </row>
    <row r="778" spans="1:9" ht="16.5" thickTop="1" thickBot="1" x14ac:dyDescent="0.25">
      <c r="A778" s="110">
        <f>+A777+1</f>
        <v>40</v>
      </c>
      <c r="B778" s="725" t="s">
        <v>217</v>
      </c>
      <c r="C778" s="197"/>
      <c r="D778" s="201"/>
      <c r="E778" s="198"/>
      <c r="F778" s="198"/>
      <c r="G778" s="198"/>
      <c r="H778" s="382">
        <v>2.1415420000000001E-2</v>
      </c>
    </row>
    <row r="779" spans="1:9" ht="15.75" thickTop="1" x14ac:dyDescent="0.2">
      <c r="A779" s="110"/>
      <c r="B779" s="110"/>
      <c r="C779" s="110"/>
      <c r="D779" s="110"/>
      <c r="E779" s="111"/>
      <c r="F779" s="110"/>
      <c r="G779" s="110"/>
      <c r="H779" s="110"/>
    </row>
    <row r="781" spans="1:9" ht="20.25" x14ac:dyDescent="0.3">
      <c r="A781" s="109" t="s">
        <v>134</v>
      </c>
      <c r="B781" s="110"/>
      <c r="C781" s="109"/>
      <c r="E781" s="202"/>
      <c r="F781" s="110"/>
      <c r="G781" s="110"/>
      <c r="H781" s="110"/>
    </row>
    <row r="782" spans="1:9" ht="20.25" x14ac:dyDescent="0.3">
      <c r="A782" s="112" t="s">
        <v>645</v>
      </c>
      <c r="B782" s="109"/>
      <c r="C782" s="109"/>
      <c r="D782" s="110"/>
      <c r="E782" s="111"/>
      <c r="F782" s="110"/>
      <c r="G782" s="110"/>
      <c r="H782" s="110"/>
    </row>
    <row r="783" spans="1:9" x14ac:dyDescent="0.2">
      <c r="A783" s="113" t="s">
        <v>173</v>
      </c>
      <c r="B783" s="114"/>
      <c r="C783" s="115"/>
      <c r="D783" s="110"/>
      <c r="E783" s="111"/>
      <c r="F783" s="110"/>
      <c r="G783" s="110"/>
      <c r="H783" s="110"/>
    </row>
    <row r="784" spans="1:9" ht="21" thickBot="1" x14ac:dyDescent="0.35">
      <c r="A784" s="256" t="s">
        <v>523</v>
      </c>
      <c r="B784" s="257"/>
      <c r="C784" s="257"/>
      <c r="D784" s="110"/>
      <c r="E784" s="111"/>
      <c r="F784" s="110"/>
      <c r="G784" s="110"/>
      <c r="H784" s="110"/>
    </row>
    <row r="785" spans="1:8" ht="15.75" thickBot="1" x14ac:dyDescent="0.25">
      <c r="A785" s="110"/>
      <c r="B785" s="110"/>
      <c r="C785" s="110"/>
      <c r="D785" s="110"/>
      <c r="E785" s="111"/>
      <c r="F785" s="110"/>
      <c r="G785" s="110"/>
      <c r="H785" s="110"/>
    </row>
    <row r="786" spans="1:8" ht="15.75" thickTop="1" x14ac:dyDescent="0.2">
      <c r="A786" s="110">
        <v>1</v>
      </c>
      <c r="B786" s="117" t="s">
        <v>174</v>
      </c>
      <c r="C786" s="388">
        <v>213</v>
      </c>
      <c r="D786" s="118"/>
      <c r="E786" s="119"/>
      <c r="F786" s="110"/>
      <c r="G786" s="120"/>
      <c r="H786" s="120"/>
    </row>
    <row r="787" spans="1:8" x14ac:dyDescent="0.2">
      <c r="A787" s="110">
        <v>2</v>
      </c>
      <c r="B787" s="117" t="s">
        <v>175</v>
      </c>
      <c r="C787" s="121" t="s">
        <v>630</v>
      </c>
      <c r="D787" s="122"/>
      <c r="E787" s="123"/>
      <c r="F787" s="110"/>
      <c r="G787" s="120"/>
      <c r="H787" s="120"/>
    </row>
    <row r="788" spans="1:8" ht="15.75" thickBot="1" x14ac:dyDescent="0.25">
      <c r="A788" s="110">
        <v>3</v>
      </c>
      <c r="B788" s="117" t="s">
        <v>176</v>
      </c>
      <c r="C788" s="124"/>
      <c r="D788" s="125"/>
      <c r="E788" s="126"/>
      <c r="F788" s="120"/>
      <c r="G788" s="120"/>
      <c r="H788" s="120"/>
    </row>
    <row r="789" spans="1:8" ht="15.75" thickTop="1" x14ac:dyDescent="0.2">
      <c r="A789" s="110"/>
      <c r="B789" s="117" t="s">
        <v>177</v>
      </c>
      <c r="C789" s="117"/>
      <c r="D789" s="127"/>
      <c r="E789" s="128"/>
      <c r="F789" s="120"/>
      <c r="G789" s="120"/>
      <c r="H789" s="120"/>
    </row>
    <row r="790" spans="1:8" x14ac:dyDescent="0.2">
      <c r="A790" s="110"/>
      <c r="B790" s="110"/>
      <c r="C790" s="110"/>
      <c r="D790" s="110"/>
      <c r="E790" s="111"/>
      <c r="F790" s="110"/>
      <c r="G790" s="110"/>
      <c r="H790" s="110"/>
    </row>
    <row r="791" spans="1:8" x14ac:dyDescent="0.2">
      <c r="A791" s="110"/>
      <c r="B791" s="117"/>
      <c r="C791" s="117"/>
      <c r="D791" s="120"/>
      <c r="E791" s="128"/>
      <c r="F791" s="127" t="s">
        <v>178</v>
      </c>
      <c r="G791" s="120"/>
      <c r="H791" s="120"/>
    </row>
    <row r="792" spans="1:8" x14ac:dyDescent="0.2">
      <c r="A792" s="110"/>
      <c r="B792" s="129"/>
      <c r="C792" s="129"/>
      <c r="D792" s="130" t="s">
        <v>179</v>
      </c>
      <c r="E792" s="131" t="s">
        <v>180</v>
      </c>
      <c r="F792" s="127" t="s">
        <v>181</v>
      </c>
      <c r="G792" s="127" t="s">
        <v>182</v>
      </c>
      <c r="H792" s="120"/>
    </row>
    <row r="793" spans="1:8" x14ac:dyDescent="0.2">
      <c r="A793" s="110">
        <v>4</v>
      </c>
      <c r="B793" s="117" t="s">
        <v>154</v>
      </c>
      <c r="C793" s="117"/>
      <c r="D793" s="275"/>
      <c r="E793" s="132" t="s">
        <v>509</v>
      </c>
      <c r="F793" s="276"/>
      <c r="G793" s="422" t="s">
        <v>509</v>
      </c>
      <c r="H793" s="275"/>
    </row>
    <row r="794" spans="1:8" ht="15.75" x14ac:dyDescent="0.25">
      <c r="A794" s="110"/>
      <c r="B794" s="129"/>
      <c r="C794" s="129"/>
      <c r="D794" s="134" t="s">
        <v>183</v>
      </c>
      <c r="E794" s="135" t="s">
        <v>183</v>
      </c>
      <c r="F794" s="136" t="s">
        <v>183</v>
      </c>
      <c r="G794" s="136" t="s">
        <v>184</v>
      </c>
      <c r="H794" s="136" t="s">
        <v>185</v>
      </c>
    </row>
    <row r="795" spans="1:8" ht="16.5" thickBot="1" x14ac:dyDescent="0.3">
      <c r="A795" s="110"/>
      <c r="B795" s="135" t="s">
        <v>186</v>
      </c>
      <c r="C795" s="135"/>
      <c r="D795" s="137"/>
      <c r="E795" s="138"/>
      <c r="F795" s="137"/>
      <c r="G795" s="137"/>
      <c r="H795" s="137"/>
    </row>
    <row r="796" spans="1:8" ht="16.5" thickTop="1" x14ac:dyDescent="0.25">
      <c r="A796" s="139">
        <f>1+A793</f>
        <v>5</v>
      </c>
      <c r="B796" s="117" t="s">
        <v>187</v>
      </c>
      <c r="C796" s="135"/>
      <c r="D796" s="216">
        <v>0</v>
      </c>
      <c r="E796" s="217"/>
      <c r="F796" s="218"/>
      <c r="G796" s="219"/>
      <c r="H796" s="421">
        <f>+D796</f>
        <v>0</v>
      </c>
    </row>
    <row r="797" spans="1:8" x14ac:dyDescent="0.2">
      <c r="A797" s="110">
        <f>+A796+1</f>
        <v>6</v>
      </c>
      <c r="B797" s="129" t="s">
        <v>188</v>
      </c>
      <c r="C797" s="129"/>
      <c r="D797" s="221"/>
      <c r="E797" s="222">
        <v>0</v>
      </c>
      <c r="F797" s="223"/>
      <c r="G797" s="224"/>
      <c r="H797" s="421">
        <f>+E797</f>
        <v>0</v>
      </c>
    </row>
    <row r="798" spans="1:8" x14ac:dyDescent="0.2">
      <c r="A798" s="110">
        <f>+A797+1</f>
        <v>7</v>
      </c>
      <c r="B798" s="129" t="s">
        <v>155</v>
      </c>
      <c r="C798" s="129"/>
      <c r="D798" s="225"/>
      <c r="E798" s="226"/>
      <c r="F798" s="227">
        <v>0</v>
      </c>
      <c r="G798" s="228"/>
      <c r="H798" s="386">
        <f>+F798</f>
        <v>0</v>
      </c>
    </row>
    <row r="799" spans="1:8" x14ac:dyDescent="0.2">
      <c r="A799" s="110">
        <f>+A798+1</f>
        <v>8</v>
      </c>
      <c r="B799" s="129" t="s">
        <v>156</v>
      </c>
      <c r="C799" s="129"/>
      <c r="D799" s="225"/>
      <c r="E799" s="230"/>
      <c r="F799" s="231">
        <v>0</v>
      </c>
      <c r="G799" s="232"/>
      <c r="H799" s="386">
        <f>+F799</f>
        <v>0</v>
      </c>
    </row>
    <row r="800" spans="1:8" ht="15.75" thickBot="1" x14ac:dyDescent="0.25">
      <c r="A800" s="110">
        <f>+A799+1</f>
        <v>9</v>
      </c>
      <c r="B800" s="129" t="s">
        <v>189</v>
      </c>
      <c r="C800" s="129"/>
      <c r="D800" s="225"/>
      <c r="E800" s="233"/>
      <c r="F800" s="234"/>
      <c r="G800" s="414">
        <v>423045</v>
      </c>
      <c r="H800" s="415">
        <f>+G800</f>
        <v>423045</v>
      </c>
    </row>
    <row r="801" spans="1:8" ht="17.25" thickTop="1" thickBot="1" x14ac:dyDescent="0.3">
      <c r="A801" s="110">
        <f>+A800+1</f>
        <v>10</v>
      </c>
      <c r="B801" s="116" t="s">
        <v>190</v>
      </c>
      <c r="C801" s="116"/>
      <c r="D801" s="237">
        <f>+D796</f>
        <v>0</v>
      </c>
      <c r="E801" s="238">
        <f>+E797</f>
        <v>0</v>
      </c>
      <c r="F801" s="239">
        <f>+F798+F799</f>
        <v>0</v>
      </c>
      <c r="G801" s="385">
        <f>+G800</f>
        <v>423045</v>
      </c>
      <c r="H801" s="385">
        <f>SUM(D801:G801)</f>
        <v>423045</v>
      </c>
    </row>
    <row r="802" spans="1:8" ht="15.75" thickTop="1" x14ac:dyDescent="0.2">
      <c r="A802" s="110"/>
      <c r="B802" s="129"/>
      <c r="C802" s="129"/>
      <c r="D802" s="144"/>
      <c r="E802" s="145"/>
      <c r="F802" s="144"/>
      <c r="G802" s="144"/>
      <c r="H802" s="144"/>
    </row>
    <row r="803" spans="1:8" ht="16.5" thickBot="1" x14ac:dyDescent="0.3">
      <c r="A803" s="110"/>
      <c r="B803" s="135" t="s">
        <v>191</v>
      </c>
      <c r="C803" s="135"/>
      <c r="D803" s="144"/>
      <c r="E803" s="145"/>
      <c r="F803" s="144"/>
      <c r="G803" s="144"/>
      <c r="H803" s="144"/>
    </row>
    <row r="804" spans="1:8" ht="15.75" thickTop="1" x14ac:dyDescent="0.2">
      <c r="A804" s="110">
        <f>+A801+1</f>
        <v>11</v>
      </c>
      <c r="B804" s="129" t="s">
        <v>192</v>
      </c>
      <c r="C804" s="129"/>
      <c r="D804" s="146"/>
      <c r="E804" s="147"/>
      <c r="F804" s="147"/>
      <c r="G804" s="147"/>
      <c r="H804" s="148"/>
    </row>
    <row r="805" spans="1:8" ht="16.5" thickBot="1" x14ac:dyDescent="0.3">
      <c r="A805" s="110">
        <f>+A804+1</f>
        <v>12</v>
      </c>
      <c r="B805" s="724" t="s">
        <v>193</v>
      </c>
      <c r="C805" s="116"/>
      <c r="D805" s="277">
        <f>+D801-D804</f>
        <v>0</v>
      </c>
      <c r="E805" s="149">
        <f>+E801-E804</f>
        <v>0</v>
      </c>
      <c r="F805" s="149">
        <f>+F801-F804</f>
        <v>0</v>
      </c>
      <c r="G805" s="149">
        <f>+G801-G804</f>
        <v>423045</v>
      </c>
      <c r="H805" s="150">
        <f>+H801-H804</f>
        <v>423045</v>
      </c>
    </row>
    <row r="806" spans="1:8" ht="15.75" thickTop="1" x14ac:dyDescent="0.2">
      <c r="A806" s="110"/>
      <c r="B806" s="129"/>
      <c r="C806" s="129"/>
      <c r="D806" s="129"/>
      <c r="E806" s="151"/>
      <c r="F806" s="129"/>
      <c r="G806" s="129"/>
      <c r="H806" s="129"/>
    </row>
    <row r="807" spans="1:8" ht="16.5" thickBot="1" x14ac:dyDescent="0.3">
      <c r="A807" s="110"/>
      <c r="B807" s="152" t="s">
        <v>194</v>
      </c>
      <c r="C807" s="134"/>
      <c r="D807" s="129"/>
      <c r="E807" s="151"/>
      <c r="F807" s="129"/>
      <c r="G807" s="129"/>
      <c r="H807" s="129"/>
    </row>
    <row r="808" spans="1:8" ht="15.75" thickTop="1" x14ac:dyDescent="0.2">
      <c r="A808" s="110">
        <f>+A805+1</f>
        <v>13</v>
      </c>
      <c r="B808" s="129" t="s">
        <v>195</v>
      </c>
      <c r="C808" s="129"/>
      <c r="D808" s="153"/>
      <c r="E808" s="154"/>
      <c r="F808" s="140"/>
      <c r="G808" s="155"/>
      <c r="H808" s="416">
        <f>H743</f>
        <v>442122019</v>
      </c>
    </row>
    <row r="809" spans="1:8" x14ac:dyDescent="0.2">
      <c r="A809" s="110">
        <f>+A808+1</f>
        <v>14</v>
      </c>
      <c r="B809" s="110" t="s">
        <v>196</v>
      </c>
      <c r="C809" s="110"/>
      <c r="D809" s="157"/>
      <c r="E809" s="158"/>
      <c r="F809" s="159"/>
      <c r="G809" s="160"/>
      <c r="H809" s="417">
        <v>0</v>
      </c>
    </row>
    <row r="810" spans="1:8" x14ac:dyDescent="0.2">
      <c r="A810" s="110">
        <f>+A809+1</f>
        <v>15</v>
      </c>
      <c r="B810" s="129" t="s">
        <v>197</v>
      </c>
      <c r="C810" s="129"/>
      <c r="D810" s="157"/>
      <c r="E810" s="158"/>
      <c r="F810" s="159"/>
      <c r="G810" s="160"/>
      <c r="H810" s="417">
        <v>0</v>
      </c>
    </row>
    <row r="811" spans="1:8" ht="15.75" thickBot="1" x14ac:dyDescent="0.25">
      <c r="A811" s="110">
        <f>+A810+1</f>
        <v>16</v>
      </c>
      <c r="B811" s="129" t="s">
        <v>198</v>
      </c>
      <c r="C811" s="129"/>
      <c r="D811" s="157"/>
      <c r="E811" s="158"/>
      <c r="F811" s="159"/>
      <c r="G811" s="160"/>
      <c r="H811" s="417">
        <v>0</v>
      </c>
    </row>
    <row r="812" spans="1:8" ht="17.25" thickTop="1" thickBot="1" x14ac:dyDescent="0.3">
      <c r="A812" s="110">
        <f>+A811+1</f>
        <v>17</v>
      </c>
      <c r="B812" s="116" t="s">
        <v>199</v>
      </c>
      <c r="C812" s="116"/>
      <c r="D812" s="162"/>
      <c r="E812" s="163"/>
      <c r="F812" s="164"/>
      <c r="G812" s="164"/>
      <c r="H812" s="385">
        <f>+H808+H809+H810-H811</f>
        <v>442122019</v>
      </c>
    </row>
    <row r="813" spans="1:8" ht="15.75" thickTop="1" x14ac:dyDescent="0.2">
      <c r="A813" s="110"/>
      <c r="B813" s="129" t="s">
        <v>177</v>
      </c>
      <c r="C813" s="129"/>
      <c r="D813" s="166"/>
      <c r="E813" s="167"/>
      <c r="F813" s="166"/>
      <c r="G813" s="166"/>
      <c r="H813" s="166"/>
    </row>
    <row r="814" spans="1:8" ht="16.5" thickBot="1" x14ac:dyDescent="0.3">
      <c r="A814" s="110"/>
      <c r="B814" s="135" t="s">
        <v>200</v>
      </c>
      <c r="C814" s="135"/>
      <c r="D814" s="166"/>
      <c r="E814" s="167"/>
      <c r="F814" s="166"/>
      <c r="G814" s="166"/>
      <c r="H814" s="166"/>
    </row>
    <row r="815" spans="1:8" ht="15.75" thickTop="1" x14ac:dyDescent="0.2">
      <c r="A815" s="110">
        <f>+A812+1</f>
        <v>18</v>
      </c>
      <c r="B815" s="129" t="s">
        <v>201</v>
      </c>
      <c r="C815" s="129"/>
      <c r="D815" s="199">
        <v>0</v>
      </c>
      <c r="E815" s="200">
        <f>+INT(E805/$H$32*10000000)/10000000</f>
        <v>0</v>
      </c>
      <c r="F815" s="200">
        <f>+INT(F805/$H$32*10000000)/10000000</f>
        <v>0</v>
      </c>
      <c r="G815" s="200">
        <f>+INT(G805/$H$812*10000000)/10000000</f>
        <v>9.5679999999999995E-4</v>
      </c>
      <c r="H815" s="278">
        <f>SUM(D815:G815)</f>
        <v>9.5679999999999995E-4</v>
      </c>
    </row>
    <row r="816" spans="1:8" x14ac:dyDescent="0.2">
      <c r="A816" s="110">
        <f t="shared" ref="A816:A821" si="36">+A815+1</f>
        <v>19</v>
      </c>
      <c r="B816" s="129" t="s">
        <v>202</v>
      </c>
      <c r="C816" s="129"/>
      <c r="D816" s="142">
        <f>+$H$747*D815</f>
        <v>0</v>
      </c>
      <c r="E816" s="142">
        <f>+$H$32*E815</f>
        <v>0</v>
      </c>
      <c r="F816" s="142">
        <f>+$H$32*F815</f>
        <v>0</v>
      </c>
      <c r="G816" s="142">
        <f>+$H$812*G815</f>
        <v>423022.3477792</v>
      </c>
      <c r="H816" s="168">
        <f>SUM(D816:G816)</f>
        <v>423022.3477792</v>
      </c>
    </row>
    <row r="817" spans="1:8" x14ac:dyDescent="0.2">
      <c r="A817" s="110">
        <f t="shared" si="36"/>
        <v>20</v>
      </c>
      <c r="B817" s="129" t="s">
        <v>203</v>
      </c>
      <c r="C817" s="129"/>
      <c r="D817" s="281">
        <f>IF(D805&lt;&gt;0,+D816-D805,0)</f>
        <v>0</v>
      </c>
      <c r="E817" s="283">
        <f>IF(E805&lt;&gt;0,+E816-E805,0)</f>
        <v>0</v>
      </c>
      <c r="F817" s="283">
        <f>IF(F805&lt;&gt;0,+F816-F805,0)</f>
        <v>0</v>
      </c>
      <c r="G817" s="282">
        <f>IF(G805&lt;&gt;0,+G816-G805,0)</f>
        <v>-22.652220799995121</v>
      </c>
      <c r="H817" s="168">
        <f>SUM(D817:G817)</f>
        <v>-22.652220799995121</v>
      </c>
    </row>
    <row r="818" spans="1:8" ht="15.75" x14ac:dyDescent="0.25">
      <c r="A818" s="110">
        <f t="shared" si="36"/>
        <v>21</v>
      </c>
      <c r="B818" s="129" t="s">
        <v>204</v>
      </c>
      <c r="C818" s="129"/>
      <c r="D818" s="267"/>
      <c r="E818" s="169"/>
      <c r="F818" s="169"/>
      <c r="G818" s="169"/>
      <c r="H818" s="268"/>
    </row>
    <row r="819" spans="1:8" x14ac:dyDescent="0.2">
      <c r="A819" s="110">
        <f t="shared" si="36"/>
        <v>22</v>
      </c>
      <c r="B819" s="129" t="s">
        <v>205</v>
      </c>
      <c r="C819" s="129"/>
      <c r="D819" s="271"/>
      <c r="E819" s="273"/>
      <c r="F819" s="273"/>
      <c r="G819" s="273"/>
      <c r="H819" s="272"/>
    </row>
    <row r="820" spans="1:8" x14ac:dyDescent="0.2">
      <c r="A820" s="110">
        <f t="shared" si="36"/>
        <v>23</v>
      </c>
      <c r="B820" s="129" t="s">
        <v>206</v>
      </c>
      <c r="C820" s="129"/>
      <c r="D820" s="271"/>
      <c r="E820" s="273"/>
      <c r="F820" s="273"/>
      <c r="G820" s="273"/>
      <c r="H820" s="272"/>
    </row>
    <row r="821" spans="1:8" x14ac:dyDescent="0.2">
      <c r="A821" s="110">
        <f t="shared" si="36"/>
        <v>24</v>
      </c>
      <c r="B821" s="129" t="s">
        <v>145</v>
      </c>
      <c r="C821" s="129"/>
      <c r="D821" s="269"/>
      <c r="E821" s="270"/>
      <c r="F821" s="270"/>
      <c r="G821" s="270"/>
      <c r="H821" s="266"/>
    </row>
    <row r="822" spans="1:8" x14ac:dyDescent="0.2">
      <c r="A822" s="139" t="s">
        <v>139</v>
      </c>
      <c r="B822" s="170" t="s">
        <v>146</v>
      </c>
      <c r="C822" s="212"/>
      <c r="D822" s="171">
        <v>0</v>
      </c>
      <c r="E822" s="172"/>
      <c r="F822" s="172"/>
      <c r="G822" s="172">
        <v>0</v>
      </c>
      <c r="H822" s="168">
        <f>SUM(D822:G822)</f>
        <v>0</v>
      </c>
    </row>
    <row r="823" spans="1:8" x14ac:dyDescent="0.2">
      <c r="A823" s="139" t="s">
        <v>140</v>
      </c>
      <c r="B823" s="170" t="s">
        <v>147</v>
      </c>
      <c r="C823" s="129"/>
      <c r="D823" s="171">
        <v>0</v>
      </c>
      <c r="E823" s="172"/>
      <c r="F823" s="172"/>
      <c r="G823" s="172">
        <v>0</v>
      </c>
      <c r="H823" s="168">
        <f>SUM(D823:G823)</f>
        <v>0</v>
      </c>
    </row>
    <row r="824" spans="1:8" x14ac:dyDescent="0.2">
      <c r="A824" s="139" t="s">
        <v>141</v>
      </c>
      <c r="B824" s="129" t="s">
        <v>407</v>
      </c>
      <c r="C824" s="129"/>
      <c r="D824" s="279">
        <f>+D816+D822+D823</f>
        <v>0</v>
      </c>
      <c r="E824" s="172">
        <f>+E816+E822+E823</f>
        <v>0</v>
      </c>
      <c r="F824" s="172">
        <f>+F816+F822+F823</f>
        <v>0</v>
      </c>
      <c r="G824" s="280">
        <f>+G816+G822+G823</f>
        <v>423022.3477792</v>
      </c>
      <c r="H824" s="168">
        <f>SUM(D824:G824)</f>
        <v>423022.3477792</v>
      </c>
    </row>
    <row r="825" spans="1:8" x14ac:dyDescent="0.2">
      <c r="A825" s="110">
        <v>25</v>
      </c>
      <c r="B825" s="129" t="s">
        <v>148</v>
      </c>
      <c r="C825" s="129"/>
      <c r="D825" s="279">
        <v>0</v>
      </c>
      <c r="E825" s="172"/>
      <c r="F825" s="172"/>
      <c r="G825" s="280">
        <v>423022.54</v>
      </c>
      <c r="H825" s="168">
        <f>SUM(D825:G825)</f>
        <v>423022.54</v>
      </c>
    </row>
    <row r="826" spans="1:8" x14ac:dyDescent="0.2">
      <c r="A826" s="110">
        <f>+A825+1</f>
        <v>26</v>
      </c>
      <c r="B826" s="129" t="s">
        <v>149</v>
      </c>
      <c r="C826" s="129"/>
      <c r="D826" s="279">
        <f>+D825-D824</f>
        <v>0</v>
      </c>
      <c r="E826" s="142">
        <f>+E825-E824</f>
        <v>0</v>
      </c>
      <c r="F826" s="142">
        <f>+F825-F824</f>
        <v>0</v>
      </c>
      <c r="G826" s="280">
        <f>G825-G824</f>
        <v>0.19222079997416586</v>
      </c>
      <c r="H826" s="168">
        <f>SUM(D826:G826)</f>
        <v>0.19222079997416586</v>
      </c>
    </row>
    <row r="827" spans="1:8" ht="15.75" thickBot="1" x14ac:dyDescent="0.25">
      <c r="A827" s="110">
        <f>+A826+1</f>
        <v>27</v>
      </c>
      <c r="B827" s="129" t="s">
        <v>207</v>
      </c>
      <c r="C827" s="129"/>
      <c r="D827" s="171">
        <v>0</v>
      </c>
      <c r="E827" s="172"/>
      <c r="F827" s="172"/>
      <c r="G827" s="169"/>
      <c r="H827" s="173">
        <f>SUM(D827:F827)</f>
        <v>0</v>
      </c>
    </row>
    <row r="828" spans="1:8" ht="16.5" thickBot="1" x14ac:dyDescent="0.3">
      <c r="A828" s="110">
        <f>+A827+1</f>
        <v>28</v>
      </c>
      <c r="B828" s="116" t="s">
        <v>208</v>
      </c>
      <c r="C828" s="116"/>
      <c r="D828" s="174">
        <f>+D824+D826+D827</f>
        <v>0</v>
      </c>
      <c r="E828" s="174">
        <f>+E824+E826+E827</f>
        <v>0</v>
      </c>
      <c r="F828" s="174">
        <f>+F824+F826+F827</f>
        <v>0</v>
      </c>
      <c r="G828" s="174">
        <f>+G824+G826</f>
        <v>423022.54</v>
      </c>
      <c r="H828" s="175">
        <f>SUM(D828:G828)</f>
        <v>423022.54</v>
      </c>
    </row>
    <row r="829" spans="1:8" ht="15.75" thickTop="1" x14ac:dyDescent="0.2">
      <c r="A829" s="110"/>
      <c r="B829" s="129"/>
      <c r="C829" s="129"/>
      <c r="D829" s="151"/>
      <c r="E829" s="151"/>
      <c r="F829" s="151"/>
      <c r="G829" s="151"/>
      <c r="H829" s="151"/>
    </row>
    <row r="830" spans="1:8" ht="16.5" thickBot="1" x14ac:dyDescent="0.3">
      <c r="A830" s="110"/>
      <c r="B830" s="135" t="s">
        <v>209</v>
      </c>
      <c r="C830" s="135"/>
      <c r="D830" s="151"/>
      <c r="E830" s="151"/>
      <c r="F830" s="151"/>
      <c r="G830" s="151"/>
      <c r="H830" s="151"/>
    </row>
    <row r="831" spans="1:8" ht="15.75" thickTop="1" x14ac:dyDescent="0.2">
      <c r="A831" s="110">
        <f>+A828+1</f>
        <v>29</v>
      </c>
      <c r="B831" s="129" t="s">
        <v>168</v>
      </c>
      <c r="C831" s="129"/>
      <c r="D831" s="176"/>
      <c r="E831" s="177"/>
      <c r="F831" s="178"/>
      <c r="G831" s="179">
        <v>0</v>
      </c>
      <c r="H831" s="180">
        <f>G831</f>
        <v>0</v>
      </c>
    </row>
    <row r="832" spans="1:8" x14ac:dyDescent="0.2">
      <c r="A832" s="110">
        <f t="shared" ref="A832:A840" si="37">+A831+1</f>
        <v>30</v>
      </c>
      <c r="B832" s="129" t="s">
        <v>169</v>
      </c>
      <c r="C832" s="129"/>
      <c r="D832" s="181"/>
      <c r="E832" s="182"/>
      <c r="F832" s="141"/>
      <c r="G832" s="142">
        <v>0</v>
      </c>
      <c r="H832" s="183">
        <f t="shared" ref="H832:H839" si="38">+G832</f>
        <v>0</v>
      </c>
    </row>
    <row r="833" spans="1:9" x14ac:dyDescent="0.2">
      <c r="A833" s="110">
        <f t="shared" si="37"/>
        <v>31</v>
      </c>
      <c r="B833" s="129" t="s">
        <v>360</v>
      </c>
      <c r="C833" s="129"/>
      <c r="D833" s="181"/>
      <c r="E833" s="182"/>
      <c r="F833" s="141"/>
      <c r="G833" s="142">
        <v>0</v>
      </c>
      <c r="H833" s="183">
        <f t="shared" si="38"/>
        <v>0</v>
      </c>
    </row>
    <row r="834" spans="1:9" x14ac:dyDescent="0.2">
      <c r="A834" s="110">
        <f t="shared" si="37"/>
        <v>32</v>
      </c>
      <c r="B834" s="129" t="s">
        <v>210</v>
      </c>
      <c r="C834" s="129"/>
      <c r="D834" s="181"/>
      <c r="E834" s="182"/>
      <c r="F834" s="141"/>
      <c r="G834" s="142">
        <v>0</v>
      </c>
      <c r="H834" s="183">
        <f t="shared" si="38"/>
        <v>0</v>
      </c>
    </row>
    <row r="835" spans="1:9" x14ac:dyDescent="0.2">
      <c r="A835" s="110">
        <f t="shared" si="37"/>
        <v>33</v>
      </c>
      <c r="B835" s="129"/>
      <c r="C835" s="129"/>
      <c r="D835" s="181"/>
      <c r="E835" s="182"/>
      <c r="F835" s="141"/>
      <c r="G835" s="265"/>
      <c r="H835" s="274"/>
    </row>
    <row r="836" spans="1:9" x14ac:dyDescent="0.2">
      <c r="A836" s="110">
        <f t="shared" si="37"/>
        <v>34</v>
      </c>
      <c r="B836" s="129" t="s">
        <v>211</v>
      </c>
      <c r="C836" s="129"/>
      <c r="D836" s="181"/>
      <c r="E836" s="182"/>
      <c r="F836" s="141"/>
      <c r="G836" s="142">
        <v>0</v>
      </c>
      <c r="H836" s="183">
        <f t="shared" si="38"/>
        <v>0</v>
      </c>
    </row>
    <row r="837" spans="1:9" x14ac:dyDescent="0.2">
      <c r="A837" s="110">
        <f t="shared" si="37"/>
        <v>35</v>
      </c>
      <c r="B837" s="129" t="s">
        <v>212</v>
      </c>
      <c r="C837" s="129"/>
      <c r="D837" s="181"/>
      <c r="E837" s="182"/>
      <c r="F837" s="141"/>
      <c r="G837" s="142">
        <v>0</v>
      </c>
      <c r="H837" s="183">
        <f t="shared" si="38"/>
        <v>0</v>
      </c>
    </row>
    <row r="838" spans="1:9" x14ac:dyDescent="0.2">
      <c r="A838" s="110">
        <f t="shared" si="37"/>
        <v>36</v>
      </c>
      <c r="B838" s="129" t="s">
        <v>213</v>
      </c>
      <c r="C838" s="129"/>
      <c r="D838" s="181"/>
      <c r="E838" s="182"/>
      <c r="F838" s="141"/>
      <c r="G838" s="142">
        <v>0</v>
      </c>
      <c r="H838" s="183">
        <f t="shared" si="38"/>
        <v>0</v>
      </c>
    </row>
    <row r="839" spans="1:9" ht="60.75" thickBot="1" x14ac:dyDescent="0.25">
      <c r="A839" s="184">
        <f t="shared" si="37"/>
        <v>37</v>
      </c>
      <c r="B839" s="185" t="s">
        <v>214</v>
      </c>
      <c r="C839" s="186"/>
      <c r="D839" s="187"/>
      <c r="E839" s="188"/>
      <c r="F839" s="189"/>
      <c r="G839" s="190">
        <v>0</v>
      </c>
      <c r="H839" s="191">
        <f t="shared" si="38"/>
        <v>0</v>
      </c>
    </row>
    <row r="840" spans="1:9" ht="17.25" thickTop="1" thickBot="1" x14ac:dyDescent="0.3">
      <c r="A840" s="110">
        <f t="shared" si="37"/>
        <v>38</v>
      </c>
      <c r="B840" s="724" t="s">
        <v>215</v>
      </c>
      <c r="C840" s="116"/>
      <c r="D840" s="192"/>
      <c r="E840" s="143"/>
      <c r="F840" s="193"/>
      <c r="G840" s="194">
        <f>SUM(G831:G839)</f>
        <v>0</v>
      </c>
      <c r="H840" s="194">
        <f>SUM(H831:H839)</f>
        <v>0</v>
      </c>
    </row>
    <row r="841" spans="1:9" ht="16.5" thickTop="1" thickBot="1" x14ac:dyDescent="0.25">
      <c r="A841" s="110"/>
      <c r="B841" s="129"/>
      <c r="C841" s="129"/>
      <c r="D841" s="195"/>
      <c r="E841" s="195"/>
      <c r="F841" s="195"/>
      <c r="G841" s="195"/>
      <c r="H841" s="195"/>
    </row>
    <row r="842" spans="1:9" ht="17.25" thickTop="1" thickBot="1" x14ac:dyDescent="0.3">
      <c r="A842" s="110">
        <f>+A840+1</f>
        <v>39</v>
      </c>
      <c r="B842" s="116" t="s">
        <v>216</v>
      </c>
      <c r="C842" s="116"/>
      <c r="D842" s="196">
        <f>D828</f>
        <v>0</v>
      </c>
      <c r="E842" s="196">
        <f>E828</f>
        <v>0</v>
      </c>
      <c r="F842" s="196">
        <f>F828</f>
        <v>0</v>
      </c>
      <c r="G842" s="194">
        <f>G828+G840</f>
        <v>423022.54</v>
      </c>
      <c r="H842" s="194">
        <f>H828+H840</f>
        <v>423022.54</v>
      </c>
      <c r="I842" s="482"/>
    </row>
    <row r="843" spans="1:9" ht="16.5" thickTop="1" thickBot="1" x14ac:dyDescent="0.25">
      <c r="A843" s="110">
        <f>+A842+1</f>
        <v>40</v>
      </c>
      <c r="B843" s="725" t="s">
        <v>217</v>
      </c>
      <c r="C843" s="197"/>
      <c r="D843" s="201"/>
      <c r="E843" s="198"/>
      <c r="F843" s="198"/>
      <c r="G843" s="198"/>
      <c r="H843" s="382">
        <v>4.83118E-3</v>
      </c>
    </row>
    <row r="844" spans="1:9" ht="15.75" thickTop="1" x14ac:dyDescent="0.2"/>
    <row r="846" spans="1:9" ht="20.25" x14ac:dyDescent="0.3">
      <c r="A846" s="109" t="s">
        <v>134</v>
      </c>
      <c r="B846" s="110"/>
      <c r="C846" s="109"/>
      <c r="E846" s="202"/>
      <c r="F846" s="110"/>
      <c r="G846" s="110"/>
      <c r="H846" s="110"/>
    </row>
    <row r="847" spans="1:9" ht="20.25" x14ac:dyDescent="0.3">
      <c r="A847" s="112" t="s">
        <v>645</v>
      </c>
      <c r="B847" s="109"/>
      <c r="C847" s="109"/>
      <c r="D847" s="110"/>
      <c r="E847" s="111"/>
      <c r="F847" s="110"/>
      <c r="G847" s="110"/>
      <c r="H847" s="110"/>
    </row>
    <row r="848" spans="1:9" x14ac:dyDescent="0.2">
      <c r="A848" s="113" t="s">
        <v>173</v>
      </c>
      <c r="B848" s="114"/>
      <c r="C848" s="115"/>
      <c r="D848" s="110"/>
      <c r="E848" s="111"/>
      <c r="F848" s="110"/>
      <c r="G848" s="110"/>
      <c r="H848" s="110"/>
    </row>
    <row r="849" spans="1:8" ht="21" thickBot="1" x14ac:dyDescent="0.35">
      <c r="A849" s="256" t="s">
        <v>523</v>
      </c>
      <c r="B849" s="257"/>
      <c r="C849" s="257"/>
      <c r="D849" s="110"/>
      <c r="E849" s="111"/>
      <c r="F849" s="110"/>
      <c r="G849" s="110"/>
      <c r="H849" s="110"/>
    </row>
    <row r="850" spans="1:8" ht="15.75" thickBot="1" x14ac:dyDescent="0.25">
      <c r="A850" s="110"/>
      <c r="B850" s="110"/>
      <c r="C850" s="110"/>
      <c r="D850" s="110"/>
      <c r="E850" s="111"/>
      <c r="F850" s="110"/>
      <c r="G850" s="110"/>
      <c r="H850" s="110"/>
    </row>
    <row r="851" spans="1:8" ht="15.75" thickTop="1" x14ac:dyDescent="0.2">
      <c r="A851" s="110">
        <v>1</v>
      </c>
      <c r="B851" s="117" t="s">
        <v>174</v>
      </c>
      <c r="C851" s="388">
        <v>221</v>
      </c>
      <c r="D851" s="118"/>
      <c r="E851" s="119"/>
      <c r="F851" s="110"/>
      <c r="G851" s="120"/>
      <c r="H851" s="120"/>
    </row>
    <row r="852" spans="1:8" x14ac:dyDescent="0.2">
      <c r="A852" s="110">
        <v>2</v>
      </c>
      <c r="B852" s="117" t="s">
        <v>175</v>
      </c>
      <c r="C852" s="121" t="s">
        <v>437</v>
      </c>
      <c r="D852" s="122"/>
      <c r="E852" s="123"/>
      <c r="F852" s="110"/>
      <c r="G852" s="120"/>
      <c r="H852" s="120"/>
    </row>
    <row r="853" spans="1:8" ht="15.75" thickBot="1" x14ac:dyDescent="0.25">
      <c r="A853" s="110">
        <v>3</v>
      </c>
      <c r="B853" s="117" t="s">
        <v>176</v>
      </c>
      <c r="C853" s="124"/>
      <c r="D853" s="125"/>
      <c r="E853" s="126"/>
      <c r="F853" s="120"/>
      <c r="G853" s="120"/>
      <c r="H853" s="120"/>
    </row>
    <row r="854" spans="1:8" ht="15.75" thickTop="1" x14ac:dyDescent="0.2">
      <c r="A854" s="110"/>
      <c r="B854" s="117" t="s">
        <v>177</v>
      </c>
      <c r="C854" s="117"/>
      <c r="D854" s="127"/>
      <c r="E854" s="128"/>
      <c r="F854" s="120"/>
      <c r="G854" s="120"/>
      <c r="H854" s="120"/>
    </row>
    <row r="855" spans="1:8" x14ac:dyDescent="0.2">
      <c r="A855" s="110"/>
      <c r="B855" s="110"/>
      <c r="C855" s="110"/>
      <c r="D855" s="110"/>
      <c r="E855" s="111"/>
      <c r="F855" s="110"/>
      <c r="G855" s="110"/>
      <c r="H855" s="110"/>
    </row>
    <row r="856" spans="1:8" x14ac:dyDescent="0.2">
      <c r="A856" s="110"/>
      <c r="B856" s="117"/>
      <c r="C856" s="117"/>
      <c r="D856" s="120"/>
      <c r="E856" s="128"/>
      <c r="F856" s="127" t="s">
        <v>178</v>
      </c>
      <c r="G856" s="120"/>
      <c r="H856" s="120"/>
    </row>
    <row r="857" spans="1:8" x14ac:dyDescent="0.2">
      <c r="A857" s="110"/>
      <c r="B857" s="129"/>
      <c r="C857" s="129"/>
      <c r="D857" s="130" t="s">
        <v>179</v>
      </c>
      <c r="E857" s="131" t="s">
        <v>180</v>
      </c>
      <c r="F857" s="127" t="s">
        <v>181</v>
      </c>
      <c r="G857" s="127" t="s">
        <v>182</v>
      </c>
      <c r="H857" s="120"/>
    </row>
    <row r="858" spans="1:8" x14ac:dyDescent="0.2">
      <c r="A858" s="110">
        <v>4</v>
      </c>
      <c r="B858" s="117" t="s">
        <v>154</v>
      </c>
      <c r="C858" s="117"/>
      <c r="D858" s="275"/>
      <c r="E858" s="132" t="s">
        <v>509</v>
      </c>
      <c r="F858" s="276"/>
      <c r="G858" s="422" t="s">
        <v>509</v>
      </c>
      <c r="H858" s="275"/>
    </row>
    <row r="859" spans="1:8" ht="15.75" x14ac:dyDescent="0.25">
      <c r="A859" s="110"/>
      <c r="B859" s="129"/>
      <c r="C859" s="129"/>
      <c r="D859" s="134" t="s">
        <v>183</v>
      </c>
      <c r="E859" s="135" t="s">
        <v>183</v>
      </c>
      <c r="F859" s="136" t="s">
        <v>183</v>
      </c>
      <c r="G859" s="136" t="s">
        <v>184</v>
      </c>
      <c r="H859" s="136" t="s">
        <v>185</v>
      </c>
    </row>
    <row r="860" spans="1:8" ht="16.5" thickBot="1" x14ac:dyDescent="0.3">
      <c r="A860" s="110"/>
      <c r="B860" s="135" t="s">
        <v>186</v>
      </c>
      <c r="C860" s="135"/>
      <c r="D860" s="137"/>
      <c r="E860" s="138"/>
      <c r="F860" s="137"/>
      <c r="G860" s="137"/>
      <c r="H860" s="137"/>
    </row>
    <row r="861" spans="1:8" ht="16.5" thickTop="1" x14ac:dyDescent="0.25">
      <c r="A861" s="139">
        <f>1+A858</f>
        <v>5</v>
      </c>
      <c r="B861" s="117" t="s">
        <v>187</v>
      </c>
      <c r="C861" s="135"/>
      <c r="D861" s="216"/>
      <c r="E861" s="217"/>
      <c r="F861" s="218"/>
      <c r="G861" s="219"/>
      <c r="H861" s="220">
        <f>+D861</f>
        <v>0</v>
      </c>
    </row>
    <row r="862" spans="1:8" x14ac:dyDescent="0.2">
      <c r="A862" s="110">
        <f>+A861+1</f>
        <v>6</v>
      </c>
      <c r="B862" s="129" t="s">
        <v>188</v>
      </c>
      <c r="C862" s="129"/>
      <c r="D862" s="221"/>
      <c r="E862" s="222"/>
      <c r="F862" s="223"/>
      <c r="G862" s="224"/>
      <c r="H862" s="220">
        <f>+E862</f>
        <v>0</v>
      </c>
    </row>
    <row r="863" spans="1:8" x14ac:dyDescent="0.2">
      <c r="A863" s="110">
        <f>+A862+1</f>
        <v>7</v>
      </c>
      <c r="B863" s="129" t="s">
        <v>155</v>
      </c>
      <c r="C863" s="129"/>
      <c r="D863" s="225"/>
      <c r="E863" s="226"/>
      <c r="F863" s="227"/>
      <c r="G863" s="228"/>
      <c r="H863" s="229">
        <f>+F863</f>
        <v>0</v>
      </c>
    </row>
    <row r="864" spans="1:8" x14ac:dyDescent="0.2">
      <c r="A864" s="110">
        <f>+A863+1</f>
        <v>8</v>
      </c>
      <c r="B864" s="129" t="s">
        <v>156</v>
      </c>
      <c r="C864" s="129"/>
      <c r="D864" s="225"/>
      <c r="E864" s="230"/>
      <c r="F864" s="231"/>
      <c r="G864" s="232"/>
      <c r="H864" s="229">
        <f>+F864</f>
        <v>0</v>
      </c>
    </row>
    <row r="865" spans="1:8" ht="15.75" thickBot="1" x14ac:dyDescent="0.25">
      <c r="A865" s="110">
        <f>+A864+1</f>
        <v>9</v>
      </c>
      <c r="B865" s="129" t="s">
        <v>189</v>
      </c>
      <c r="C865" s="129"/>
      <c r="D865" s="225"/>
      <c r="E865" s="233"/>
      <c r="F865" s="234"/>
      <c r="G865" s="414">
        <v>0</v>
      </c>
      <c r="H865" s="415">
        <f>+G865</f>
        <v>0</v>
      </c>
    </row>
    <row r="866" spans="1:8" ht="17.25" thickTop="1" thickBot="1" x14ac:dyDescent="0.3">
      <c r="A866" s="110">
        <f>+A865+1</f>
        <v>10</v>
      </c>
      <c r="B866" s="116" t="s">
        <v>190</v>
      </c>
      <c r="C866" s="116"/>
      <c r="D866" s="237">
        <f>+D861</f>
        <v>0</v>
      </c>
      <c r="E866" s="238">
        <f>+E862</f>
        <v>0</v>
      </c>
      <c r="F866" s="239">
        <f>+F863+F864</f>
        <v>0</v>
      </c>
      <c r="G866" s="385">
        <f>+G865</f>
        <v>0</v>
      </c>
      <c r="H866" s="385">
        <f>SUM(D866:G866)</f>
        <v>0</v>
      </c>
    </row>
    <row r="867" spans="1:8" ht="15.75" thickTop="1" x14ac:dyDescent="0.2">
      <c r="A867" s="110"/>
      <c r="B867" s="129"/>
      <c r="C867" s="129"/>
      <c r="D867" s="144"/>
      <c r="E867" s="145"/>
      <c r="F867" s="144"/>
      <c r="G867" s="144"/>
      <c r="H867" s="144"/>
    </row>
    <row r="868" spans="1:8" ht="16.5" thickBot="1" x14ac:dyDescent="0.3">
      <c r="A868" s="110"/>
      <c r="B868" s="135" t="s">
        <v>191</v>
      </c>
      <c r="C868" s="135"/>
      <c r="D868" s="144"/>
      <c r="E868" s="145"/>
      <c r="F868" s="144"/>
      <c r="G868" s="144"/>
      <c r="H868" s="144"/>
    </row>
    <row r="869" spans="1:8" ht="15.75" thickTop="1" x14ac:dyDescent="0.2">
      <c r="A869" s="110">
        <f>+A866+1</f>
        <v>11</v>
      </c>
      <c r="B869" s="129" t="s">
        <v>192</v>
      </c>
      <c r="C869" s="129"/>
      <c r="D869" s="146"/>
      <c r="E869" s="147"/>
      <c r="F869" s="147"/>
      <c r="G869" s="147"/>
      <c r="H869" s="148"/>
    </row>
    <row r="870" spans="1:8" ht="16.5" thickBot="1" x14ac:dyDescent="0.3">
      <c r="A870" s="110">
        <f>+A869+1</f>
        <v>12</v>
      </c>
      <c r="B870" s="724" t="s">
        <v>193</v>
      </c>
      <c r="C870" s="116"/>
      <c r="D870" s="277">
        <f>+D866-D869</f>
        <v>0</v>
      </c>
      <c r="E870" s="149">
        <f>+E866-E869</f>
        <v>0</v>
      </c>
      <c r="F870" s="149">
        <f>+F866-F869</f>
        <v>0</v>
      </c>
      <c r="G870" s="149">
        <f>+G866-G869</f>
        <v>0</v>
      </c>
      <c r="H870" s="423">
        <f>+H866-H869</f>
        <v>0</v>
      </c>
    </row>
    <row r="871" spans="1:8" ht="15.75" thickTop="1" x14ac:dyDescent="0.2">
      <c r="A871" s="110"/>
      <c r="B871" s="129"/>
      <c r="C871" s="129"/>
      <c r="D871" s="129"/>
      <c r="E871" s="151"/>
      <c r="F871" s="129"/>
      <c r="G871" s="129"/>
      <c r="H871" s="129"/>
    </row>
    <row r="872" spans="1:8" ht="16.5" thickBot="1" x14ac:dyDescent="0.3">
      <c r="A872" s="110"/>
      <c r="B872" s="152" t="s">
        <v>194</v>
      </c>
      <c r="C872" s="134"/>
      <c r="D872" s="129"/>
      <c r="E872" s="151"/>
      <c r="F872" s="129"/>
      <c r="G872" s="129"/>
      <c r="H872" s="129"/>
    </row>
    <row r="873" spans="1:8" ht="15.75" thickTop="1" x14ac:dyDescent="0.2">
      <c r="A873" s="110">
        <f>+A870+1</f>
        <v>13</v>
      </c>
      <c r="B873" s="129" t="s">
        <v>195</v>
      </c>
      <c r="C873" s="129"/>
      <c r="D873" s="153"/>
      <c r="E873" s="154"/>
      <c r="F873" s="140"/>
      <c r="G873" s="155"/>
      <c r="H873" s="416">
        <v>465498726</v>
      </c>
    </row>
    <row r="874" spans="1:8" x14ac:dyDescent="0.2">
      <c r="A874" s="110">
        <f>+A873+1</f>
        <v>14</v>
      </c>
      <c r="B874" s="110" t="s">
        <v>196</v>
      </c>
      <c r="C874" s="110"/>
      <c r="D874" s="157"/>
      <c r="E874" s="158"/>
      <c r="F874" s="159"/>
      <c r="G874" s="160"/>
      <c r="H874" s="161">
        <v>0</v>
      </c>
    </row>
    <row r="875" spans="1:8" x14ac:dyDescent="0.2">
      <c r="A875" s="110">
        <f>+A874+1</f>
        <v>15</v>
      </c>
      <c r="B875" s="129" t="s">
        <v>197</v>
      </c>
      <c r="C875" s="129"/>
      <c r="D875" s="157"/>
      <c r="E875" s="158"/>
      <c r="F875" s="159"/>
      <c r="G875" s="160"/>
      <c r="H875" s="161">
        <v>0</v>
      </c>
    </row>
    <row r="876" spans="1:8" ht="15.75" thickBot="1" x14ac:dyDescent="0.25">
      <c r="A876" s="110">
        <f>+A875+1</f>
        <v>16</v>
      </c>
      <c r="B876" s="129" t="s">
        <v>198</v>
      </c>
      <c r="C876" s="129"/>
      <c r="D876" s="157"/>
      <c r="E876" s="158"/>
      <c r="F876" s="159"/>
      <c r="G876" s="160"/>
      <c r="H876" s="417">
        <v>19789852</v>
      </c>
    </row>
    <row r="877" spans="1:8" ht="17.25" thickTop="1" thickBot="1" x14ac:dyDescent="0.3">
      <c r="A877" s="110">
        <f>+A876+1</f>
        <v>17</v>
      </c>
      <c r="B877" s="116" t="s">
        <v>199</v>
      </c>
      <c r="C877" s="116"/>
      <c r="D877" s="162"/>
      <c r="E877" s="163"/>
      <c r="F877" s="164"/>
      <c r="G877" s="164"/>
      <c r="H877" s="385">
        <f>+H873+H874+H875-H876</f>
        <v>445708874</v>
      </c>
    </row>
    <row r="878" spans="1:8" ht="15.75" thickTop="1" x14ac:dyDescent="0.2">
      <c r="A878" s="110"/>
      <c r="B878" s="129" t="s">
        <v>177</v>
      </c>
      <c r="C878" s="129"/>
      <c r="D878" s="166"/>
      <c r="E878" s="167"/>
      <c r="F878" s="166"/>
      <c r="G878" s="166"/>
      <c r="H878" s="166"/>
    </row>
    <row r="879" spans="1:8" ht="16.5" thickBot="1" x14ac:dyDescent="0.3">
      <c r="A879" s="110"/>
      <c r="B879" s="135" t="s">
        <v>200</v>
      </c>
      <c r="C879" s="135"/>
      <c r="D879" s="166"/>
      <c r="E879" s="167"/>
      <c r="F879" s="166"/>
      <c r="G879" s="166"/>
      <c r="H879" s="166"/>
    </row>
    <row r="880" spans="1:8" ht="15.75" thickTop="1" x14ac:dyDescent="0.2">
      <c r="A880" s="110">
        <f>+A877+1</f>
        <v>18</v>
      </c>
      <c r="B880" s="129" t="s">
        <v>201</v>
      </c>
      <c r="C880" s="129"/>
      <c r="D880" s="199">
        <v>3.6107000000000001E-3</v>
      </c>
      <c r="E880" s="200">
        <f>+INT(E870/$H$32*10000000)/10000000</f>
        <v>0</v>
      </c>
      <c r="F880" s="200">
        <f>+INT(F870/$H$32*10000000)/10000000</f>
        <v>0</v>
      </c>
      <c r="G880" s="200">
        <f>+INT(G870/$H$877*10000000)/10000000</f>
        <v>0</v>
      </c>
      <c r="H880" s="278">
        <f>SUM(D880:G880)</f>
        <v>3.6107000000000001E-3</v>
      </c>
    </row>
    <row r="881" spans="1:8" x14ac:dyDescent="0.2">
      <c r="A881" s="110">
        <f t="shared" ref="A881:A886" si="39">+A880+1</f>
        <v>19</v>
      </c>
      <c r="B881" s="129" t="s">
        <v>202</v>
      </c>
      <c r="C881" s="129"/>
      <c r="D881" s="142">
        <f>+$H$877*D880</f>
        <v>1609321.0313518001</v>
      </c>
      <c r="E881" s="142">
        <f>+$H$32*E880</f>
        <v>0</v>
      </c>
      <c r="F881" s="142">
        <f>+$H$32*F880</f>
        <v>0</v>
      </c>
      <c r="G881" s="142">
        <f>+$H$877*G880</f>
        <v>0</v>
      </c>
      <c r="H881" s="168">
        <f>SUM(D881:G881)</f>
        <v>1609321.0313518001</v>
      </c>
    </row>
    <row r="882" spans="1:8" x14ac:dyDescent="0.2">
      <c r="A882" s="110">
        <f t="shared" si="39"/>
        <v>20</v>
      </c>
      <c r="B882" s="129" t="s">
        <v>203</v>
      </c>
      <c r="C882" s="129"/>
      <c r="D882" s="281">
        <f>IF(D870&lt;&gt;0,+D881-D870,0)</f>
        <v>0</v>
      </c>
      <c r="E882" s="283">
        <f>IF(E870&lt;&gt;0,+E881-E870,0)</f>
        <v>0</v>
      </c>
      <c r="F882" s="283">
        <f>IF(F870&lt;&gt;0,+F881-F870,0)</f>
        <v>0</v>
      </c>
      <c r="G882" s="282">
        <f>IF(G870&lt;&gt;0,+G881-G870,0)</f>
        <v>0</v>
      </c>
      <c r="H882" s="168">
        <f>SUM(D882:G882)</f>
        <v>0</v>
      </c>
    </row>
    <row r="883" spans="1:8" ht="15.75" x14ac:dyDescent="0.25">
      <c r="A883" s="110">
        <f t="shared" si="39"/>
        <v>21</v>
      </c>
      <c r="B883" s="129" t="s">
        <v>204</v>
      </c>
      <c r="C883" s="129"/>
      <c r="D883" s="267"/>
      <c r="E883" s="169"/>
      <c r="F883" s="169"/>
      <c r="G883" s="169"/>
      <c r="H883" s="268"/>
    </row>
    <row r="884" spans="1:8" x14ac:dyDescent="0.2">
      <c r="A884" s="110">
        <f t="shared" si="39"/>
        <v>22</v>
      </c>
      <c r="B884" s="129" t="s">
        <v>205</v>
      </c>
      <c r="C884" s="129"/>
      <c r="D884" s="271"/>
      <c r="E884" s="273"/>
      <c r="F884" s="273"/>
      <c r="G884" s="273"/>
      <c r="H884" s="272"/>
    </row>
    <row r="885" spans="1:8" x14ac:dyDescent="0.2">
      <c r="A885" s="110">
        <f t="shared" si="39"/>
        <v>23</v>
      </c>
      <c r="B885" s="129" t="s">
        <v>206</v>
      </c>
      <c r="C885" s="129"/>
      <c r="D885" s="271"/>
      <c r="E885" s="273"/>
      <c r="F885" s="273"/>
      <c r="G885" s="273"/>
      <c r="H885" s="272"/>
    </row>
    <row r="886" spans="1:8" x14ac:dyDescent="0.2">
      <c r="A886" s="110">
        <f t="shared" si="39"/>
        <v>24</v>
      </c>
      <c r="B886" s="129" t="s">
        <v>145</v>
      </c>
      <c r="C886" s="129"/>
      <c r="D886" s="269"/>
      <c r="E886" s="270"/>
      <c r="F886" s="270"/>
      <c r="G886" s="270"/>
      <c r="H886" s="266"/>
    </row>
    <row r="887" spans="1:8" x14ac:dyDescent="0.2">
      <c r="A887" s="139" t="s">
        <v>139</v>
      </c>
      <c r="B887" s="170" t="s">
        <v>146</v>
      </c>
      <c r="C887" s="212"/>
      <c r="D887" s="171">
        <v>1.17</v>
      </c>
      <c r="E887" s="172"/>
      <c r="F887" s="172"/>
      <c r="G887" s="172">
        <v>0</v>
      </c>
      <c r="H887" s="168">
        <f>SUM(D887:G887)</f>
        <v>1.17</v>
      </c>
    </row>
    <row r="888" spans="1:8" x14ac:dyDescent="0.2">
      <c r="A888" s="139" t="s">
        <v>140</v>
      </c>
      <c r="B888" s="170" t="s">
        <v>147</v>
      </c>
      <c r="C888" s="129"/>
      <c r="D888" s="171">
        <v>0</v>
      </c>
      <c r="E888" s="172"/>
      <c r="F888" s="172"/>
      <c r="G888" s="172">
        <v>0</v>
      </c>
      <c r="H888" s="168">
        <f>SUM(D888:G888)</f>
        <v>0</v>
      </c>
    </row>
    <row r="889" spans="1:8" x14ac:dyDescent="0.2">
      <c r="A889" s="139" t="s">
        <v>141</v>
      </c>
      <c r="B889" s="129" t="s">
        <v>407</v>
      </c>
      <c r="C889" s="129"/>
      <c r="D889" s="279">
        <f>+D881+D887+D888</f>
        <v>1609322.2013518</v>
      </c>
      <c r="E889" s="172">
        <f>+E881+E887+E888</f>
        <v>0</v>
      </c>
      <c r="F889" s="172">
        <f>+F881+F887+F888</f>
        <v>0</v>
      </c>
      <c r="G889" s="280">
        <f>+G881+G887+G888</f>
        <v>0</v>
      </c>
      <c r="H889" s="168">
        <f>SUM(D889:G889)</f>
        <v>1609322.2013518</v>
      </c>
    </row>
    <row r="890" spans="1:8" x14ac:dyDescent="0.2">
      <c r="A890" s="110">
        <v>25</v>
      </c>
      <c r="B890" s="129" t="s">
        <v>148</v>
      </c>
      <c r="C890" s="129"/>
      <c r="D890" s="279">
        <v>1609321.8</v>
      </c>
      <c r="E890" s="172"/>
      <c r="F890" s="172"/>
      <c r="G890" s="280">
        <v>0</v>
      </c>
      <c r="H890" s="168">
        <f>SUM(D890:G890)</f>
        <v>1609321.8</v>
      </c>
    </row>
    <row r="891" spans="1:8" x14ac:dyDescent="0.2">
      <c r="A891" s="110">
        <f>+A890+1</f>
        <v>26</v>
      </c>
      <c r="B891" s="129" t="s">
        <v>149</v>
      </c>
      <c r="C891" s="129"/>
      <c r="D891" s="279">
        <f>+D890-D889</f>
        <v>-0.40135179995559156</v>
      </c>
      <c r="E891" s="142">
        <f>+E890-E889</f>
        <v>0</v>
      </c>
      <c r="F891" s="142">
        <f>+F890-F889</f>
        <v>0</v>
      </c>
      <c r="G891" s="280">
        <f>+G890-G889</f>
        <v>0</v>
      </c>
      <c r="H891" s="168">
        <f>SUM(D891:G891)</f>
        <v>-0.40135179995559156</v>
      </c>
    </row>
    <row r="892" spans="1:8" ht="15.75" thickBot="1" x14ac:dyDescent="0.25">
      <c r="A892" s="110">
        <f>+A891+1</f>
        <v>27</v>
      </c>
      <c r="B892" s="129" t="s">
        <v>207</v>
      </c>
      <c r="C892" s="129"/>
      <c r="D892" s="171">
        <v>-11.41</v>
      </c>
      <c r="E892" s="172"/>
      <c r="F892" s="172"/>
      <c r="G892" s="169"/>
      <c r="H892" s="173">
        <f>SUM(D892:F892)</f>
        <v>-11.41</v>
      </c>
    </row>
    <row r="893" spans="1:8" ht="16.5" thickBot="1" x14ac:dyDescent="0.3">
      <c r="A893" s="110">
        <f>+A892+1</f>
        <v>28</v>
      </c>
      <c r="B893" s="116" t="s">
        <v>208</v>
      </c>
      <c r="C893" s="116"/>
      <c r="D893" s="174">
        <f>+D889+D891+D892</f>
        <v>1609310.3900000001</v>
      </c>
      <c r="E893" s="174">
        <f>+E889+E891+E892</f>
        <v>0</v>
      </c>
      <c r="F893" s="174">
        <f>+F889+F891+F892</f>
        <v>0</v>
      </c>
      <c r="G893" s="174">
        <f>+G889+G891</f>
        <v>0</v>
      </c>
      <c r="H893" s="175">
        <f>SUM(D893:G893)</f>
        <v>1609310.3900000001</v>
      </c>
    </row>
    <row r="894" spans="1:8" ht="15.75" thickTop="1" x14ac:dyDescent="0.2">
      <c r="A894" s="110"/>
      <c r="B894" s="129"/>
      <c r="C894" s="129"/>
      <c r="D894" s="151"/>
      <c r="E894" s="151"/>
      <c r="F894" s="151"/>
      <c r="G894" s="151"/>
      <c r="H894" s="151"/>
    </row>
    <row r="895" spans="1:8" ht="16.5" thickBot="1" x14ac:dyDescent="0.3">
      <c r="A895" s="110"/>
      <c r="B895" s="135" t="s">
        <v>209</v>
      </c>
      <c r="C895" s="135"/>
      <c r="D895" s="151"/>
      <c r="E895" s="151"/>
      <c r="F895" s="151"/>
      <c r="G895" s="151"/>
      <c r="H895" s="151"/>
    </row>
    <row r="896" spans="1:8" ht="15.75" thickTop="1" x14ac:dyDescent="0.2">
      <c r="A896" s="110">
        <f>+A893+1</f>
        <v>29</v>
      </c>
      <c r="B896" s="129" t="s">
        <v>168</v>
      </c>
      <c r="C896" s="129"/>
      <c r="D896" s="176"/>
      <c r="E896" s="177"/>
      <c r="F896" s="178"/>
      <c r="G896" s="179">
        <v>0</v>
      </c>
      <c r="H896" s="180">
        <f>G896</f>
        <v>0</v>
      </c>
    </row>
    <row r="897" spans="1:9" x14ac:dyDescent="0.2">
      <c r="A897" s="110">
        <f t="shared" ref="A897:A905" si="40">+A896+1</f>
        <v>30</v>
      </c>
      <c r="B897" s="129" t="s">
        <v>169</v>
      </c>
      <c r="C897" s="129"/>
      <c r="D897" s="181"/>
      <c r="E897" s="182"/>
      <c r="F897" s="141"/>
      <c r="G897" s="142">
        <v>0</v>
      </c>
      <c r="H897" s="183">
        <f t="shared" ref="H897:H904" si="41">+G897</f>
        <v>0</v>
      </c>
    </row>
    <row r="898" spans="1:9" x14ac:dyDescent="0.2">
      <c r="A898" s="110">
        <f t="shared" si="40"/>
        <v>31</v>
      </c>
      <c r="B898" s="129" t="s">
        <v>360</v>
      </c>
      <c r="C898" s="129"/>
      <c r="D898" s="181"/>
      <c r="E898" s="182"/>
      <c r="F898" s="141"/>
      <c r="G898" s="142">
        <v>0</v>
      </c>
      <c r="H898" s="183">
        <f t="shared" si="41"/>
        <v>0</v>
      </c>
    </row>
    <row r="899" spans="1:9" x14ac:dyDescent="0.2">
      <c r="A899" s="110">
        <f t="shared" si="40"/>
        <v>32</v>
      </c>
      <c r="B899" s="129" t="s">
        <v>210</v>
      </c>
      <c r="C899" s="129"/>
      <c r="D899" s="181"/>
      <c r="E899" s="182"/>
      <c r="F899" s="141"/>
      <c r="G899" s="142">
        <v>0</v>
      </c>
      <c r="H899" s="183">
        <f t="shared" si="41"/>
        <v>0</v>
      </c>
    </row>
    <row r="900" spans="1:9" x14ac:dyDescent="0.2">
      <c r="A900" s="110">
        <f t="shared" si="40"/>
        <v>33</v>
      </c>
      <c r="B900" s="129"/>
      <c r="C900" s="129"/>
      <c r="D900" s="181"/>
      <c r="E900" s="182"/>
      <c r="F900" s="141"/>
      <c r="G900" s="265"/>
      <c r="H900" s="274"/>
    </row>
    <row r="901" spans="1:9" x14ac:dyDescent="0.2">
      <c r="A901" s="110">
        <f t="shared" si="40"/>
        <v>34</v>
      </c>
      <c r="B901" s="129" t="s">
        <v>211</v>
      </c>
      <c r="C901" s="129"/>
      <c r="D901" s="181"/>
      <c r="E901" s="182"/>
      <c r="F901" s="141"/>
      <c r="G901" s="142">
        <v>0</v>
      </c>
      <c r="H901" s="183">
        <f t="shared" si="41"/>
        <v>0</v>
      </c>
    </row>
    <row r="902" spans="1:9" x14ac:dyDescent="0.2">
      <c r="A902" s="110">
        <f t="shared" si="40"/>
        <v>35</v>
      </c>
      <c r="B902" s="129" t="s">
        <v>212</v>
      </c>
      <c r="C902" s="129"/>
      <c r="D902" s="181"/>
      <c r="E902" s="182"/>
      <c r="F902" s="141"/>
      <c r="G902" s="142">
        <v>0</v>
      </c>
      <c r="H902" s="183">
        <f t="shared" si="41"/>
        <v>0</v>
      </c>
    </row>
    <row r="903" spans="1:9" x14ac:dyDescent="0.2">
      <c r="A903" s="110">
        <f t="shared" si="40"/>
        <v>36</v>
      </c>
      <c r="B903" s="129" t="s">
        <v>213</v>
      </c>
      <c r="C903" s="129"/>
      <c r="D903" s="181"/>
      <c r="E903" s="182"/>
      <c r="F903" s="141"/>
      <c r="G903" s="142">
        <v>0</v>
      </c>
      <c r="H903" s="183">
        <f t="shared" si="41"/>
        <v>0</v>
      </c>
    </row>
    <row r="904" spans="1:9" ht="60.75" thickBot="1" x14ac:dyDescent="0.25">
      <c r="A904" s="184">
        <f t="shared" si="40"/>
        <v>37</v>
      </c>
      <c r="B904" s="185" t="s">
        <v>214</v>
      </c>
      <c r="C904" s="186"/>
      <c r="D904" s="187"/>
      <c r="E904" s="188"/>
      <c r="F904" s="189"/>
      <c r="G904" s="190">
        <v>0</v>
      </c>
      <c r="H904" s="191">
        <f t="shared" si="41"/>
        <v>0</v>
      </c>
    </row>
    <row r="905" spans="1:9" ht="17.25" thickTop="1" thickBot="1" x14ac:dyDescent="0.3">
      <c r="A905" s="110">
        <f t="shared" si="40"/>
        <v>38</v>
      </c>
      <c r="B905" s="724" t="s">
        <v>215</v>
      </c>
      <c r="C905" s="116"/>
      <c r="D905" s="192"/>
      <c r="E905" s="143"/>
      <c r="F905" s="193"/>
      <c r="G905" s="194">
        <f>SUM(G896:G904)</f>
        <v>0</v>
      </c>
      <c r="H905" s="194">
        <f>SUM(H896:H904)</f>
        <v>0</v>
      </c>
    </row>
    <row r="906" spans="1:9" ht="16.5" thickTop="1" thickBot="1" x14ac:dyDescent="0.25">
      <c r="A906" s="110"/>
      <c r="B906" s="129"/>
      <c r="C906" s="129"/>
      <c r="D906" s="195"/>
      <c r="E906" s="195"/>
      <c r="F906" s="195"/>
      <c r="G906" s="195"/>
      <c r="H906" s="195"/>
    </row>
    <row r="907" spans="1:9" ht="17.25" thickTop="1" thickBot="1" x14ac:dyDescent="0.3">
      <c r="A907" s="110">
        <f>+A905+1</f>
        <v>39</v>
      </c>
      <c r="B907" s="116" t="s">
        <v>216</v>
      </c>
      <c r="C907" s="116"/>
      <c r="D907" s="196">
        <f>D893</f>
        <v>1609310.3900000001</v>
      </c>
      <c r="E907" s="196">
        <f>E893</f>
        <v>0</v>
      </c>
      <c r="F907" s="196">
        <f>F893</f>
        <v>0</v>
      </c>
      <c r="G907" s="194">
        <f>G893+G905</f>
        <v>0</v>
      </c>
      <c r="H907" s="194">
        <f>H893+H905</f>
        <v>1609310.3900000001</v>
      </c>
      <c r="I907" s="482"/>
    </row>
    <row r="908" spans="1:9" ht="16.5" thickTop="1" thickBot="1" x14ac:dyDescent="0.25">
      <c r="A908" s="110">
        <f>+A907+1</f>
        <v>40</v>
      </c>
      <c r="B908" s="725" t="s">
        <v>217</v>
      </c>
      <c r="C908" s="197"/>
      <c r="D908" s="201"/>
      <c r="E908" s="198"/>
      <c r="F908" s="198"/>
      <c r="G908" s="198"/>
      <c r="H908" s="382">
        <v>1.8379300000000001E-2</v>
      </c>
    </row>
    <row r="909" spans="1:9" ht="15.75" thickTop="1" x14ac:dyDescent="0.2">
      <c r="A909" s="110"/>
      <c r="B909" s="110"/>
      <c r="C909" s="110"/>
      <c r="D909" s="110"/>
      <c r="E909" s="111"/>
      <c r="F909" s="110"/>
      <c r="G909" s="110"/>
      <c r="H909" s="110"/>
    </row>
    <row r="911" spans="1:9" ht="20.25" x14ac:dyDescent="0.3">
      <c r="A911" s="109" t="s">
        <v>134</v>
      </c>
      <c r="B911" s="110"/>
      <c r="C911" s="109"/>
      <c r="E911" s="202"/>
      <c r="F911" s="110"/>
      <c r="G911" s="110"/>
      <c r="H911" s="110"/>
    </row>
    <row r="912" spans="1:9" ht="20.25" x14ac:dyDescent="0.3">
      <c r="A912" s="112" t="s">
        <v>645</v>
      </c>
      <c r="B912" s="109"/>
      <c r="C912" s="109"/>
      <c r="D912" s="110"/>
      <c r="E912" s="111"/>
      <c r="F912" s="110"/>
      <c r="G912" s="110"/>
      <c r="H912" s="110"/>
    </row>
    <row r="913" spans="1:8" x14ac:dyDescent="0.2">
      <c r="A913" s="113" t="s">
        <v>173</v>
      </c>
      <c r="B913" s="114"/>
      <c r="C913" s="115"/>
      <c r="D913" s="110"/>
      <c r="E913" s="111"/>
      <c r="F913" s="110"/>
      <c r="G913" s="110"/>
      <c r="H913" s="110"/>
    </row>
    <row r="914" spans="1:8" ht="21" thickBot="1" x14ac:dyDescent="0.35">
      <c r="A914" s="256" t="s">
        <v>523</v>
      </c>
      <c r="B914" s="257"/>
      <c r="C914" s="257"/>
      <c r="D914" s="110"/>
      <c r="E914" s="111"/>
      <c r="F914" s="110"/>
      <c r="G914" s="110"/>
      <c r="H914" s="110"/>
    </row>
    <row r="915" spans="1:8" ht="15.75" thickBot="1" x14ac:dyDescent="0.25">
      <c r="A915" s="110"/>
      <c r="B915" s="110"/>
      <c r="C915" s="110"/>
      <c r="D915" s="110"/>
      <c r="E915" s="111"/>
      <c r="F915" s="110"/>
      <c r="G915" s="110"/>
      <c r="H915" s="110"/>
    </row>
    <row r="916" spans="1:8" ht="15.75" thickTop="1" x14ac:dyDescent="0.2">
      <c r="A916" s="110">
        <v>1</v>
      </c>
      <c r="B916" s="117" t="s">
        <v>174</v>
      </c>
      <c r="C916" s="388">
        <v>223</v>
      </c>
      <c r="D916" s="118"/>
      <c r="E916" s="119"/>
      <c r="F916" s="110"/>
      <c r="G916" s="120"/>
      <c r="H916" s="120"/>
    </row>
    <row r="917" spans="1:8" x14ac:dyDescent="0.2">
      <c r="A917" s="110">
        <v>2</v>
      </c>
      <c r="B917" s="117" t="s">
        <v>175</v>
      </c>
      <c r="C917" s="121" t="s">
        <v>628</v>
      </c>
      <c r="D917" s="122"/>
      <c r="E917" s="123"/>
      <c r="F917" s="110"/>
      <c r="G917" s="120"/>
      <c r="H917" s="120"/>
    </row>
    <row r="918" spans="1:8" ht="15.75" thickBot="1" x14ac:dyDescent="0.25">
      <c r="A918" s="110">
        <v>3</v>
      </c>
      <c r="B918" s="117" t="s">
        <v>176</v>
      </c>
      <c r="C918" s="124"/>
      <c r="D918" s="125"/>
      <c r="E918" s="126"/>
      <c r="F918" s="120"/>
      <c r="G918" s="120"/>
      <c r="H918" s="120"/>
    </row>
    <row r="919" spans="1:8" ht="15.75" thickTop="1" x14ac:dyDescent="0.2">
      <c r="A919" s="110"/>
      <c r="B919" s="117" t="s">
        <v>177</v>
      </c>
      <c r="C919" s="117"/>
      <c r="D919" s="127"/>
      <c r="E919" s="128"/>
      <c r="F919" s="120"/>
      <c r="G919" s="120"/>
      <c r="H919" s="120"/>
    </row>
    <row r="920" spans="1:8" x14ac:dyDescent="0.2">
      <c r="A920" s="110"/>
      <c r="B920" s="110"/>
      <c r="C920" s="110"/>
      <c r="D920" s="110"/>
      <c r="E920" s="111"/>
      <c r="F920" s="110"/>
      <c r="G920" s="110"/>
      <c r="H920" s="110"/>
    </row>
    <row r="921" spans="1:8" x14ac:dyDescent="0.2">
      <c r="A921" s="110"/>
      <c r="B921" s="117"/>
      <c r="C921" s="117"/>
      <c r="D921" s="120"/>
      <c r="E921" s="128"/>
      <c r="F921" s="127" t="s">
        <v>178</v>
      </c>
      <c r="G921" s="120"/>
      <c r="H921" s="120"/>
    </row>
    <row r="922" spans="1:8" x14ac:dyDescent="0.2">
      <c r="A922" s="110"/>
      <c r="B922" s="129"/>
      <c r="C922" s="129"/>
      <c r="D922" s="130" t="s">
        <v>179</v>
      </c>
      <c r="E922" s="131" t="s">
        <v>180</v>
      </c>
      <c r="F922" s="127" t="s">
        <v>181</v>
      </c>
      <c r="G922" s="127" t="s">
        <v>182</v>
      </c>
      <c r="H922" s="120"/>
    </row>
    <row r="923" spans="1:8" x14ac:dyDescent="0.2">
      <c r="A923" s="110">
        <v>4</v>
      </c>
      <c r="B923" s="117" t="s">
        <v>154</v>
      </c>
      <c r="C923" s="117"/>
      <c r="D923" s="275"/>
      <c r="E923" s="132" t="s">
        <v>509</v>
      </c>
      <c r="F923" s="276"/>
      <c r="G923" s="422" t="s">
        <v>509</v>
      </c>
      <c r="H923" s="275"/>
    </row>
    <row r="924" spans="1:8" ht="15.75" x14ac:dyDescent="0.25">
      <c r="A924" s="110"/>
      <c r="B924" s="129"/>
      <c r="C924" s="129"/>
      <c r="D924" s="134" t="s">
        <v>183</v>
      </c>
      <c r="E924" s="135" t="s">
        <v>183</v>
      </c>
      <c r="F924" s="136" t="s">
        <v>183</v>
      </c>
      <c r="G924" s="136" t="s">
        <v>184</v>
      </c>
      <c r="H924" s="136" t="s">
        <v>185</v>
      </c>
    </row>
    <row r="925" spans="1:8" ht="16.5" thickBot="1" x14ac:dyDescent="0.3">
      <c r="A925" s="110"/>
      <c r="B925" s="135" t="s">
        <v>186</v>
      </c>
      <c r="C925" s="135"/>
      <c r="D925" s="137"/>
      <c r="E925" s="138"/>
      <c r="F925" s="137"/>
      <c r="G925" s="137"/>
      <c r="H925" s="137"/>
    </row>
    <row r="926" spans="1:8" ht="16.5" thickTop="1" x14ac:dyDescent="0.25">
      <c r="A926" s="139">
        <f>1+A923</f>
        <v>5</v>
      </c>
      <c r="B926" s="117" t="s">
        <v>187</v>
      </c>
      <c r="C926" s="135"/>
      <c r="D926" s="216">
        <v>0</v>
      </c>
      <c r="E926" s="217"/>
      <c r="F926" s="218"/>
      <c r="G926" s="219"/>
      <c r="H926" s="421">
        <f>+D926</f>
        <v>0</v>
      </c>
    </row>
    <row r="927" spans="1:8" x14ac:dyDescent="0.2">
      <c r="A927" s="110">
        <f>+A926+1</f>
        <v>6</v>
      </c>
      <c r="B927" s="129" t="s">
        <v>188</v>
      </c>
      <c r="C927" s="129"/>
      <c r="D927" s="221"/>
      <c r="E927" s="222">
        <v>0</v>
      </c>
      <c r="F927" s="223"/>
      <c r="G927" s="224"/>
      <c r="H927" s="421">
        <f>+E927</f>
        <v>0</v>
      </c>
    </row>
    <row r="928" spans="1:8" x14ac:dyDescent="0.2">
      <c r="A928" s="110">
        <f>+A927+1</f>
        <v>7</v>
      </c>
      <c r="B928" s="129" t="s">
        <v>155</v>
      </c>
      <c r="C928" s="129"/>
      <c r="D928" s="225"/>
      <c r="E928" s="226"/>
      <c r="F928" s="227">
        <v>0</v>
      </c>
      <c r="G928" s="228"/>
      <c r="H928" s="386">
        <f>+F928</f>
        <v>0</v>
      </c>
    </row>
    <row r="929" spans="1:8" x14ac:dyDescent="0.2">
      <c r="A929" s="110">
        <f>+A928+1</f>
        <v>8</v>
      </c>
      <c r="B929" s="129" t="s">
        <v>156</v>
      </c>
      <c r="C929" s="129"/>
      <c r="D929" s="225"/>
      <c r="E929" s="230"/>
      <c r="F929" s="231">
        <v>0</v>
      </c>
      <c r="G929" s="232"/>
      <c r="H929" s="386">
        <f>+F929</f>
        <v>0</v>
      </c>
    </row>
    <row r="930" spans="1:8" ht="15.75" thickBot="1" x14ac:dyDescent="0.25">
      <c r="A930" s="110">
        <f>+A929+1</f>
        <v>9</v>
      </c>
      <c r="B930" s="129" t="s">
        <v>189</v>
      </c>
      <c r="C930" s="129"/>
      <c r="D930" s="225"/>
      <c r="E930" s="233"/>
      <c r="F930" s="234"/>
      <c r="G930" s="414">
        <v>220544</v>
      </c>
      <c r="H930" s="415">
        <f>+G930</f>
        <v>220544</v>
      </c>
    </row>
    <row r="931" spans="1:8" ht="17.25" thickTop="1" thickBot="1" x14ac:dyDescent="0.3">
      <c r="A931" s="110">
        <f>+A930+1</f>
        <v>10</v>
      </c>
      <c r="B931" s="116" t="s">
        <v>190</v>
      </c>
      <c r="C931" s="116"/>
      <c r="D931" s="237">
        <f>+D926</f>
        <v>0</v>
      </c>
      <c r="E931" s="238">
        <f>+E927</f>
        <v>0</v>
      </c>
      <c r="F931" s="239">
        <f>+F928+F929</f>
        <v>0</v>
      </c>
      <c r="G931" s="385">
        <f>+G930</f>
        <v>220544</v>
      </c>
      <c r="H931" s="385">
        <f>SUM(D931:G931)</f>
        <v>220544</v>
      </c>
    </row>
    <row r="932" spans="1:8" ht="15.75" thickTop="1" x14ac:dyDescent="0.2">
      <c r="A932" s="110"/>
      <c r="B932" s="129"/>
      <c r="C932" s="129"/>
      <c r="D932" s="144"/>
      <c r="E932" s="145"/>
      <c r="F932" s="144"/>
      <c r="G932" s="144"/>
      <c r="H932" s="144"/>
    </row>
    <row r="933" spans="1:8" ht="16.5" thickBot="1" x14ac:dyDescent="0.3">
      <c r="A933" s="110"/>
      <c r="B933" s="135" t="s">
        <v>191</v>
      </c>
      <c r="C933" s="135"/>
      <c r="D933" s="144"/>
      <c r="E933" s="145"/>
      <c r="F933" s="144"/>
      <c r="G933" s="144"/>
      <c r="H933" s="144"/>
    </row>
    <row r="934" spans="1:8" ht="15.75" thickTop="1" x14ac:dyDescent="0.2">
      <c r="A934" s="110">
        <f>+A931+1</f>
        <v>11</v>
      </c>
      <c r="B934" s="129" t="s">
        <v>192</v>
      </c>
      <c r="C934" s="129"/>
      <c r="D934" s="146"/>
      <c r="E934" s="147"/>
      <c r="F934" s="147"/>
      <c r="G934" s="147"/>
      <c r="H934" s="148"/>
    </row>
    <row r="935" spans="1:8" ht="16.5" thickBot="1" x14ac:dyDescent="0.3">
      <c r="A935" s="110">
        <f>+A934+1</f>
        <v>12</v>
      </c>
      <c r="B935" s="724" t="s">
        <v>193</v>
      </c>
      <c r="C935" s="116"/>
      <c r="D935" s="277">
        <f>+D931-D934</f>
        <v>0</v>
      </c>
      <c r="E935" s="149">
        <f>+E931-E934</f>
        <v>0</v>
      </c>
      <c r="F935" s="149">
        <f>+F931-F934</f>
        <v>0</v>
      </c>
      <c r="G935" s="149">
        <f>+G931-G934</f>
        <v>220544</v>
      </c>
      <c r="H935" s="150">
        <f>+H931-H934</f>
        <v>220544</v>
      </c>
    </row>
    <row r="936" spans="1:8" ht="15.75" thickTop="1" x14ac:dyDescent="0.2">
      <c r="A936" s="110"/>
      <c r="B936" s="129"/>
      <c r="C936" s="129"/>
      <c r="D936" s="129"/>
      <c r="E936" s="151"/>
      <c r="F936" s="129"/>
      <c r="G936" s="129"/>
      <c r="H936" s="129"/>
    </row>
    <row r="937" spans="1:8" ht="16.5" thickBot="1" x14ac:dyDescent="0.3">
      <c r="A937" s="110"/>
      <c r="B937" s="152" t="s">
        <v>194</v>
      </c>
      <c r="C937" s="134"/>
      <c r="D937" s="129"/>
      <c r="E937" s="151"/>
      <c r="F937" s="129"/>
      <c r="G937" s="129"/>
      <c r="H937" s="129"/>
    </row>
    <row r="938" spans="1:8" ht="15.75" thickTop="1" x14ac:dyDescent="0.2">
      <c r="A938" s="110">
        <f>+A935+1</f>
        <v>13</v>
      </c>
      <c r="B938" s="129" t="s">
        <v>195</v>
      </c>
      <c r="C938" s="129"/>
      <c r="D938" s="153"/>
      <c r="E938" s="154"/>
      <c r="F938" s="140"/>
      <c r="G938" s="155"/>
      <c r="H938" s="416">
        <f>H873</f>
        <v>465498726</v>
      </c>
    </row>
    <row r="939" spans="1:8" x14ac:dyDescent="0.2">
      <c r="A939" s="110">
        <f>+A938+1</f>
        <v>14</v>
      </c>
      <c r="B939" s="110" t="s">
        <v>196</v>
      </c>
      <c r="C939" s="110"/>
      <c r="D939" s="157"/>
      <c r="E939" s="158"/>
      <c r="F939" s="159"/>
      <c r="G939" s="160"/>
      <c r="H939" s="417">
        <v>0</v>
      </c>
    </row>
    <row r="940" spans="1:8" x14ac:dyDescent="0.2">
      <c r="A940" s="110">
        <f>+A939+1</f>
        <v>15</v>
      </c>
      <c r="B940" s="129" t="s">
        <v>197</v>
      </c>
      <c r="C940" s="129"/>
      <c r="D940" s="157"/>
      <c r="E940" s="158"/>
      <c r="F940" s="159"/>
      <c r="G940" s="160"/>
      <c r="H940" s="417">
        <v>0</v>
      </c>
    </row>
    <row r="941" spans="1:8" ht="15.75" thickBot="1" x14ac:dyDescent="0.25">
      <c r="A941" s="110">
        <f>+A940+1</f>
        <v>16</v>
      </c>
      <c r="B941" s="129" t="s">
        <v>198</v>
      </c>
      <c r="C941" s="129"/>
      <c r="D941" s="157"/>
      <c r="E941" s="158"/>
      <c r="F941" s="159"/>
      <c r="G941" s="160"/>
      <c r="H941" s="417">
        <v>0</v>
      </c>
    </row>
    <row r="942" spans="1:8" ht="17.25" thickTop="1" thickBot="1" x14ac:dyDescent="0.3">
      <c r="A942" s="110">
        <f>+A941+1</f>
        <v>17</v>
      </c>
      <c r="B942" s="116" t="s">
        <v>199</v>
      </c>
      <c r="C942" s="116"/>
      <c r="D942" s="162"/>
      <c r="E942" s="163"/>
      <c r="F942" s="164"/>
      <c r="G942" s="164"/>
      <c r="H942" s="385">
        <f>+H938+H939+H940-H941</f>
        <v>465498726</v>
      </c>
    </row>
    <row r="943" spans="1:8" ht="15.75" thickTop="1" x14ac:dyDescent="0.2">
      <c r="A943" s="110"/>
      <c r="B943" s="129" t="s">
        <v>177</v>
      </c>
      <c r="C943" s="129"/>
      <c r="D943" s="166"/>
      <c r="E943" s="167"/>
      <c r="F943" s="166"/>
      <c r="G943" s="166"/>
      <c r="H943" s="166"/>
    </row>
    <row r="944" spans="1:8" ht="16.5" thickBot="1" x14ac:dyDescent="0.3">
      <c r="A944" s="110"/>
      <c r="B944" s="135" t="s">
        <v>200</v>
      </c>
      <c r="C944" s="135"/>
      <c r="D944" s="166"/>
      <c r="E944" s="167"/>
      <c r="F944" s="166"/>
      <c r="G944" s="166"/>
      <c r="H944" s="166"/>
    </row>
    <row r="945" spans="1:8" ht="15.75" thickTop="1" x14ac:dyDescent="0.2">
      <c r="A945" s="110">
        <f>+A942+1</f>
        <v>18</v>
      </c>
      <c r="B945" s="129" t="s">
        <v>201</v>
      </c>
      <c r="C945" s="129"/>
      <c r="D945" s="199">
        <v>0</v>
      </c>
      <c r="E945" s="200">
        <f>+INT(E935/$H$32*10000000)/10000000</f>
        <v>0</v>
      </c>
      <c r="F945" s="200">
        <f>+INT(F935/$H$32*10000000)/10000000</f>
        <v>0</v>
      </c>
      <c r="G945" s="200">
        <f>+INT(G935/$H$942*10000000)/10000000</f>
        <v>4.7370000000000002E-4</v>
      </c>
      <c r="H945" s="278">
        <f>SUM(D945:G945)</f>
        <v>4.7370000000000002E-4</v>
      </c>
    </row>
    <row r="946" spans="1:8" x14ac:dyDescent="0.2">
      <c r="A946" s="110">
        <f t="shared" ref="A946:A951" si="42">+A945+1</f>
        <v>19</v>
      </c>
      <c r="B946" s="129" t="s">
        <v>202</v>
      </c>
      <c r="C946" s="129"/>
      <c r="D946" s="142">
        <f>+$H$747*D945</f>
        <v>0</v>
      </c>
      <c r="E946" s="142">
        <f>+$H$32*E945</f>
        <v>0</v>
      </c>
      <c r="F946" s="142">
        <f>+$H$32*F945</f>
        <v>0</v>
      </c>
      <c r="G946" s="142">
        <f>+$H$942*G945</f>
        <v>220506.7465062</v>
      </c>
      <c r="H946" s="168">
        <f>SUM(D946:G946)</f>
        <v>220506.7465062</v>
      </c>
    </row>
    <row r="947" spans="1:8" x14ac:dyDescent="0.2">
      <c r="A947" s="110">
        <f t="shared" si="42"/>
        <v>20</v>
      </c>
      <c r="B947" s="129" t="s">
        <v>203</v>
      </c>
      <c r="C947" s="129"/>
      <c r="D947" s="281">
        <f>IF(D935&lt;&gt;0,+D946-D935,0)</f>
        <v>0</v>
      </c>
      <c r="E947" s="283">
        <f>IF(E935&lt;&gt;0,+E946-E935,0)</f>
        <v>0</v>
      </c>
      <c r="F947" s="283">
        <f>IF(F935&lt;&gt;0,+F946-F935,0)</f>
        <v>0</v>
      </c>
      <c r="G947" s="282">
        <f>IF(G935&lt;&gt;0,+G946-G935,0)</f>
        <v>-37.253493800002616</v>
      </c>
      <c r="H947" s="168">
        <f>SUM(D947:G947)</f>
        <v>-37.253493800002616</v>
      </c>
    </row>
    <row r="948" spans="1:8" ht="15.75" x14ac:dyDescent="0.25">
      <c r="A948" s="110">
        <f t="shared" si="42"/>
        <v>21</v>
      </c>
      <c r="B948" s="129" t="s">
        <v>204</v>
      </c>
      <c r="C948" s="129"/>
      <c r="D948" s="267"/>
      <c r="E948" s="169"/>
      <c r="F948" s="169"/>
      <c r="G948" s="169"/>
      <c r="H948" s="268"/>
    </row>
    <row r="949" spans="1:8" x14ac:dyDescent="0.2">
      <c r="A949" s="110">
        <f t="shared" si="42"/>
        <v>22</v>
      </c>
      <c r="B949" s="129" t="s">
        <v>205</v>
      </c>
      <c r="C949" s="129"/>
      <c r="D949" s="271"/>
      <c r="E949" s="273"/>
      <c r="F949" s="273"/>
      <c r="G949" s="273"/>
      <c r="H949" s="272"/>
    </row>
    <row r="950" spans="1:8" x14ac:dyDescent="0.2">
      <c r="A950" s="110">
        <f t="shared" si="42"/>
        <v>23</v>
      </c>
      <c r="B950" s="129" t="s">
        <v>206</v>
      </c>
      <c r="C950" s="129"/>
      <c r="D950" s="271"/>
      <c r="E950" s="273"/>
      <c r="F950" s="273"/>
      <c r="G950" s="273"/>
      <c r="H950" s="272"/>
    </row>
    <row r="951" spans="1:8" x14ac:dyDescent="0.2">
      <c r="A951" s="110">
        <f t="shared" si="42"/>
        <v>24</v>
      </c>
      <c r="B951" s="129" t="s">
        <v>145</v>
      </c>
      <c r="C951" s="129"/>
      <c r="D951" s="269"/>
      <c r="E951" s="270"/>
      <c r="F951" s="270"/>
      <c r="G951" s="270"/>
      <c r="H951" s="266"/>
    </row>
    <row r="952" spans="1:8" x14ac:dyDescent="0.2">
      <c r="A952" s="139" t="s">
        <v>139</v>
      </c>
      <c r="B952" s="170" t="s">
        <v>146</v>
      </c>
      <c r="C952" s="212"/>
      <c r="D952" s="171">
        <v>0</v>
      </c>
      <c r="E952" s="172"/>
      <c r="F952" s="172"/>
      <c r="G952" s="172">
        <v>0</v>
      </c>
      <c r="H952" s="168">
        <f>SUM(D952:G952)</f>
        <v>0</v>
      </c>
    </row>
    <row r="953" spans="1:8" x14ac:dyDescent="0.2">
      <c r="A953" s="139" t="s">
        <v>140</v>
      </c>
      <c r="B953" s="170" t="s">
        <v>147</v>
      </c>
      <c r="C953" s="129"/>
      <c r="D953" s="171">
        <v>0</v>
      </c>
      <c r="E953" s="172"/>
      <c r="F953" s="172"/>
      <c r="G953" s="172">
        <v>0</v>
      </c>
      <c r="H953" s="168">
        <f>SUM(D953:G953)</f>
        <v>0</v>
      </c>
    </row>
    <row r="954" spans="1:8" x14ac:dyDescent="0.2">
      <c r="A954" s="139" t="s">
        <v>141</v>
      </c>
      <c r="B954" s="129" t="s">
        <v>407</v>
      </c>
      <c r="C954" s="129"/>
      <c r="D954" s="279">
        <f>+D946+D952+D953</f>
        <v>0</v>
      </c>
      <c r="E954" s="172">
        <f>+E946+E952+E953</f>
        <v>0</v>
      </c>
      <c r="F954" s="172">
        <f>+F946+F952+F953</f>
        <v>0</v>
      </c>
      <c r="G954" s="280">
        <f>+G946+G952+G953</f>
        <v>220506.7465062</v>
      </c>
      <c r="H954" s="168">
        <f>SUM(D954:G954)</f>
        <v>220506.7465062</v>
      </c>
    </row>
    <row r="955" spans="1:8" x14ac:dyDescent="0.2">
      <c r="A955" s="110">
        <v>25</v>
      </c>
      <c r="B955" s="129" t="s">
        <v>148</v>
      </c>
      <c r="C955" s="129"/>
      <c r="D955" s="279">
        <v>0</v>
      </c>
      <c r="E955" s="172"/>
      <c r="F955" s="172"/>
      <c r="G955" s="280">
        <v>220506.68</v>
      </c>
      <c r="H955" s="168">
        <f>SUM(D955:G955)</f>
        <v>220506.68</v>
      </c>
    </row>
    <row r="956" spans="1:8" x14ac:dyDescent="0.2">
      <c r="A956" s="110">
        <f>+A955+1</f>
        <v>26</v>
      </c>
      <c r="B956" s="129" t="s">
        <v>149</v>
      </c>
      <c r="C956" s="129"/>
      <c r="D956" s="279">
        <f>+D955-D954</f>
        <v>0</v>
      </c>
      <c r="E956" s="142">
        <f>+E955-E954</f>
        <v>0</v>
      </c>
      <c r="F956" s="142">
        <f>+F955-F954</f>
        <v>0</v>
      </c>
      <c r="G956" s="280">
        <f>G955-G954</f>
        <v>-6.650620000436902E-2</v>
      </c>
      <c r="H956" s="168">
        <f>SUM(D956:G956)</f>
        <v>-6.650620000436902E-2</v>
      </c>
    </row>
    <row r="957" spans="1:8" ht="15.75" thickBot="1" x14ac:dyDescent="0.25">
      <c r="A957" s="110">
        <f>+A956+1</f>
        <v>27</v>
      </c>
      <c r="B957" s="129" t="s">
        <v>207</v>
      </c>
      <c r="C957" s="129"/>
      <c r="D957" s="171">
        <v>0</v>
      </c>
      <c r="E957" s="172"/>
      <c r="F957" s="172"/>
      <c r="G957" s="169"/>
      <c r="H957" s="173">
        <f>SUM(D957:F957)</f>
        <v>0</v>
      </c>
    </row>
    <row r="958" spans="1:8" ht="16.5" thickBot="1" x14ac:dyDescent="0.3">
      <c r="A958" s="110">
        <f>+A957+1</f>
        <v>28</v>
      </c>
      <c r="B958" s="116" t="s">
        <v>208</v>
      </c>
      <c r="C958" s="116"/>
      <c r="D958" s="174">
        <f>+D954+D956+D957</f>
        <v>0</v>
      </c>
      <c r="E958" s="174">
        <f>+E954+E956+E957</f>
        <v>0</v>
      </c>
      <c r="F958" s="174">
        <f>+F954+F956+F957</f>
        <v>0</v>
      </c>
      <c r="G958" s="174">
        <f>+G954+G956</f>
        <v>220506.68</v>
      </c>
      <c r="H958" s="175">
        <f>SUM(D958:G958)</f>
        <v>220506.68</v>
      </c>
    </row>
    <row r="959" spans="1:8" ht="15.75" thickTop="1" x14ac:dyDescent="0.2">
      <c r="A959" s="110"/>
      <c r="B959" s="129"/>
      <c r="C959" s="129"/>
      <c r="D959" s="151"/>
      <c r="E959" s="151"/>
      <c r="F959" s="151"/>
      <c r="G959" s="151"/>
      <c r="H959" s="151"/>
    </row>
    <row r="960" spans="1:8" ht="16.5" thickBot="1" x14ac:dyDescent="0.3">
      <c r="A960" s="110"/>
      <c r="B960" s="135" t="s">
        <v>209</v>
      </c>
      <c r="C960" s="135"/>
      <c r="D960" s="151"/>
      <c r="E960" s="151"/>
      <c r="F960" s="151"/>
      <c r="G960" s="151"/>
      <c r="H960" s="151"/>
    </row>
    <row r="961" spans="1:9" ht="15.75" thickTop="1" x14ac:dyDescent="0.2">
      <c r="A961" s="110">
        <f>+A958+1</f>
        <v>29</v>
      </c>
      <c r="B961" s="129" t="s">
        <v>168</v>
      </c>
      <c r="C961" s="129"/>
      <c r="D961" s="176"/>
      <c r="E961" s="177"/>
      <c r="F961" s="178"/>
      <c r="G961" s="179">
        <v>0</v>
      </c>
      <c r="H961" s="180">
        <f>G961</f>
        <v>0</v>
      </c>
    </row>
    <row r="962" spans="1:9" x14ac:dyDescent="0.2">
      <c r="A962" s="110">
        <f t="shared" ref="A962:A970" si="43">+A961+1</f>
        <v>30</v>
      </c>
      <c r="B962" s="129" t="s">
        <v>169</v>
      </c>
      <c r="C962" s="129"/>
      <c r="D962" s="181"/>
      <c r="E962" s="182"/>
      <c r="F962" s="141"/>
      <c r="G962" s="142">
        <v>0</v>
      </c>
      <c r="H962" s="183">
        <f t="shared" ref="H962:H969" si="44">+G962</f>
        <v>0</v>
      </c>
    </row>
    <row r="963" spans="1:9" x14ac:dyDescent="0.2">
      <c r="A963" s="110">
        <f t="shared" si="43"/>
        <v>31</v>
      </c>
      <c r="B963" s="129" t="s">
        <v>360</v>
      </c>
      <c r="C963" s="129"/>
      <c r="D963" s="181"/>
      <c r="E963" s="182"/>
      <c r="F963" s="141"/>
      <c r="G963" s="142">
        <v>0</v>
      </c>
      <c r="H963" s="183">
        <f t="shared" si="44"/>
        <v>0</v>
      </c>
    </row>
    <row r="964" spans="1:9" x14ac:dyDescent="0.2">
      <c r="A964" s="110">
        <f t="shared" si="43"/>
        <v>32</v>
      </c>
      <c r="B964" s="129" t="s">
        <v>210</v>
      </c>
      <c r="C964" s="129"/>
      <c r="D964" s="181"/>
      <c r="E964" s="182"/>
      <c r="F964" s="141"/>
      <c r="G964" s="142">
        <v>0</v>
      </c>
      <c r="H964" s="183">
        <f t="shared" si="44"/>
        <v>0</v>
      </c>
    </row>
    <row r="965" spans="1:9" x14ac:dyDescent="0.2">
      <c r="A965" s="110">
        <f t="shared" si="43"/>
        <v>33</v>
      </c>
      <c r="B965" s="129"/>
      <c r="C965" s="129"/>
      <c r="D965" s="181"/>
      <c r="E965" s="182"/>
      <c r="F965" s="141"/>
      <c r="G965" s="265"/>
      <c r="H965" s="274"/>
    </row>
    <row r="966" spans="1:9" x14ac:dyDescent="0.2">
      <c r="A966" s="110">
        <f t="shared" si="43"/>
        <v>34</v>
      </c>
      <c r="B966" s="129" t="s">
        <v>211</v>
      </c>
      <c r="C966" s="129"/>
      <c r="D966" s="181"/>
      <c r="E966" s="182"/>
      <c r="F966" s="141"/>
      <c r="G966" s="142">
        <v>0</v>
      </c>
      <c r="H966" s="183">
        <f t="shared" si="44"/>
        <v>0</v>
      </c>
    </row>
    <row r="967" spans="1:9" x14ac:dyDescent="0.2">
      <c r="A967" s="110">
        <f t="shared" si="43"/>
        <v>35</v>
      </c>
      <c r="B967" s="129" t="s">
        <v>212</v>
      </c>
      <c r="C967" s="129"/>
      <c r="D967" s="181"/>
      <c r="E967" s="182"/>
      <c r="F967" s="141"/>
      <c r="G967" s="142">
        <v>0</v>
      </c>
      <c r="H967" s="183">
        <f t="shared" si="44"/>
        <v>0</v>
      </c>
    </row>
    <row r="968" spans="1:9" x14ac:dyDescent="0.2">
      <c r="A968" s="110">
        <f t="shared" si="43"/>
        <v>36</v>
      </c>
      <c r="B968" s="129" t="s">
        <v>213</v>
      </c>
      <c r="C968" s="129"/>
      <c r="D968" s="181"/>
      <c r="E968" s="182"/>
      <c r="F968" s="141"/>
      <c r="G968" s="142">
        <v>0</v>
      </c>
      <c r="H968" s="183">
        <f t="shared" si="44"/>
        <v>0</v>
      </c>
    </row>
    <row r="969" spans="1:9" ht="60.75" thickBot="1" x14ac:dyDescent="0.25">
      <c r="A969" s="184">
        <f t="shared" si="43"/>
        <v>37</v>
      </c>
      <c r="B969" s="185" t="s">
        <v>214</v>
      </c>
      <c r="C969" s="186"/>
      <c r="D969" s="187"/>
      <c r="E969" s="188"/>
      <c r="F969" s="189"/>
      <c r="G969" s="190">
        <v>0</v>
      </c>
      <c r="H969" s="191">
        <f t="shared" si="44"/>
        <v>0</v>
      </c>
    </row>
    <row r="970" spans="1:9" ht="17.25" thickTop="1" thickBot="1" x14ac:dyDescent="0.3">
      <c r="A970" s="110">
        <f t="shared" si="43"/>
        <v>38</v>
      </c>
      <c r="B970" s="724" t="s">
        <v>215</v>
      </c>
      <c r="C970" s="116"/>
      <c r="D970" s="192"/>
      <c r="E970" s="143"/>
      <c r="F970" s="193"/>
      <c r="G970" s="194">
        <f>SUM(G961:G969)</f>
        <v>0</v>
      </c>
      <c r="H970" s="194">
        <f>SUM(H961:H969)</f>
        <v>0</v>
      </c>
    </row>
    <row r="971" spans="1:9" ht="16.5" thickTop="1" thickBot="1" x14ac:dyDescent="0.25">
      <c r="A971" s="110"/>
      <c r="B971" s="129"/>
      <c r="C971" s="129"/>
      <c r="D971" s="195"/>
      <c r="E971" s="195"/>
      <c r="F971" s="195"/>
      <c r="G971" s="195"/>
      <c r="H971" s="195"/>
    </row>
    <row r="972" spans="1:9" ht="17.25" thickTop="1" thickBot="1" x14ac:dyDescent="0.3">
      <c r="A972" s="110">
        <f>+A970+1</f>
        <v>39</v>
      </c>
      <c r="B972" s="116" t="s">
        <v>216</v>
      </c>
      <c r="C972" s="116"/>
      <c r="D972" s="196">
        <f>D958</f>
        <v>0</v>
      </c>
      <c r="E972" s="196">
        <f>E958</f>
        <v>0</v>
      </c>
      <c r="F972" s="196">
        <f>F958</f>
        <v>0</v>
      </c>
      <c r="G972" s="194">
        <f>G958+G970</f>
        <v>220506.68</v>
      </c>
      <c r="H972" s="194">
        <f>H958+H970</f>
        <v>220506.68</v>
      </c>
      <c r="I972" s="482"/>
    </row>
    <row r="973" spans="1:9" ht="16.5" thickTop="1" thickBot="1" x14ac:dyDescent="0.25">
      <c r="A973" s="110">
        <f>+A972+1</f>
        <v>40</v>
      </c>
      <c r="B973" s="725" t="s">
        <v>217</v>
      </c>
      <c r="C973" s="197"/>
      <c r="D973" s="201"/>
      <c r="E973" s="198"/>
      <c r="F973" s="198"/>
      <c r="G973" s="198"/>
      <c r="H973" s="382">
        <v>2.5183200000000001E-3</v>
      </c>
    </row>
    <row r="974" spans="1:9" ht="15.75" thickTop="1" x14ac:dyDescent="0.2"/>
    <row r="976" spans="1:9" ht="20.25" x14ac:dyDescent="0.3">
      <c r="A976" s="109" t="s">
        <v>134</v>
      </c>
      <c r="B976" s="110"/>
      <c r="C976" s="109"/>
      <c r="E976" s="202"/>
      <c r="F976" s="110"/>
      <c r="G976" s="110"/>
      <c r="H976" s="110"/>
    </row>
    <row r="977" spans="1:8" ht="20.25" x14ac:dyDescent="0.3">
      <c r="A977" s="112" t="s">
        <v>645</v>
      </c>
      <c r="B977" s="109"/>
      <c r="C977" s="109"/>
      <c r="D977" s="110"/>
      <c r="E977" s="111"/>
      <c r="F977" s="110"/>
      <c r="G977" s="110"/>
      <c r="H977" s="110"/>
    </row>
    <row r="978" spans="1:8" x14ac:dyDescent="0.2">
      <c r="A978" s="113" t="s">
        <v>173</v>
      </c>
      <c r="B978" s="114"/>
      <c r="C978" s="115"/>
      <c r="D978" s="110"/>
      <c r="E978" s="111"/>
      <c r="F978" s="110"/>
      <c r="G978" s="110"/>
      <c r="H978" s="110"/>
    </row>
    <row r="979" spans="1:8" ht="21" thickBot="1" x14ac:dyDescent="0.35">
      <c r="A979" s="256" t="s">
        <v>523</v>
      </c>
      <c r="B979" s="257"/>
      <c r="C979" s="257"/>
      <c r="D979" s="110"/>
      <c r="E979" s="111"/>
      <c r="F979" s="110"/>
      <c r="G979" s="110"/>
      <c r="H979" s="110"/>
    </row>
    <row r="980" spans="1:8" ht="15.75" thickBot="1" x14ac:dyDescent="0.25">
      <c r="A980" s="110"/>
      <c r="B980" s="110"/>
      <c r="C980" s="110"/>
      <c r="D980" s="110"/>
      <c r="E980" s="111"/>
      <c r="F980" s="110"/>
      <c r="G980" s="110"/>
      <c r="H980" s="110"/>
    </row>
    <row r="981" spans="1:8" ht="15.75" thickTop="1" x14ac:dyDescent="0.2">
      <c r="A981" s="110">
        <v>1</v>
      </c>
      <c r="B981" s="117" t="s">
        <v>174</v>
      </c>
      <c r="C981" s="388">
        <v>231</v>
      </c>
      <c r="D981" s="118"/>
      <c r="E981" s="119"/>
      <c r="F981" s="110"/>
      <c r="G981" s="120"/>
      <c r="H981" s="120"/>
    </row>
    <row r="982" spans="1:8" x14ac:dyDescent="0.2">
      <c r="A982" s="110">
        <v>2</v>
      </c>
      <c r="B982" s="117" t="s">
        <v>175</v>
      </c>
      <c r="C982" s="121" t="s">
        <v>427</v>
      </c>
      <c r="D982" s="122"/>
      <c r="E982" s="123"/>
      <c r="F982" s="110"/>
      <c r="G982" s="120"/>
      <c r="H982" s="120"/>
    </row>
    <row r="983" spans="1:8" ht="15.75" thickBot="1" x14ac:dyDescent="0.25">
      <c r="A983" s="110">
        <v>3</v>
      </c>
      <c r="B983" s="117" t="s">
        <v>176</v>
      </c>
      <c r="C983" s="124"/>
      <c r="D983" s="125"/>
      <c r="E983" s="126"/>
      <c r="F983" s="120"/>
      <c r="G983" s="120"/>
      <c r="H983" s="120"/>
    </row>
    <row r="984" spans="1:8" ht="15.75" thickTop="1" x14ac:dyDescent="0.2">
      <c r="A984" s="110"/>
      <c r="B984" s="117" t="s">
        <v>177</v>
      </c>
      <c r="C984" s="117"/>
      <c r="D984" s="127"/>
      <c r="E984" s="128"/>
      <c r="F984" s="120"/>
      <c r="G984" s="120"/>
      <c r="H984" s="120"/>
    </row>
    <row r="985" spans="1:8" x14ac:dyDescent="0.2">
      <c r="A985" s="110"/>
      <c r="B985" s="110"/>
      <c r="C985" s="110"/>
      <c r="D985" s="110"/>
      <c r="E985" s="111"/>
      <c r="F985" s="110"/>
      <c r="G985" s="110"/>
      <c r="H985" s="110"/>
    </row>
    <row r="986" spans="1:8" x14ac:dyDescent="0.2">
      <c r="A986" s="110"/>
      <c r="B986" s="117"/>
      <c r="C986" s="117"/>
      <c r="D986" s="120"/>
      <c r="E986" s="128"/>
      <c r="F986" s="127" t="s">
        <v>178</v>
      </c>
      <c r="G986" s="120"/>
      <c r="H986" s="120"/>
    </row>
    <row r="987" spans="1:8" x14ac:dyDescent="0.2">
      <c r="A987" s="110"/>
      <c r="B987" s="129"/>
      <c r="C987" s="129"/>
      <c r="D987" s="130" t="s">
        <v>179</v>
      </c>
      <c r="E987" s="131" t="s">
        <v>180</v>
      </c>
      <c r="F987" s="127" t="s">
        <v>181</v>
      </c>
      <c r="G987" s="127" t="s">
        <v>182</v>
      </c>
      <c r="H987" s="120"/>
    </row>
    <row r="988" spans="1:8" x14ac:dyDescent="0.2">
      <c r="A988" s="110">
        <v>4</v>
      </c>
      <c r="B988" s="117" t="s">
        <v>154</v>
      </c>
      <c r="C988" s="117"/>
      <c r="D988" s="275"/>
      <c r="E988" s="132" t="s">
        <v>509</v>
      </c>
      <c r="F988" s="276"/>
      <c r="G988" s="422" t="s">
        <v>509</v>
      </c>
      <c r="H988" s="275"/>
    </row>
    <row r="989" spans="1:8" ht="15.75" x14ac:dyDescent="0.25">
      <c r="A989" s="110"/>
      <c r="B989" s="129"/>
      <c r="C989" s="129"/>
      <c r="D989" s="134" t="s">
        <v>183</v>
      </c>
      <c r="E989" s="135" t="s">
        <v>183</v>
      </c>
      <c r="F989" s="136" t="s">
        <v>183</v>
      </c>
      <c r="G989" s="136" t="s">
        <v>184</v>
      </c>
      <c r="H989" s="136" t="s">
        <v>185</v>
      </c>
    </row>
    <row r="990" spans="1:8" ht="16.5" thickBot="1" x14ac:dyDescent="0.3">
      <c r="A990" s="110"/>
      <c r="B990" s="135" t="s">
        <v>186</v>
      </c>
      <c r="C990" s="135"/>
      <c r="D990" s="137"/>
      <c r="E990" s="138"/>
      <c r="F990" s="137"/>
      <c r="G990" s="137"/>
      <c r="H990" s="137"/>
    </row>
    <row r="991" spans="1:8" ht="16.5" thickTop="1" x14ac:dyDescent="0.25">
      <c r="A991" s="139">
        <f>1+A988</f>
        <v>5</v>
      </c>
      <c r="B991" s="117" t="s">
        <v>187</v>
      </c>
      <c r="C991" s="135"/>
      <c r="D991" s="216">
        <v>0</v>
      </c>
      <c r="E991" s="217"/>
      <c r="F991" s="218"/>
      <c r="G991" s="219"/>
      <c r="H991" s="220">
        <f>+D991</f>
        <v>0</v>
      </c>
    </row>
    <row r="992" spans="1:8" x14ac:dyDescent="0.2">
      <c r="A992" s="110">
        <f>+A991+1</f>
        <v>6</v>
      </c>
      <c r="B992" s="129" t="s">
        <v>188</v>
      </c>
      <c r="C992" s="129"/>
      <c r="D992" s="221"/>
      <c r="E992" s="222">
        <v>0</v>
      </c>
      <c r="F992" s="223"/>
      <c r="G992" s="224"/>
      <c r="H992" s="220">
        <f>+E992</f>
        <v>0</v>
      </c>
    </row>
    <row r="993" spans="1:8" x14ac:dyDescent="0.2">
      <c r="A993" s="110">
        <f>+A992+1</f>
        <v>7</v>
      </c>
      <c r="B993" s="129" t="s">
        <v>155</v>
      </c>
      <c r="C993" s="129"/>
      <c r="D993" s="225"/>
      <c r="E993" s="226"/>
      <c r="F993" s="227">
        <v>0</v>
      </c>
      <c r="G993" s="228"/>
      <c r="H993" s="229">
        <f>+F993</f>
        <v>0</v>
      </c>
    </row>
    <row r="994" spans="1:8" x14ac:dyDescent="0.2">
      <c r="A994" s="110">
        <f>+A993+1</f>
        <v>8</v>
      </c>
      <c r="B994" s="129" t="s">
        <v>156</v>
      </c>
      <c r="C994" s="129"/>
      <c r="D994" s="225"/>
      <c r="E994" s="230"/>
      <c r="F994" s="231"/>
      <c r="G994" s="232"/>
      <c r="H994" s="229">
        <f>+F994</f>
        <v>0</v>
      </c>
    </row>
    <row r="995" spans="1:8" ht="15.75" thickBot="1" x14ac:dyDescent="0.25">
      <c r="A995" s="110">
        <f>+A994+1</f>
        <v>9</v>
      </c>
      <c r="B995" s="129" t="s">
        <v>189</v>
      </c>
      <c r="C995" s="129"/>
      <c r="D995" s="225"/>
      <c r="E995" s="233"/>
      <c r="F995" s="234"/>
      <c r="G995" s="561">
        <v>0</v>
      </c>
      <c r="H995" s="415">
        <f>+G995</f>
        <v>0</v>
      </c>
    </row>
    <row r="996" spans="1:8" ht="17.25" thickTop="1" thickBot="1" x14ac:dyDescent="0.3">
      <c r="A996" s="110">
        <f>+A995+1</f>
        <v>10</v>
      </c>
      <c r="B996" s="116" t="s">
        <v>190</v>
      </c>
      <c r="C996" s="116"/>
      <c r="D996" s="237">
        <f>+D991</f>
        <v>0</v>
      </c>
      <c r="E996" s="238">
        <f>+E992</f>
        <v>0</v>
      </c>
      <c r="F996" s="239">
        <f>+F993+F994</f>
        <v>0</v>
      </c>
      <c r="G996" s="385">
        <f>+G995</f>
        <v>0</v>
      </c>
      <c r="H996" s="385">
        <f>SUM(D996:G996)</f>
        <v>0</v>
      </c>
    </row>
    <row r="997" spans="1:8" ht="15.75" thickTop="1" x14ac:dyDescent="0.2">
      <c r="A997" s="110"/>
      <c r="B997" s="129"/>
      <c r="C997" s="129"/>
      <c r="D997" s="144"/>
      <c r="E997" s="145"/>
      <c r="F997" s="144"/>
      <c r="G997" s="144"/>
      <c r="H997" s="144"/>
    </row>
    <row r="998" spans="1:8" ht="16.5" thickBot="1" x14ac:dyDescent="0.3">
      <c r="A998" s="110"/>
      <c r="B998" s="135" t="s">
        <v>191</v>
      </c>
      <c r="C998" s="135"/>
      <c r="D998" s="144"/>
      <c r="E998" s="145"/>
      <c r="F998" s="144"/>
      <c r="G998" s="144"/>
      <c r="H998" s="144"/>
    </row>
    <row r="999" spans="1:8" ht="15.75" thickTop="1" x14ac:dyDescent="0.2">
      <c r="A999" s="110">
        <f>+A996+1</f>
        <v>11</v>
      </c>
      <c r="B999" s="129" t="s">
        <v>192</v>
      </c>
      <c r="C999" s="129"/>
      <c r="D999" s="146"/>
      <c r="E999" s="147"/>
      <c r="F999" s="147"/>
      <c r="G999" s="147"/>
      <c r="H999" s="148"/>
    </row>
    <row r="1000" spans="1:8" ht="16.5" thickBot="1" x14ac:dyDescent="0.3">
      <c r="A1000" s="110">
        <f>+A999+1</f>
        <v>12</v>
      </c>
      <c r="B1000" s="724" t="s">
        <v>193</v>
      </c>
      <c r="C1000" s="116"/>
      <c r="D1000" s="277">
        <f>+D996-D999</f>
        <v>0</v>
      </c>
      <c r="E1000" s="149">
        <f>+E996-E999</f>
        <v>0</v>
      </c>
      <c r="F1000" s="149">
        <f>+F996-F999</f>
        <v>0</v>
      </c>
      <c r="G1000" s="149">
        <f>+G996-G999</f>
        <v>0</v>
      </c>
      <c r="H1000" s="150">
        <f>+H996-H999</f>
        <v>0</v>
      </c>
    </row>
    <row r="1001" spans="1:8" ht="15.75" thickTop="1" x14ac:dyDescent="0.2">
      <c r="A1001" s="110"/>
      <c r="B1001" s="129"/>
      <c r="C1001" s="129"/>
      <c r="D1001" s="129"/>
      <c r="E1001" s="151"/>
      <c r="F1001" s="129"/>
      <c r="G1001" s="129"/>
      <c r="H1001" s="129"/>
    </row>
    <row r="1002" spans="1:8" ht="16.5" thickBot="1" x14ac:dyDescent="0.3">
      <c r="A1002" s="110"/>
      <c r="B1002" s="152" t="s">
        <v>194</v>
      </c>
      <c r="C1002" s="134"/>
      <c r="D1002" s="129"/>
      <c r="E1002" s="151"/>
      <c r="F1002" s="129"/>
      <c r="G1002" s="129"/>
      <c r="H1002" s="129"/>
    </row>
    <row r="1003" spans="1:8" ht="15.75" thickTop="1" x14ac:dyDescent="0.2">
      <c r="A1003" s="110">
        <f>+A1000+1</f>
        <v>13</v>
      </c>
      <c r="B1003" s="129" t="s">
        <v>195</v>
      </c>
      <c r="C1003" s="129"/>
      <c r="D1003" s="153"/>
      <c r="E1003" s="154"/>
      <c r="F1003" s="140"/>
      <c r="G1003" s="155"/>
      <c r="H1003" s="156">
        <v>39089080</v>
      </c>
    </row>
    <row r="1004" spans="1:8" x14ac:dyDescent="0.2">
      <c r="A1004" s="110">
        <f>+A1003+1</f>
        <v>14</v>
      </c>
      <c r="B1004" s="110" t="s">
        <v>196</v>
      </c>
      <c r="C1004" s="110"/>
      <c r="D1004" s="157"/>
      <c r="E1004" s="158"/>
      <c r="F1004" s="159"/>
      <c r="G1004" s="160"/>
      <c r="H1004" s="161">
        <v>0</v>
      </c>
    </row>
    <row r="1005" spans="1:8" x14ac:dyDescent="0.2">
      <c r="A1005" s="110">
        <f>+A1004+1</f>
        <v>15</v>
      </c>
      <c r="B1005" s="129" t="s">
        <v>197</v>
      </c>
      <c r="C1005" s="129"/>
      <c r="D1005" s="157"/>
      <c r="E1005" s="158"/>
      <c r="F1005" s="159"/>
      <c r="G1005" s="160"/>
      <c r="H1005" s="161">
        <v>0</v>
      </c>
    </row>
    <row r="1006" spans="1:8" ht="15.75" thickBot="1" x14ac:dyDescent="0.25">
      <c r="A1006" s="110">
        <f>+A1005+1</f>
        <v>16</v>
      </c>
      <c r="B1006" s="129" t="s">
        <v>198</v>
      </c>
      <c r="C1006" s="129"/>
      <c r="D1006" s="157"/>
      <c r="E1006" s="158"/>
      <c r="F1006" s="159"/>
      <c r="G1006" s="160"/>
      <c r="H1006" s="161">
        <v>0</v>
      </c>
    </row>
    <row r="1007" spans="1:8" ht="17.25" thickTop="1" thickBot="1" x14ac:dyDescent="0.3">
      <c r="A1007" s="110">
        <f>+A1006+1</f>
        <v>17</v>
      </c>
      <c r="B1007" s="116" t="s">
        <v>199</v>
      </c>
      <c r="C1007" s="116"/>
      <c r="D1007" s="162"/>
      <c r="E1007" s="163"/>
      <c r="F1007" s="164"/>
      <c r="G1007" s="164"/>
      <c r="H1007" s="165">
        <f>+H1003+H1004+H1005-H1006</f>
        <v>39089080</v>
      </c>
    </row>
    <row r="1008" spans="1:8" ht="15.75" thickTop="1" x14ac:dyDescent="0.2">
      <c r="A1008" s="110"/>
      <c r="B1008" s="129" t="s">
        <v>177</v>
      </c>
      <c r="C1008" s="129"/>
      <c r="D1008" s="166"/>
      <c r="E1008" s="167"/>
      <c r="F1008" s="166"/>
      <c r="G1008" s="166"/>
      <c r="H1008" s="166"/>
    </row>
    <row r="1009" spans="1:8" ht="16.5" thickBot="1" x14ac:dyDescent="0.3">
      <c r="A1009" s="110"/>
      <c r="B1009" s="135" t="s">
        <v>200</v>
      </c>
      <c r="C1009" s="135"/>
      <c r="D1009" s="166"/>
      <c r="E1009" s="167"/>
      <c r="F1009" s="166"/>
      <c r="G1009" s="166"/>
      <c r="H1009" s="166"/>
    </row>
    <row r="1010" spans="1:8" ht="15.75" thickTop="1" x14ac:dyDescent="0.2">
      <c r="A1010" s="110">
        <f>+A1007+1</f>
        <v>18</v>
      </c>
      <c r="B1010" s="129" t="s">
        <v>201</v>
      </c>
      <c r="C1010" s="129"/>
      <c r="D1010" s="199">
        <v>2.9202E-3</v>
      </c>
      <c r="E1010" s="200">
        <f>+INT(E1000/$H$32*10000000)/10000000</f>
        <v>0</v>
      </c>
      <c r="F1010" s="200">
        <f>+INT(F1000/$H$32*10000000)/10000000</f>
        <v>0</v>
      </c>
      <c r="G1010" s="200">
        <f>+INT(G1000/$H$1007*10000000)/10000000</f>
        <v>0</v>
      </c>
      <c r="H1010" s="278">
        <f>SUM(D1010:G1010)</f>
        <v>2.9202E-3</v>
      </c>
    </row>
    <row r="1011" spans="1:8" x14ac:dyDescent="0.2">
      <c r="A1011" s="110">
        <f t="shared" ref="A1011:A1016" si="45">+A1010+1</f>
        <v>19</v>
      </c>
      <c r="B1011" s="129" t="s">
        <v>202</v>
      </c>
      <c r="C1011" s="129"/>
      <c r="D1011" s="142">
        <f>+$H$1007*D1010</f>
        <v>114147.93141599999</v>
      </c>
      <c r="E1011" s="142">
        <f>+$H$32*E1010</f>
        <v>0</v>
      </c>
      <c r="F1011" s="142">
        <f>+$H$32*F1010</f>
        <v>0</v>
      </c>
      <c r="G1011" s="142">
        <f>+$H$1007*G1010</f>
        <v>0</v>
      </c>
      <c r="H1011" s="168">
        <f>SUM(D1011:G1011)</f>
        <v>114147.93141599999</v>
      </c>
    </row>
    <row r="1012" spans="1:8" x14ac:dyDescent="0.2">
      <c r="A1012" s="110">
        <f t="shared" si="45"/>
        <v>20</v>
      </c>
      <c r="B1012" s="129" t="s">
        <v>203</v>
      </c>
      <c r="C1012" s="129"/>
      <c r="D1012" s="281">
        <f>IF(D1000&lt;&gt;0,+D1011-D1000,0)</f>
        <v>0</v>
      </c>
      <c r="E1012" s="283">
        <f>IF(E1000&lt;&gt;0,+E1011-E1000,0)</f>
        <v>0</v>
      </c>
      <c r="F1012" s="283">
        <f>IF(F1000&lt;&gt;0,+F1011-F1000,0)</f>
        <v>0</v>
      </c>
      <c r="G1012" s="282">
        <f>IF(G1000&lt;&gt;0,+G1011-G1000,0)</f>
        <v>0</v>
      </c>
      <c r="H1012" s="168">
        <f>SUM(D1012:G1012)</f>
        <v>0</v>
      </c>
    </row>
    <row r="1013" spans="1:8" ht="15.75" x14ac:dyDescent="0.25">
      <c r="A1013" s="110">
        <f t="shared" si="45"/>
        <v>21</v>
      </c>
      <c r="B1013" s="129" t="s">
        <v>204</v>
      </c>
      <c r="C1013" s="129"/>
      <c r="D1013" s="267"/>
      <c r="E1013" s="169"/>
      <c r="F1013" s="169"/>
      <c r="G1013" s="169"/>
      <c r="H1013" s="268"/>
    </row>
    <row r="1014" spans="1:8" x14ac:dyDescent="0.2">
      <c r="A1014" s="110">
        <f t="shared" si="45"/>
        <v>22</v>
      </c>
      <c r="B1014" s="129" t="s">
        <v>205</v>
      </c>
      <c r="C1014" s="129"/>
      <c r="D1014" s="271"/>
      <c r="E1014" s="273"/>
      <c r="F1014" s="273"/>
      <c r="G1014" s="273"/>
      <c r="H1014" s="272"/>
    </row>
    <row r="1015" spans="1:8" x14ac:dyDescent="0.2">
      <c r="A1015" s="110">
        <f t="shared" si="45"/>
        <v>23</v>
      </c>
      <c r="B1015" s="129" t="s">
        <v>206</v>
      </c>
      <c r="C1015" s="129"/>
      <c r="D1015" s="271"/>
      <c r="E1015" s="273"/>
      <c r="F1015" s="273"/>
      <c r="G1015" s="273"/>
      <c r="H1015" s="272"/>
    </row>
    <row r="1016" spans="1:8" x14ac:dyDescent="0.2">
      <c r="A1016" s="110">
        <f t="shared" si="45"/>
        <v>24</v>
      </c>
      <c r="B1016" s="129" t="s">
        <v>145</v>
      </c>
      <c r="C1016" s="129"/>
      <c r="D1016" s="269"/>
      <c r="E1016" s="270"/>
      <c r="F1016" s="270"/>
      <c r="G1016" s="270"/>
      <c r="H1016" s="266"/>
    </row>
    <row r="1017" spans="1:8" x14ac:dyDescent="0.2">
      <c r="A1017" s="139" t="s">
        <v>139</v>
      </c>
      <c r="B1017" s="170" t="s">
        <v>146</v>
      </c>
      <c r="C1017" s="212"/>
      <c r="D1017" s="171">
        <v>0</v>
      </c>
      <c r="E1017" s="172"/>
      <c r="F1017" s="172"/>
      <c r="G1017" s="172">
        <v>0</v>
      </c>
      <c r="H1017" s="168">
        <f>SUM(D1017:G1017)</f>
        <v>0</v>
      </c>
    </row>
    <row r="1018" spans="1:8" x14ac:dyDescent="0.2">
      <c r="A1018" s="139" t="s">
        <v>140</v>
      </c>
      <c r="B1018" s="170" t="s">
        <v>147</v>
      </c>
      <c r="C1018" s="129"/>
      <c r="D1018" s="171">
        <v>0</v>
      </c>
      <c r="E1018" s="172"/>
      <c r="F1018" s="172"/>
      <c r="G1018" s="172">
        <v>0</v>
      </c>
      <c r="H1018" s="168">
        <f>SUM(D1018:G1018)</f>
        <v>0</v>
      </c>
    </row>
    <row r="1019" spans="1:8" x14ac:dyDescent="0.2">
      <c r="A1019" s="139" t="s">
        <v>141</v>
      </c>
      <c r="B1019" s="129" t="s">
        <v>407</v>
      </c>
      <c r="C1019" s="129"/>
      <c r="D1019" s="279">
        <f>+D1011+D1017+D1018</f>
        <v>114147.93141599999</v>
      </c>
      <c r="E1019" s="172">
        <f>+E1011+E1017+E1018</f>
        <v>0</v>
      </c>
      <c r="F1019" s="172">
        <f>+F1011+F1017+F1018</f>
        <v>0</v>
      </c>
      <c r="G1019" s="280">
        <f>+G1011+G1017+G1018</f>
        <v>0</v>
      </c>
      <c r="H1019" s="168">
        <f>SUM(D1019:G1019)</f>
        <v>114147.93141599999</v>
      </c>
    </row>
    <row r="1020" spans="1:8" x14ac:dyDescent="0.2">
      <c r="A1020" s="110">
        <v>25</v>
      </c>
      <c r="B1020" s="129" t="s">
        <v>148</v>
      </c>
      <c r="C1020" s="129"/>
      <c r="D1020" s="279">
        <v>114147.98</v>
      </c>
      <c r="E1020" s="172"/>
      <c r="F1020" s="172"/>
      <c r="G1020" s="280">
        <v>0</v>
      </c>
      <c r="H1020" s="168">
        <f>SUM(D1020:G1020)</f>
        <v>114147.98</v>
      </c>
    </row>
    <row r="1021" spans="1:8" x14ac:dyDescent="0.2">
      <c r="A1021" s="110">
        <f>+A1020+1</f>
        <v>26</v>
      </c>
      <c r="B1021" s="129" t="s">
        <v>149</v>
      </c>
      <c r="C1021" s="129"/>
      <c r="D1021" s="279">
        <f>+D1020-D1019</f>
        <v>4.8584000003756955E-2</v>
      </c>
      <c r="E1021" s="142">
        <f>+E1020-E1019</f>
        <v>0</v>
      </c>
      <c r="F1021" s="142">
        <f>+F1020-F1019</f>
        <v>0</v>
      </c>
      <c r="G1021" s="280">
        <f>+G1020-G1019</f>
        <v>0</v>
      </c>
      <c r="H1021" s="168">
        <f>SUM(D1021:G1021)</f>
        <v>4.8584000003756955E-2</v>
      </c>
    </row>
    <row r="1022" spans="1:8" ht="15.75" thickBot="1" x14ac:dyDescent="0.25">
      <c r="A1022" s="110">
        <f>+A1021+1</f>
        <v>27</v>
      </c>
      <c r="B1022" s="129" t="s">
        <v>207</v>
      </c>
      <c r="C1022" s="129"/>
      <c r="D1022" s="171">
        <v>-2.57</v>
      </c>
      <c r="E1022" s="172"/>
      <c r="F1022" s="172"/>
      <c r="G1022" s="169"/>
      <c r="H1022" s="173">
        <f>SUM(D1022:F1022)</f>
        <v>-2.57</v>
      </c>
    </row>
    <row r="1023" spans="1:8" ht="16.5" thickBot="1" x14ac:dyDescent="0.3">
      <c r="A1023" s="110">
        <f>+A1022+1</f>
        <v>28</v>
      </c>
      <c r="B1023" s="116" t="s">
        <v>208</v>
      </c>
      <c r="C1023" s="116"/>
      <c r="D1023" s="174">
        <f>+D1019+D1021+D1022</f>
        <v>114145.40999999999</v>
      </c>
      <c r="E1023" s="174">
        <f>+E1019+E1021+E1022</f>
        <v>0</v>
      </c>
      <c r="F1023" s="174">
        <f>+F1019+F1021+F1022</f>
        <v>0</v>
      </c>
      <c r="G1023" s="174">
        <f>+G1019+G1021</f>
        <v>0</v>
      </c>
      <c r="H1023" s="175">
        <f>SUM(D1023:G1023)</f>
        <v>114145.40999999999</v>
      </c>
    </row>
    <row r="1024" spans="1:8" ht="15.75" thickTop="1" x14ac:dyDescent="0.2">
      <c r="A1024" s="110"/>
      <c r="B1024" s="129"/>
      <c r="C1024" s="129"/>
      <c r="D1024" s="151"/>
      <c r="E1024" s="151"/>
      <c r="F1024" s="151"/>
      <c r="G1024" s="151"/>
      <c r="H1024" s="151"/>
    </row>
    <row r="1025" spans="1:9" ht="16.5" thickBot="1" x14ac:dyDescent="0.3">
      <c r="A1025" s="110"/>
      <c r="B1025" s="135" t="s">
        <v>209</v>
      </c>
      <c r="C1025" s="135"/>
      <c r="D1025" s="151"/>
      <c r="E1025" s="151"/>
      <c r="F1025" s="151"/>
      <c r="G1025" s="151"/>
      <c r="H1025" s="151"/>
    </row>
    <row r="1026" spans="1:9" ht="15.75" thickTop="1" x14ac:dyDescent="0.2">
      <c r="A1026" s="110">
        <f>+A1023+1</f>
        <v>29</v>
      </c>
      <c r="B1026" s="129" t="s">
        <v>168</v>
      </c>
      <c r="C1026" s="129"/>
      <c r="D1026" s="176"/>
      <c r="E1026" s="177"/>
      <c r="F1026" s="178"/>
      <c r="G1026" s="179">
        <v>301.61</v>
      </c>
      <c r="H1026" s="180">
        <f>G1026</f>
        <v>301.61</v>
      </c>
    </row>
    <row r="1027" spans="1:9" x14ac:dyDescent="0.2">
      <c r="A1027" s="110">
        <f t="shared" ref="A1027:A1035" si="46">+A1026+1</f>
        <v>30</v>
      </c>
      <c r="B1027" s="129" t="s">
        <v>169</v>
      </c>
      <c r="C1027" s="129"/>
      <c r="D1027" s="181"/>
      <c r="E1027" s="182"/>
      <c r="F1027" s="141"/>
      <c r="G1027" s="142">
        <v>0</v>
      </c>
      <c r="H1027" s="183">
        <f t="shared" ref="H1027:H1034" si="47">+G1027</f>
        <v>0</v>
      </c>
    </row>
    <row r="1028" spans="1:9" x14ac:dyDescent="0.2">
      <c r="A1028" s="110">
        <f t="shared" si="46"/>
        <v>31</v>
      </c>
      <c r="B1028" s="129" t="s">
        <v>360</v>
      </c>
      <c r="C1028" s="129"/>
      <c r="D1028" s="181"/>
      <c r="E1028" s="182"/>
      <c r="F1028" s="141"/>
      <c r="G1028" s="142">
        <v>0</v>
      </c>
      <c r="H1028" s="183">
        <f t="shared" si="47"/>
        <v>0</v>
      </c>
    </row>
    <row r="1029" spans="1:9" x14ac:dyDescent="0.2">
      <c r="A1029" s="110">
        <f t="shared" si="46"/>
        <v>32</v>
      </c>
      <c r="B1029" s="129" t="s">
        <v>210</v>
      </c>
      <c r="C1029" s="129"/>
      <c r="D1029" s="181"/>
      <c r="E1029" s="182"/>
      <c r="F1029" s="141"/>
      <c r="G1029" s="142">
        <v>0</v>
      </c>
      <c r="H1029" s="183">
        <f t="shared" si="47"/>
        <v>0</v>
      </c>
    </row>
    <row r="1030" spans="1:9" x14ac:dyDescent="0.2">
      <c r="A1030" s="110">
        <f t="shared" si="46"/>
        <v>33</v>
      </c>
      <c r="B1030" s="129"/>
      <c r="C1030" s="129"/>
      <c r="D1030" s="181"/>
      <c r="E1030" s="182"/>
      <c r="F1030" s="141"/>
      <c r="G1030" s="265"/>
      <c r="H1030" s="274"/>
    </row>
    <row r="1031" spans="1:9" x14ac:dyDescent="0.2">
      <c r="A1031" s="110">
        <f t="shared" si="46"/>
        <v>34</v>
      </c>
      <c r="B1031" s="129" t="s">
        <v>211</v>
      </c>
      <c r="C1031" s="129"/>
      <c r="D1031" s="181"/>
      <c r="E1031" s="182"/>
      <c r="F1031" s="141"/>
      <c r="G1031" s="142">
        <v>0</v>
      </c>
      <c r="H1031" s="183">
        <f t="shared" si="47"/>
        <v>0</v>
      </c>
    </row>
    <row r="1032" spans="1:9" x14ac:dyDescent="0.2">
      <c r="A1032" s="110">
        <f t="shared" si="46"/>
        <v>35</v>
      </c>
      <c r="B1032" s="129" t="s">
        <v>212</v>
      </c>
      <c r="C1032" s="129"/>
      <c r="D1032" s="181"/>
      <c r="E1032" s="182"/>
      <c r="F1032" s="141"/>
      <c r="G1032" s="142">
        <v>0</v>
      </c>
      <c r="H1032" s="183">
        <f t="shared" si="47"/>
        <v>0</v>
      </c>
    </row>
    <row r="1033" spans="1:9" x14ac:dyDescent="0.2">
      <c r="A1033" s="110">
        <f t="shared" si="46"/>
        <v>36</v>
      </c>
      <c r="B1033" s="129" t="s">
        <v>213</v>
      </c>
      <c r="C1033" s="129"/>
      <c r="D1033" s="181"/>
      <c r="E1033" s="182"/>
      <c r="F1033" s="141"/>
      <c r="G1033" s="142">
        <v>0</v>
      </c>
      <c r="H1033" s="183">
        <f t="shared" si="47"/>
        <v>0</v>
      </c>
    </row>
    <row r="1034" spans="1:9" ht="60.75" thickBot="1" x14ac:dyDescent="0.25">
      <c r="A1034" s="184">
        <f t="shared" si="46"/>
        <v>37</v>
      </c>
      <c r="B1034" s="185" t="s">
        <v>214</v>
      </c>
      <c r="C1034" s="186"/>
      <c r="D1034" s="187"/>
      <c r="E1034" s="188"/>
      <c r="F1034" s="189"/>
      <c r="G1034" s="190">
        <v>0</v>
      </c>
      <c r="H1034" s="191">
        <f t="shared" si="47"/>
        <v>0</v>
      </c>
    </row>
    <row r="1035" spans="1:9" ht="17.25" thickTop="1" thickBot="1" x14ac:dyDescent="0.3">
      <c r="A1035" s="110">
        <f t="shared" si="46"/>
        <v>38</v>
      </c>
      <c r="B1035" s="724" t="s">
        <v>215</v>
      </c>
      <c r="C1035" s="116"/>
      <c r="D1035" s="192"/>
      <c r="E1035" s="143"/>
      <c r="F1035" s="193"/>
      <c r="G1035" s="194">
        <f>SUM(G1026:G1034)</f>
        <v>301.61</v>
      </c>
      <c r="H1035" s="194">
        <f>SUM(H1026:H1034)</f>
        <v>301.61</v>
      </c>
    </row>
    <row r="1036" spans="1:9" ht="16.5" thickTop="1" thickBot="1" x14ac:dyDescent="0.25">
      <c r="A1036" s="110"/>
      <c r="B1036" s="129"/>
      <c r="C1036" s="129"/>
      <c r="D1036" s="195"/>
      <c r="E1036" s="195"/>
      <c r="F1036" s="195"/>
      <c r="G1036" s="195"/>
      <c r="H1036" s="195"/>
    </row>
    <row r="1037" spans="1:9" ht="17.25" thickTop="1" thickBot="1" x14ac:dyDescent="0.3">
      <c r="A1037" s="110">
        <f>+A1035+1</f>
        <v>39</v>
      </c>
      <c r="B1037" s="116" t="s">
        <v>216</v>
      </c>
      <c r="C1037" s="116"/>
      <c r="D1037" s="196">
        <f>D1023</f>
        <v>114145.40999999999</v>
      </c>
      <c r="E1037" s="196">
        <f>E1023</f>
        <v>0</v>
      </c>
      <c r="F1037" s="196">
        <f>F1023</f>
        <v>0</v>
      </c>
      <c r="G1037" s="194">
        <f>G1023+G1035</f>
        <v>301.61</v>
      </c>
      <c r="H1037" s="194">
        <f>H1023+H1035</f>
        <v>114447.01999999999</v>
      </c>
      <c r="I1037" s="482"/>
    </row>
    <row r="1038" spans="1:9" ht="16.5" thickTop="1" thickBot="1" x14ac:dyDescent="0.25">
      <c r="A1038" s="110">
        <f>+A1037+1</f>
        <v>40</v>
      </c>
      <c r="B1038" s="725" t="s">
        <v>217</v>
      </c>
      <c r="C1038" s="197"/>
      <c r="D1038" s="201"/>
      <c r="E1038" s="198"/>
      <c r="F1038" s="198"/>
      <c r="G1038" s="198"/>
      <c r="H1038" s="382">
        <v>1.3070499999999999E-3</v>
      </c>
    </row>
    <row r="1039" spans="1:9" ht="15.75" thickTop="1" x14ac:dyDescent="0.2">
      <c r="A1039" s="110"/>
      <c r="B1039" s="110"/>
      <c r="C1039" s="110"/>
      <c r="D1039" s="110"/>
      <c r="E1039" s="111"/>
      <c r="F1039" s="110"/>
      <c r="G1039" s="110"/>
      <c r="H1039" s="110"/>
    </row>
    <row r="1041" spans="1:8" ht="20.25" x14ac:dyDescent="0.3">
      <c r="A1041" s="109" t="s">
        <v>134</v>
      </c>
      <c r="B1041" s="110"/>
      <c r="C1041" s="109"/>
      <c r="E1041" s="202"/>
      <c r="F1041" s="110"/>
      <c r="G1041" s="110"/>
      <c r="H1041" s="110"/>
    </row>
    <row r="1042" spans="1:8" ht="20.25" x14ac:dyDescent="0.3">
      <c r="A1042" s="112" t="s">
        <v>645</v>
      </c>
      <c r="B1042" s="109"/>
      <c r="C1042" s="109"/>
      <c r="D1042" s="110"/>
      <c r="E1042" s="111"/>
      <c r="F1042" s="110"/>
      <c r="G1042" s="110"/>
      <c r="H1042" s="110"/>
    </row>
    <row r="1043" spans="1:8" x14ac:dyDescent="0.2">
      <c r="A1043" s="113" t="s">
        <v>173</v>
      </c>
      <c r="B1043" s="114"/>
      <c r="C1043" s="115"/>
      <c r="D1043" s="110"/>
      <c r="E1043" s="111"/>
      <c r="F1043" s="110"/>
      <c r="G1043" s="110"/>
      <c r="H1043" s="110"/>
    </row>
    <row r="1044" spans="1:8" ht="21" thickBot="1" x14ac:dyDescent="0.35">
      <c r="A1044" s="256" t="s">
        <v>523</v>
      </c>
      <c r="B1044" s="257"/>
      <c r="C1044" s="257"/>
      <c r="D1044" s="110"/>
      <c r="E1044" s="111"/>
      <c r="F1044" s="110"/>
      <c r="G1044" s="110"/>
      <c r="H1044" s="110"/>
    </row>
    <row r="1045" spans="1:8" ht="15.75" thickBot="1" x14ac:dyDescent="0.25">
      <c r="A1045" s="110"/>
      <c r="B1045" s="110"/>
      <c r="C1045" s="110"/>
      <c r="D1045" s="110"/>
      <c r="E1045" s="111"/>
      <c r="F1045" s="110"/>
      <c r="G1045" s="110"/>
      <c r="H1045" s="110"/>
    </row>
    <row r="1046" spans="1:8" ht="15.75" thickTop="1" x14ac:dyDescent="0.2">
      <c r="A1046" s="110">
        <v>1</v>
      </c>
      <c r="B1046" s="117" t="s">
        <v>174</v>
      </c>
      <c r="C1046" s="388">
        <v>241</v>
      </c>
      <c r="D1046" s="118"/>
      <c r="E1046" s="119"/>
      <c r="F1046" s="110"/>
      <c r="G1046" s="120"/>
      <c r="H1046" s="120"/>
    </row>
    <row r="1047" spans="1:8" x14ac:dyDescent="0.2">
      <c r="A1047" s="110">
        <v>2</v>
      </c>
      <c r="B1047" s="117" t="s">
        <v>175</v>
      </c>
      <c r="C1047" s="121" t="s">
        <v>522</v>
      </c>
      <c r="D1047" s="122"/>
      <c r="E1047" s="123"/>
      <c r="F1047" s="110"/>
      <c r="G1047" s="120"/>
      <c r="H1047" s="120"/>
    </row>
    <row r="1048" spans="1:8" ht="15.75" thickBot="1" x14ac:dyDescent="0.25">
      <c r="A1048" s="110">
        <v>3</v>
      </c>
      <c r="B1048" s="117" t="s">
        <v>176</v>
      </c>
      <c r="C1048" s="124" t="s">
        <v>504</v>
      </c>
      <c r="D1048" s="125"/>
      <c r="E1048" s="126"/>
      <c r="F1048" s="120"/>
      <c r="G1048" s="120"/>
      <c r="H1048" s="120"/>
    </row>
    <row r="1049" spans="1:8" ht="15.75" thickTop="1" x14ac:dyDescent="0.2">
      <c r="A1049" s="110"/>
      <c r="B1049" s="117" t="s">
        <v>177</v>
      </c>
      <c r="C1049" s="117"/>
      <c r="D1049" s="127"/>
      <c r="E1049" s="128"/>
      <c r="F1049" s="120"/>
      <c r="G1049" s="120"/>
      <c r="H1049" s="120"/>
    </row>
    <row r="1050" spans="1:8" x14ac:dyDescent="0.2">
      <c r="A1050" s="110"/>
      <c r="B1050" s="110"/>
      <c r="C1050" s="110"/>
      <c r="D1050" s="110"/>
      <c r="E1050" s="111"/>
      <c r="F1050" s="110"/>
      <c r="G1050" s="110"/>
      <c r="H1050" s="110"/>
    </row>
    <row r="1051" spans="1:8" x14ac:dyDescent="0.2">
      <c r="A1051" s="110"/>
      <c r="B1051" s="117"/>
      <c r="C1051" s="117"/>
      <c r="D1051" s="120"/>
      <c r="E1051" s="128"/>
      <c r="F1051" s="127" t="s">
        <v>178</v>
      </c>
      <c r="G1051" s="120"/>
      <c r="H1051" s="120"/>
    </row>
    <row r="1052" spans="1:8" x14ac:dyDescent="0.2">
      <c r="A1052" s="110"/>
      <c r="B1052" s="129"/>
      <c r="C1052" s="129"/>
      <c r="D1052" s="130" t="s">
        <v>179</v>
      </c>
      <c r="E1052" s="131" t="s">
        <v>180</v>
      </c>
      <c r="F1052" s="127" t="s">
        <v>181</v>
      </c>
      <c r="G1052" s="127" t="s">
        <v>182</v>
      </c>
      <c r="H1052" s="120"/>
    </row>
    <row r="1053" spans="1:8" x14ac:dyDescent="0.2">
      <c r="A1053" s="110">
        <v>4</v>
      </c>
      <c r="B1053" s="117" t="s">
        <v>154</v>
      </c>
      <c r="C1053" s="117"/>
      <c r="D1053" s="275"/>
      <c r="E1053" s="132" t="s">
        <v>509</v>
      </c>
      <c r="F1053" s="276"/>
      <c r="G1053" s="422" t="s">
        <v>509</v>
      </c>
      <c r="H1053" s="275"/>
    </row>
    <row r="1054" spans="1:8" ht="15.75" x14ac:dyDescent="0.25">
      <c r="A1054" s="110"/>
      <c r="B1054" s="129"/>
      <c r="C1054" s="129"/>
      <c r="D1054" s="134" t="s">
        <v>183</v>
      </c>
      <c r="E1054" s="135" t="s">
        <v>183</v>
      </c>
      <c r="F1054" s="136" t="s">
        <v>183</v>
      </c>
      <c r="G1054" s="136" t="s">
        <v>184</v>
      </c>
      <c r="H1054" s="136" t="s">
        <v>185</v>
      </c>
    </row>
    <row r="1055" spans="1:8" ht="16.5" thickBot="1" x14ac:dyDescent="0.3">
      <c r="A1055" s="110"/>
      <c r="B1055" s="135" t="s">
        <v>186</v>
      </c>
      <c r="C1055" s="135"/>
      <c r="D1055" s="137"/>
      <c r="E1055" s="138"/>
      <c r="F1055" s="137"/>
      <c r="G1055" s="137"/>
      <c r="H1055" s="137"/>
    </row>
    <row r="1056" spans="1:8" ht="16.5" thickTop="1" x14ac:dyDescent="0.25">
      <c r="A1056" s="139">
        <f>1+A1053</f>
        <v>5</v>
      </c>
      <c r="B1056" s="117" t="s">
        <v>187</v>
      </c>
      <c r="C1056" s="135"/>
      <c r="D1056" s="216">
        <v>0</v>
      </c>
      <c r="E1056" s="217"/>
      <c r="F1056" s="218"/>
      <c r="G1056" s="219"/>
      <c r="H1056" s="220">
        <f>+D1056</f>
        <v>0</v>
      </c>
    </row>
    <row r="1057" spans="1:8" x14ac:dyDescent="0.2">
      <c r="A1057" s="110">
        <f>+A1056+1</f>
        <v>6</v>
      </c>
      <c r="B1057" s="129" t="s">
        <v>188</v>
      </c>
      <c r="C1057" s="129"/>
      <c r="D1057" s="221"/>
      <c r="E1057" s="222">
        <v>0</v>
      </c>
      <c r="F1057" s="223"/>
      <c r="G1057" s="224"/>
      <c r="H1057" s="220">
        <f>+E1057</f>
        <v>0</v>
      </c>
    </row>
    <row r="1058" spans="1:8" x14ac:dyDescent="0.2">
      <c r="A1058" s="110">
        <f>+A1057+1</f>
        <v>7</v>
      </c>
      <c r="B1058" s="129" t="s">
        <v>155</v>
      </c>
      <c r="C1058" s="129"/>
      <c r="D1058" s="225"/>
      <c r="E1058" s="226"/>
      <c r="F1058" s="227">
        <v>0</v>
      </c>
      <c r="G1058" s="228"/>
      <c r="H1058" s="229">
        <f>+F1058</f>
        <v>0</v>
      </c>
    </row>
    <row r="1059" spans="1:8" x14ac:dyDescent="0.2">
      <c r="A1059" s="110">
        <f>+A1058+1</f>
        <v>8</v>
      </c>
      <c r="B1059" s="129" t="s">
        <v>156</v>
      </c>
      <c r="C1059" s="129"/>
      <c r="D1059" s="225"/>
      <c r="E1059" s="230"/>
      <c r="F1059" s="231">
        <v>0</v>
      </c>
      <c r="G1059" s="232"/>
      <c r="H1059" s="229">
        <f>+F1059</f>
        <v>0</v>
      </c>
    </row>
    <row r="1060" spans="1:8" ht="15.75" thickBot="1" x14ac:dyDescent="0.25">
      <c r="A1060" s="110">
        <f>+A1059+1</f>
        <v>9</v>
      </c>
      <c r="B1060" s="129" t="s">
        <v>189</v>
      </c>
      <c r="C1060" s="129"/>
      <c r="D1060" s="225"/>
      <c r="E1060" s="233"/>
      <c r="F1060" s="234"/>
      <c r="G1060" s="235">
        <v>0</v>
      </c>
      <c r="H1060" s="236">
        <f>+G1060</f>
        <v>0</v>
      </c>
    </row>
    <row r="1061" spans="1:8" ht="17.25" thickTop="1" thickBot="1" x14ac:dyDescent="0.3">
      <c r="A1061" s="110">
        <f>+A1060+1</f>
        <v>10</v>
      </c>
      <c r="B1061" s="116" t="s">
        <v>190</v>
      </c>
      <c r="C1061" s="116"/>
      <c r="D1061" s="237">
        <f>+D1056</f>
        <v>0</v>
      </c>
      <c r="E1061" s="238">
        <f>+E1057</f>
        <v>0</v>
      </c>
      <c r="F1061" s="239">
        <f>+F1058+F1059</f>
        <v>0</v>
      </c>
      <c r="G1061" s="239">
        <f>+G1060</f>
        <v>0</v>
      </c>
      <c r="H1061" s="239">
        <f>SUM(D1061:G1061)</f>
        <v>0</v>
      </c>
    </row>
    <row r="1062" spans="1:8" ht="15.75" thickTop="1" x14ac:dyDescent="0.2">
      <c r="A1062" s="110"/>
      <c r="B1062" s="129"/>
      <c r="C1062" s="129"/>
      <c r="D1062" s="144"/>
      <c r="E1062" s="145"/>
      <c r="F1062" s="144"/>
      <c r="G1062" s="144"/>
      <c r="H1062" s="144"/>
    </row>
    <row r="1063" spans="1:8" ht="16.5" thickBot="1" x14ac:dyDescent="0.3">
      <c r="A1063" s="110"/>
      <c r="B1063" s="135" t="s">
        <v>191</v>
      </c>
      <c r="C1063" s="135"/>
      <c r="D1063" s="144"/>
      <c r="E1063" s="145"/>
      <c r="F1063" s="144"/>
      <c r="G1063" s="144"/>
      <c r="H1063" s="144"/>
    </row>
    <row r="1064" spans="1:8" ht="15.75" thickTop="1" x14ac:dyDescent="0.2">
      <c r="A1064" s="110">
        <f>+A1061+1</f>
        <v>11</v>
      </c>
      <c r="B1064" s="129" t="s">
        <v>192</v>
      </c>
      <c r="C1064" s="129"/>
      <c r="D1064" s="146"/>
      <c r="E1064" s="147"/>
      <c r="F1064" s="147"/>
      <c r="G1064" s="147"/>
      <c r="H1064" s="148"/>
    </row>
    <row r="1065" spans="1:8" ht="16.5" thickBot="1" x14ac:dyDescent="0.3">
      <c r="A1065" s="110">
        <f>+A1064+1</f>
        <v>12</v>
      </c>
      <c r="B1065" s="724" t="s">
        <v>193</v>
      </c>
      <c r="C1065" s="116"/>
      <c r="D1065" s="277">
        <f>+D1061-D1064</f>
        <v>0</v>
      </c>
      <c r="E1065" s="149">
        <f>+E1061-E1064</f>
        <v>0</v>
      </c>
      <c r="F1065" s="149">
        <f>+F1061-F1064</f>
        <v>0</v>
      </c>
      <c r="G1065" s="149">
        <f>+G1061-G1064</f>
        <v>0</v>
      </c>
      <c r="H1065" s="150">
        <f>+H1061-H1064</f>
        <v>0</v>
      </c>
    </row>
    <row r="1066" spans="1:8" ht="15.75" thickTop="1" x14ac:dyDescent="0.2">
      <c r="A1066" s="110"/>
      <c r="B1066" s="129"/>
      <c r="C1066" s="129"/>
      <c r="D1066" s="129"/>
      <c r="E1066" s="151"/>
      <c r="F1066" s="129"/>
      <c r="G1066" s="129"/>
      <c r="H1066" s="129"/>
    </row>
    <row r="1067" spans="1:8" ht="16.5" thickBot="1" x14ac:dyDescent="0.3">
      <c r="A1067" s="110"/>
      <c r="B1067" s="152" t="s">
        <v>194</v>
      </c>
      <c r="C1067" s="134"/>
      <c r="D1067" s="129"/>
      <c r="E1067" s="151"/>
      <c r="F1067" s="129"/>
      <c r="G1067" s="129"/>
      <c r="H1067" s="129"/>
    </row>
    <row r="1068" spans="1:8" ht="15.75" thickTop="1" x14ac:dyDescent="0.2">
      <c r="A1068" s="110">
        <f>+A1065+1</f>
        <v>13</v>
      </c>
      <c r="B1068" s="129" t="s">
        <v>195</v>
      </c>
      <c r="C1068" s="129"/>
      <c r="D1068" s="153"/>
      <c r="E1068" s="154"/>
      <c r="F1068" s="140"/>
      <c r="G1068" s="155"/>
      <c r="H1068" s="156">
        <v>2003737937</v>
      </c>
    </row>
    <row r="1069" spans="1:8" x14ac:dyDescent="0.2">
      <c r="A1069" s="110">
        <f>+A1068+1</f>
        <v>14</v>
      </c>
      <c r="B1069" s="110" t="s">
        <v>196</v>
      </c>
      <c r="C1069" s="110"/>
      <c r="D1069" s="157"/>
      <c r="E1069" s="158"/>
      <c r="F1069" s="159"/>
      <c r="G1069" s="160"/>
      <c r="H1069" s="161">
        <v>0</v>
      </c>
    </row>
    <row r="1070" spans="1:8" x14ac:dyDescent="0.2">
      <c r="A1070" s="110">
        <f>+A1069+1</f>
        <v>15</v>
      </c>
      <c r="B1070" s="129" t="s">
        <v>197</v>
      </c>
      <c r="C1070" s="129"/>
      <c r="D1070" s="157"/>
      <c r="E1070" s="158"/>
      <c r="F1070" s="159"/>
      <c r="G1070" s="160"/>
      <c r="H1070" s="161">
        <v>0</v>
      </c>
    </row>
    <row r="1071" spans="1:8" ht="15.75" thickBot="1" x14ac:dyDescent="0.25">
      <c r="A1071" s="110">
        <f>+A1070+1</f>
        <v>16</v>
      </c>
      <c r="B1071" s="129" t="s">
        <v>198</v>
      </c>
      <c r="C1071" s="129"/>
      <c r="D1071" s="157"/>
      <c r="E1071" s="158"/>
      <c r="F1071" s="159"/>
      <c r="G1071" s="160"/>
      <c r="H1071" s="161">
        <v>70593304</v>
      </c>
    </row>
    <row r="1072" spans="1:8" ht="17.25" thickTop="1" thickBot="1" x14ac:dyDescent="0.3">
      <c r="A1072" s="110">
        <f>+A1071+1</f>
        <v>17</v>
      </c>
      <c r="B1072" s="116" t="s">
        <v>199</v>
      </c>
      <c r="C1072" s="116"/>
      <c r="D1072" s="162"/>
      <c r="E1072" s="163"/>
      <c r="F1072" s="164"/>
      <c r="G1072" s="164"/>
      <c r="H1072" s="165">
        <f>+H1068+H1069+H1070-H1071</f>
        <v>1933144633</v>
      </c>
    </row>
    <row r="1073" spans="1:8" ht="15.75" thickTop="1" x14ac:dyDescent="0.2">
      <c r="A1073" s="110"/>
      <c r="B1073" s="129" t="s">
        <v>177</v>
      </c>
      <c r="C1073" s="129"/>
      <c r="D1073" s="166"/>
      <c r="E1073" s="167"/>
      <c r="F1073" s="166"/>
      <c r="G1073" s="166"/>
      <c r="H1073" s="166"/>
    </row>
    <row r="1074" spans="1:8" ht="16.5" thickBot="1" x14ac:dyDescent="0.3">
      <c r="A1074" s="110"/>
      <c r="B1074" s="135" t="s">
        <v>200</v>
      </c>
      <c r="C1074" s="135"/>
      <c r="D1074" s="166"/>
      <c r="E1074" s="167"/>
      <c r="F1074" s="166"/>
      <c r="G1074" s="166"/>
      <c r="H1074" s="166"/>
    </row>
    <row r="1075" spans="1:8" ht="15.75" thickTop="1" x14ac:dyDescent="0.2">
      <c r="A1075" s="110">
        <f>+A1072+1</f>
        <v>18</v>
      </c>
      <c r="B1075" s="129" t="s">
        <v>201</v>
      </c>
      <c r="C1075" s="129"/>
      <c r="D1075" s="199">
        <v>5.8314999999999999E-3</v>
      </c>
      <c r="E1075" s="200">
        <f>+INT(E1065/$H$32*10000000)/10000000</f>
        <v>0</v>
      </c>
      <c r="F1075" s="200">
        <f>+INT(F1065/$H$32*10000000)/10000000</f>
        <v>0</v>
      </c>
      <c r="G1075" s="200">
        <f>+INT(G1065/$H$32*10000000)/10000000</f>
        <v>0</v>
      </c>
      <c r="H1075" s="278">
        <f>SUM(D1075:G1075)</f>
        <v>5.8314999999999999E-3</v>
      </c>
    </row>
    <row r="1076" spans="1:8" x14ac:dyDescent="0.2">
      <c r="A1076" s="110">
        <f t="shared" ref="A1076:A1081" si="48">+A1075+1</f>
        <v>19</v>
      </c>
      <c r="B1076" s="129" t="s">
        <v>202</v>
      </c>
      <c r="C1076" s="129"/>
      <c r="D1076" s="142">
        <f>D1075*H1072</f>
        <v>11273132.9273395</v>
      </c>
      <c r="E1076" s="142">
        <f>+$H$32*E1075</f>
        <v>0</v>
      </c>
      <c r="F1076" s="142">
        <f>+$H$32*F1075</f>
        <v>0</v>
      </c>
      <c r="G1076" s="142">
        <f>+$H$32*G1075</f>
        <v>0</v>
      </c>
      <c r="H1076" s="168">
        <f>SUM(D1076:G1076)</f>
        <v>11273132.9273395</v>
      </c>
    </row>
    <row r="1077" spans="1:8" x14ac:dyDescent="0.2">
      <c r="A1077" s="110">
        <f t="shared" si="48"/>
        <v>20</v>
      </c>
      <c r="B1077" s="129" t="s">
        <v>203</v>
      </c>
      <c r="C1077" s="129"/>
      <c r="D1077" s="281">
        <f>IF(D1065&lt;&gt;0,+D1076-D1065,0)</f>
        <v>0</v>
      </c>
      <c r="E1077" s="283">
        <f>IF(E1065&lt;&gt;0,+E1076-E1065,0)</f>
        <v>0</v>
      </c>
      <c r="F1077" s="283">
        <f>IF(F1065&lt;&gt;0,+F1076-F1065,0)</f>
        <v>0</v>
      </c>
      <c r="G1077" s="282">
        <f>IF(G1065&lt;&gt;0,+G1076-G1065,0)</f>
        <v>0</v>
      </c>
      <c r="H1077" s="168">
        <f>SUM(D1077:G1077)</f>
        <v>0</v>
      </c>
    </row>
    <row r="1078" spans="1:8" ht="15.75" x14ac:dyDescent="0.25">
      <c r="A1078" s="110">
        <f t="shared" si="48"/>
        <v>21</v>
      </c>
      <c r="B1078" s="129" t="s">
        <v>204</v>
      </c>
      <c r="C1078" s="129"/>
      <c r="D1078" s="267"/>
      <c r="E1078" s="169"/>
      <c r="F1078" s="169"/>
      <c r="G1078" s="169"/>
      <c r="H1078" s="268"/>
    </row>
    <row r="1079" spans="1:8" x14ac:dyDescent="0.2">
      <c r="A1079" s="110">
        <f t="shared" si="48"/>
        <v>22</v>
      </c>
      <c r="B1079" s="129" t="s">
        <v>205</v>
      </c>
      <c r="C1079" s="129"/>
      <c r="D1079" s="271"/>
      <c r="E1079" s="273"/>
      <c r="F1079" s="273"/>
      <c r="G1079" s="273"/>
      <c r="H1079" s="272"/>
    </row>
    <row r="1080" spans="1:8" x14ac:dyDescent="0.2">
      <c r="A1080" s="110">
        <f t="shared" si="48"/>
        <v>23</v>
      </c>
      <c r="B1080" s="129" t="s">
        <v>206</v>
      </c>
      <c r="C1080" s="129"/>
      <c r="D1080" s="271"/>
      <c r="E1080" s="273"/>
      <c r="F1080" s="273"/>
      <c r="G1080" s="273"/>
      <c r="H1080" s="272"/>
    </row>
    <row r="1081" spans="1:8" x14ac:dyDescent="0.2">
      <c r="A1081" s="110">
        <f t="shared" si="48"/>
        <v>24</v>
      </c>
      <c r="B1081" s="129" t="s">
        <v>145</v>
      </c>
      <c r="C1081" s="129"/>
      <c r="D1081" s="269"/>
      <c r="E1081" s="270"/>
      <c r="F1081" s="270"/>
      <c r="G1081" s="270"/>
      <c r="H1081" s="266"/>
    </row>
    <row r="1082" spans="1:8" x14ac:dyDescent="0.2">
      <c r="A1082" s="139" t="s">
        <v>139</v>
      </c>
      <c r="B1082" s="170" t="s">
        <v>146</v>
      </c>
      <c r="C1082" s="212"/>
      <c r="D1082" s="171">
        <v>1141.81</v>
      </c>
      <c r="E1082" s="172"/>
      <c r="F1082" s="172"/>
      <c r="G1082" s="172"/>
      <c r="H1082" s="168">
        <f>SUM(D1082:G1082)</f>
        <v>1141.81</v>
      </c>
    </row>
    <row r="1083" spans="1:8" x14ac:dyDescent="0.2">
      <c r="A1083" s="139" t="s">
        <v>140</v>
      </c>
      <c r="B1083" s="170" t="s">
        <v>147</v>
      </c>
      <c r="C1083" s="129"/>
      <c r="D1083" s="171">
        <v>-179577.79</v>
      </c>
      <c r="E1083" s="172"/>
      <c r="F1083" s="172"/>
      <c r="G1083" s="172"/>
      <c r="H1083" s="168">
        <f>SUM(D1083:G1083)</f>
        <v>-179577.79</v>
      </c>
    </row>
    <row r="1084" spans="1:8" x14ac:dyDescent="0.2">
      <c r="A1084" s="139" t="s">
        <v>141</v>
      </c>
      <c r="B1084" s="129" t="s">
        <v>407</v>
      </c>
      <c r="C1084" s="129"/>
      <c r="D1084" s="279">
        <f>+D1076+D1082+D1083</f>
        <v>11094696.947339501</v>
      </c>
      <c r="E1084" s="172">
        <f>+E1076+E1082+E1083</f>
        <v>0</v>
      </c>
      <c r="F1084" s="172">
        <f>+F1076+F1082+F1083</f>
        <v>0</v>
      </c>
      <c r="G1084" s="280">
        <f>+G1076+G1082+G1083</f>
        <v>0</v>
      </c>
      <c r="H1084" s="168">
        <f>SUM(D1084:G1084)</f>
        <v>11094696.947339501</v>
      </c>
    </row>
    <row r="1085" spans="1:8" x14ac:dyDescent="0.2">
      <c r="A1085" s="110">
        <v>25</v>
      </c>
      <c r="B1085" s="129" t="s">
        <v>148</v>
      </c>
      <c r="C1085" s="129"/>
      <c r="D1085" s="279">
        <v>11094696.9</v>
      </c>
      <c r="E1085" s="172"/>
      <c r="F1085" s="172"/>
      <c r="G1085" s="280"/>
      <c r="H1085" s="168">
        <f>SUM(D1085:G1085)</f>
        <v>11094696.9</v>
      </c>
    </row>
    <row r="1086" spans="1:8" x14ac:dyDescent="0.2">
      <c r="A1086" s="110">
        <f>+A1085+1</f>
        <v>26</v>
      </c>
      <c r="B1086" s="129" t="s">
        <v>149</v>
      </c>
      <c r="C1086" s="129"/>
      <c r="D1086" s="279">
        <f>+D1085-D1084</f>
        <v>-4.7339500859379768E-2</v>
      </c>
      <c r="E1086" s="142">
        <f>+E1085-E1084</f>
        <v>0</v>
      </c>
      <c r="F1086" s="142">
        <f>+F1085-F1084</f>
        <v>0</v>
      </c>
      <c r="G1086" s="280">
        <f>+G1085-G1084</f>
        <v>0</v>
      </c>
      <c r="H1086" s="168">
        <f>SUM(D1086:G1086)</f>
        <v>-4.7339500859379768E-2</v>
      </c>
    </row>
    <row r="1087" spans="1:8" ht="15.75" thickBot="1" x14ac:dyDescent="0.25">
      <c r="A1087" s="110">
        <f>+A1086+1</f>
        <v>27</v>
      </c>
      <c r="B1087" s="129" t="s">
        <v>207</v>
      </c>
      <c r="C1087" s="129"/>
      <c r="D1087" s="171">
        <v>0</v>
      </c>
      <c r="E1087" s="172"/>
      <c r="F1087" s="172"/>
      <c r="G1087" s="169"/>
      <c r="H1087" s="173">
        <f>SUM(D1087:F1087)</f>
        <v>0</v>
      </c>
    </row>
    <row r="1088" spans="1:8" ht="16.5" thickBot="1" x14ac:dyDescent="0.3">
      <c r="A1088" s="110">
        <f>+A1087+1</f>
        <v>28</v>
      </c>
      <c r="B1088" s="116" t="s">
        <v>208</v>
      </c>
      <c r="C1088" s="116"/>
      <c r="D1088" s="174">
        <f>+D1084+D1086+D1087</f>
        <v>11094696.9</v>
      </c>
      <c r="E1088" s="174">
        <f>+E1084+E1086+E1087</f>
        <v>0</v>
      </c>
      <c r="F1088" s="174">
        <f>+F1084+F1086+F1087</f>
        <v>0</v>
      </c>
      <c r="G1088" s="174">
        <f>+G1084+G1086</f>
        <v>0</v>
      </c>
      <c r="H1088" s="175">
        <f>SUM(D1088:G1088)</f>
        <v>11094696.9</v>
      </c>
    </row>
    <row r="1089" spans="1:9" ht="15.75" thickTop="1" x14ac:dyDescent="0.2">
      <c r="A1089" s="110"/>
      <c r="B1089" s="129"/>
      <c r="C1089" s="129"/>
      <c r="D1089" s="151"/>
      <c r="E1089" s="151"/>
      <c r="F1089" s="151"/>
      <c r="G1089" s="151"/>
      <c r="H1089" s="151"/>
    </row>
    <row r="1090" spans="1:9" ht="16.5" thickBot="1" x14ac:dyDescent="0.3">
      <c r="A1090" s="110"/>
      <c r="B1090" s="135" t="s">
        <v>209</v>
      </c>
      <c r="C1090" s="135"/>
      <c r="D1090" s="151"/>
      <c r="E1090" s="151"/>
      <c r="F1090" s="151"/>
      <c r="G1090" s="151"/>
      <c r="H1090" s="151"/>
    </row>
    <row r="1091" spans="1:9" ht="15.75" thickTop="1" x14ac:dyDescent="0.2">
      <c r="A1091" s="110">
        <f>+A1088+1</f>
        <v>29</v>
      </c>
      <c r="B1091" s="129" t="s">
        <v>168</v>
      </c>
      <c r="C1091" s="129"/>
      <c r="D1091" s="176"/>
      <c r="E1091" s="177"/>
      <c r="F1091" s="178"/>
      <c r="G1091" s="179">
        <v>0</v>
      </c>
      <c r="H1091" s="180">
        <f>G1091</f>
        <v>0</v>
      </c>
    </row>
    <row r="1092" spans="1:9" x14ac:dyDescent="0.2">
      <c r="A1092" s="110">
        <f t="shared" ref="A1092:A1100" si="49">+A1091+1</f>
        <v>30</v>
      </c>
      <c r="B1092" s="129" t="s">
        <v>169</v>
      </c>
      <c r="C1092" s="129"/>
      <c r="D1092" s="181"/>
      <c r="E1092" s="182"/>
      <c r="F1092" s="141"/>
      <c r="G1092" s="142">
        <v>1158.72</v>
      </c>
      <c r="H1092" s="183">
        <f t="shared" ref="H1092:H1099" si="50">+G1092</f>
        <v>1158.72</v>
      </c>
    </row>
    <row r="1093" spans="1:9" x14ac:dyDescent="0.2">
      <c r="A1093" s="110">
        <f t="shared" si="49"/>
        <v>31</v>
      </c>
      <c r="B1093" s="129" t="s">
        <v>360</v>
      </c>
      <c r="C1093" s="129"/>
      <c r="D1093" s="181"/>
      <c r="E1093" s="182"/>
      <c r="F1093" s="141"/>
      <c r="G1093" s="142">
        <v>0</v>
      </c>
      <c r="H1093" s="183">
        <f t="shared" si="50"/>
        <v>0</v>
      </c>
    </row>
    <row r="1094" spans="1:9" x14ac:dyDescent="0.2">
      <c r="A1094" s="110">
        <f t="shared" si="49"/>
        <v>32</v>
      </c>
      <c r="B1094" s="129" t="s">
        <v>210</v>
      </c>
      <c r="C1094" s="129"/>
      <c r="D1094" s="181"/>
      <c r="E1094" s="182"/>
      <c r="F1094" s="141"/>
      <c r="G1094" s="142">
        <v>0</v>
      </c>
      <c r="H1094" s="183">
        <f t="shared" si="50"/>
        <v>0</v>
      </c>
    </row>
    <row r="1095" spans="1:9" x14ac:dyDescent="0.2">
      <c r="A1095" s="110">
        <f t="shared" si="49"/>
        <v>33</v>
      </c>
      <c r="B1095" s="129"/>
      <c r="C1095" s="129"/>
      <c r="D1095" s="181"/>
      <c r="E1095" s="182"/>
      <c r="F1095" s="141"/>
      <c r="G1095" s="265"/>
      <c r="H1095" s="274"/>
    </row>
    <row r="1096" spans="1:9" x14ac:dyDescent="0.2">
      <c r="A1096" s="110">
        <f t="shared" si="49"/>
        <v>34</v>
      </c>
      <c r="B1096" s="129" t="s">
        <v>211</v>
      </c>
      <c r="C1096" s="129"/>
      <c r="D1096" s="181"/>
      <c r="E1096" s="182"/>
      <c r="F1096" s="141"/>
      <c r="G1096" s="142">
        <v>0</v>
      </c>
      <c r="H1096" s="183">
        <f t="shared" si="50"/>
        <v>0</v>
      </c>
    </row>
    <row r="1097" spans="1:9" x14ac:dyDescent="0.2">
      <c r="A1097" s="110">
        <f t="shared" si="49"/>
        <v>35</v>
      </c>
      <c r="B1097" s="129" t="s">
        <v>212</v>
      </c>
      <c r="C1097" s="129"/>
      <c r="D1097" s="181"/>
      <c r="E1097" s="182"/>
      <c r="F1097" s="141"/>
      <c r="G1097" s="142">
        <v>0</v>
      </c>
      <c r="H1097" s="183">
        <f t="shared" si="50"/>
        <v>0</v>
      </c>
    </row>
    <row r="1098" spans="1:9" x14ac:dyDescent="0.2">
      <c r="A1098" s="110">
        <f t="shared" si="49"/>
        <v>36</v>
      </c>
      <c r="B1098" s="129" t="s">
        <v>213</v>
      </c>
      <c r="C1098" s="129"/>
      <c r="D1098" s="181"/>
      <c r="E1098" s="182"/>
      <c r="F1098" s="141"/>
      <c r="G1098" s="142">
        <v>0</v>
      </c>
      <c r="H1098" s="183">
        <f t="shared" si="50"/>
        <v>0</v>
      </c>
    </row>
    <row r="1099" spans="1:9" ht="60.75" thickBot="1" x14ac:dyDescent="0.25">
      <c r="A1099" s="184">
        <f t="shared" si="49"/>
        <v>37</v>
      </c>
      <c r="B1099" s="185" t="s">
        <v>214</v>
      </c>
      <c r="C1099" s="186"/>
      <c r="D1099" s="187"/>
      <c r="E1099" s="188"/>
      <c r="F1099" s="189"/>
      <c r="G1099" s="190">
        <v>0</v>
      </c>
      <c r="H1099" s="191">
        <f t="shared" si="50"/>
        <v>0</v>
      </c>
    </row>
    <row r="1100" spans="1:9" ht="17.25" thickTop="1" thickBot="1" x14ac:dyDescent="0.3">
      <c r="A1100" s="110">
        <f t="shared" si="49"/>
        <v>38</v>
      </c>
      <c r="B1100" s="724" t="s">
        <v>215</v>
      </c>
      <c r="C1100" s="116"/>
      <c r="D1100" s="192"/>
      <c r="E1100" s="143"/>
      <c r="F1100" s="193"/>
      <c r="G1100" s="194">
        <f>SUM(G1091:G1099)</f>
        <v>1158.72</v>
      </c>
      <c r="H1100" s="194">
        <f>SUM(H1091:H1099)</f>
        <v>1158.72</v>
      </c>
    </row>
    <row r="1101" spans="1:9" ht="16.5" thickTop="1" thickBot="1" x14ac:dyDescent="0.25">
      <c r="A1101" s="110"/>
      <c r="B1101" s="129"/>
      <c r="C1101" s="129"/>
      <c r="D1101" s="195"/>
      <c r="E1101" s="195"/>
      <c r="F1101" s="195"/>
      <c r="G1101" s="195"/>
      <c r="H1101" s="195"/>
    </row>
    <row r="1102" spans="1:9" ht="17.25" thickTop="1" thickBot="1" x14ac:dyDescent="0.3">
      <c r="A1102" s="110">
        <f>+A1100+1</f>
        <v>39</v>
      </c>
      <c r="B1102" s="116" t="s">
        <v>216</v>
      </c>
      <c r="C1102" s="116"/>
      <c r="D1102" s="196">
        <f>D1088</f>
        <v>11094696.9</v>
      </c>
      <c r="E1102" s="196">
        <f>E1088</f>
        <v>0</v>
      </c>
      <c r="F1102" s="196">
        <f>F1088</f>
        <v>0</v>
      </c>
      <c r="G1102" s="194">
        <f>G1088+G1100</f>
        <v>1158.72</v>
      </c>
      <c r="H1102" s="194">
        <f>H1088+H1100</f>
        <v>11095855.620000001</v>
      </c>
      <c r="I1102" s="482"/>
    </row>
    <row r="1103" spans="1:9" ht="16.5" thickTop="1" thickBot="1" x14ac:dyDescent="0.25">
      <c r="A1103" s="110">
        <f>+A1102+1</f>
        <v>40</v>
      </c>
      <c r="B1103" s="725" t="s">
        <v>217</v>
      </c>
      <c r="C1103" s="197"/>
      <c r="D1103" s="201"/>
      <c r="E1103" s="198"/>
      <c r="F1103" s="198"/>
      <c r="G1103" s="198"/>
      <c r="H1103" s="382">
        <v>0.12672143</v>
      </c>
    </row>
    <row r="1104" spans="1:9" ht="15.75" thickTop="1" x14ac:dyDescent="0.2">
      <c r="A1104" s="110"/>
      <c r="B1104" s="110"/>
      <c r="C1104" s="110"/>
      <c r="D1104" s="110"/>
      <c r="E1104" s="111"/>
      <c r="F1104" s="110"/>
      <c r="G1104" s="110"/>
      <c r="H1104" s="110"/>
    </row>
    <row r="1106" spans="1:8" ht="20.25" x14ac:dyDescent="0.3">
      <c r="A1106" s="109" t="s">
        <v>134</v>
      </c>
      <c r="B1106" s="110"/>
      <c r="C1106" s="109"/>
      <c r="E1106" s="202"/>
      <c r="F1106" s="110"/>
      <c r="G1106" s="110"/>
      <c r="H1106" s="110"/>
    </row>
    <row r="1107" spans="1:8" ht="20.25" x14ac:dyDescent="0.3">
      <c r="A1107" s="112" t="s">
        <v>645</v>
      </c>
      <c r="B1107" s="109"/>
      <c r="C1107" s="109"/>
      <c r="D1107" s="110"/>
      <c r="E1107" s="111"/>
      <c r="F1107" s="110"/>
      <c r="G1107" s="110"/>
      <c r="H1107" s="110"/>
    </row>
    <row r="1108" spans="1:8" x14ac:dyDescent="0.2">
      <c r="A1108" s="113" t="s">
        <v>173</v>
      </c>
      <c r="B1108" s="114"/>
      <c r="C1108" s="115"/>
      <c r="D1108" s="110"/>
      <c r="E1108" s="111"/>
      <c r="F1108" s="110"/>
      <c r="G1108" s="110"/>
      <c r="H1108" s="110"/>
    </row>
    <row r="1109" spans="1:8" ht="21" thickBot="1" x14ac:dyDescent="0.35">
      <c r="A1109" s="256" t="s">
        <v>523</v>
      </c>
      <c r="B1109" s="257"/>
      <c r="C1109" s="257"/>
      <c r="D1109" s="110"/>
      <c r="E1109" s="111"/>
      <c r="F1109" s="110"/>
      <c r="G1109" s="110"/>
      <c r="H1109" s="110"/>
    </row>
    <row r="1110" spans="1:8" ht="15.75" thickBot="1" x14ac:dyDescent="0.25">
      <c r="A1110" s="110"/>
      <c r="B1110" s="110"/>
      <c r="C1110" s="110"/>
      <c r="D1110" s="110"/>
      <c r="E1110" s="111"/>
      <c r="F1110" s="110"/>
      <c r="G1110" s="110"/>
      <c r="H1110" s="110"/>
    </row>
    <row r="1111" spans="1:8" ht="15.75" thickTop="1" x14ac:dyDescent="0.2">
      <c r="A1111" s="110">
        <v>1</v>
      </c>
      <c r="B1111" s="117" t="s">
        <v>174</v>
      </c>
      <c r="C1111" s="388">
        <v>255</v>
      </c>
      <c r="D1111" s="118"/>
      <c r="E1111" s="119"/>
      <c r="F1111" s="110"/>
      <c r="G1111" s="120"/>
      <c r="H1111" s="120"/>
    </row>
    <row r="1112" spans="1:8" x14ac:dyDescent="0.2">
      <c r="A1112" s="110">
        <v>2</v>
      </c>
      <c r="B1112" s="117" t="s">
        <v>175</v>
      </c>
      <c r="C1112" s="121" t="s">
        <v>473</v>
      </c>
      <c r="D1112" s="122"/>
      <c r="E1112" s="123"/>
      <c r="F1112" s="110"/>
      <c r="G1112" s="120"/>
      <c r="H1112" s="120"/>
    </row>
    <row r="1113" spans="1:8" ht="15.75" thickBot="1" x14ac:dyDescent="0.25">
      <c r="A1113" s="110">
        <v>3</v>
      </c>
      <c r="B1113" s="117" t="s">
        <v>176</v>
      </c>
      <c r="C1113" s="124" t="s">
        <v>504</v>
      </c>
      <c r="D1113" s="125"/>
      <c r="E1113" s="126"/>
      <c r="F1113" s="120"/>
      <c r="G1113" s="120"/>
      <c r="H1113" s="120"/>
    </row>
    <row r="1114" spans="1:8" ht="15.75" thickTop="1" x14ac:dyDescent="0.2">
      <c r="A1114" s="110"/>
      <c r="B1114" s="117" t="s">
        <v>177</v>
      </c>
      <c r="C1114" s="117"/>
      <c r="D1114" s="127"/>
      <c r="E1114" s="128"/>
      <c r="F1114" s="120"/>
      <c r="G1114" s="120"/>
      <c r="H1114" s="120"/>
    </row>
    <row r="1115" spans="1:8" x14ac:dyDescent="0.2">
      <c r="A1115" s="110"/>
      <c r="B1115" s="110"/>
      <c r="C1115" s="110"/>
      <c r="D1115" s="110"/>
      <c r="E1115" s="111"/>
      <c r="F1115" s="110"/>
      <c r="G1115" s="110"/>
      <c r="H1115" s="110"/>
    </row>
    <row r="1116" spans="1:8" x14ac:dyDescent="0.2">
      <c r="A1116" s="110"/>
      <c r="B1116" s="117"/>
      <c r="C1116" s="117"/>
      <c r="D1116" s="120"/>
      <c r="E1116" s="128"/>
      <c r="F1116" s="127" t="s">
        <v>178</v>
      </c>
      <c r="G1116" s="120"/>
      <c r="H1116" s="120"/>
    </row>
    <row r="1117" spans="1:8" x14ac:dyDescent="0.2">
      <c r="A1117" s="110"/>
      <c r="B1117" s="129"/>
      <c r="C1117" s="129"/>
      <c r="D1117" s="130" t="s">
        <v>179</v>
      </c>
      <c r="E1117" s="131" t="s">
        <v>180</v>
      </c>
      <c r="F1117" s="127" t="s">
        <v>181</v>
      </c>
      <c r="G1117" s="127" t="s">
        <v>182</v>
      </c>
      <c r="H1117" s="120"/>
    </row>
    <row r="1118" spans="1:8" x14ac:dyDescent="0.2">
      <c r="A1118" s="110">
        <v>4</v>
      </c>
      <c r="B1118" s="117" t="s">
        <v>154</v>
      </c>
      <c r="C1118" s="117"/>
      <c r="D1118" s="275"/>
      <c r="E1118" s="132" t="s">
        <v>509</v>
      </c>
      <c r="F1118" s="276"/>
      <c r="G1118" s="422" t="s">
        <v>510</v>
      </c>
      <c r="H1118" s="275"/>
    </row>
    <row r="1119" spans="1:8" ht="15.75" x14ac:dyDescent="0.25">
      <c r="A1119" s="110"/>
      <c r="B1119" s="129"/>
      <c r="C1119" s="129"/>
      <c r="D1119" s="134" t="s">
        <v>183</v>
      </c>
      <c r="E1119" s="135" t="s">
        <v>183</v>
      </c>
      <c r="F1119" s="136" t="s">
        <v>183</v>
      </c>
      <c r="G1119" s="136" t="s">
        <v>184</v>
      </c>
      <c r="H1119" s="136" t="s">
        <v>185</v>
      </c>
    </row>
    <row r="1120" spans="1:8" ht="16.5" thickBot="1" x14ac:dyDescent="0.3">
      <c r="A1120" s="110"/>
      <c r="B1120" s="135" t="s">
        <v>186</v>
      </c>
      <c r="C1120" s="135"/>
      <c r="D1120" s="137"/>
      <c r="E1120" s="138"/>
      <c r="F1120" s="137"/>
      <c r="G1120" s="137"/>
      <c r="H1120" s="137"/>
    </row>
    <row r="1121" spans="1:8" ht="16.5" thickTop="1" x14ac:dyDescent="0.25">
      <c r="A1121" s="139">
        <f>1+A1118</f>
        <v>5</v>
      </c>
      <c r="B1121" s="117" t="s">
        <v>187</v>
      </c>
      <c r="C1121" s="135"/>
      <c r="D1121" s="216">
        <v>0</v>
      </c>
      <c r="E1121" s="217"/>
      <c r="F1121" s="218"/>
      <c r="G1121" s="219"/>
      <c r="H1121" s="220">
        <f>+D1121</f>
        <v>0</v>
      </c>
    </row>
    <row r="1122" spans="1:8" x14ac:dyDescent="0.2">
      <c r="A1122" s="110">
        <f>+A1121+1</f>
        <v>6</v>
      </c>
      <c r="B1122" s="129" t="s">
        <v>188</v>
      </c>
      <c r="C1122" s="129"/>
      <c r="D1122" s="221"/>
      <c r="E1122" s="222">
        <v>0</v>
      </c>
      <c r="F1122" s="223"/>
      <c r="G1122" s="224"/>
      <c r="H1122" s="220">
        <f>+E1122</f>
        <v>0</v>
      </c>
    </row>
    <row r="1123" spans="1:8" x14ac:dyDescent="0.2">
      <c r="A1123" s="110">
        <f>+A1122+1</f>
        <v>7</v>
      </c>
      <c r="B1123" s="129" t="s">
        <v>155</v>
      </c>
      <c r="C1123" s="129"/>
      <c r="D1123" s="225"/>
      <c r="E1123" s="226"/>
      <c r="F1123" s="227">
        <v>0</v>
      </c>
      <c r="G1123" s="228"/>
      <c r="H1123" s="229">
        <f>+F1123</f>
        <v>0</v>
      </c>
    </row>
    <row r="1124" spans="1:8" x14ac:dyDescent="0.2">
      <c r="A1124" s="110">
        <f>+A1123+1</f>
        <v>8</v>
      </c>
      <c r="B1124" s="129" t="s">
        <v>156</v>
      </c>
      <c r="C1124" s="129"/>
      <c r="D1124" s="225"/>
      <c r="E1124" s="230"/>
      <c r="F1124" s="231">
        <v>0</v>
      </c>
      <c r="G1124" s="232"/>
      <c r="H1124" s="229">
        <f>+F1124</f>
        <v>0</v>
      </c>
    </row>
    <row r="1125" spans="1:8" ht="15.75" thickBot="1" x14ac:dyDescent="0.25">
      <c r="A1125" s="110">
        <f>+A1124+1</f>
        <v>9</v>
      </c>
      <c r="B1125" s="129" t="s">
        <v>189</v>
      </c>
      <c r="C1125" s="129"/>
      <c r="D1125" s="225"/>
      <c r="E1125" s="233"/>
      <c r="F1125" s="234"/>
      <c r="G1125" s="414">
        <v>11906000</v>
      </c>
      <c r="H1125" s="415">
        <f>+G1125</f>
        <v>11906000</v>
      </c>
    </row>
    <row r="1126" spans="1:8" ht="17.25" thickTop="1" thickBot="1" x14ac:dyDescent="0.3">
      <c r="A1126" s="110">
        <f>+A1125+1</f>
        <v>10</v>
      </c>
      <c r="B1126" s="116" t="s">
        <v>190</v>
      </c>
      <c r="C1126" s="116"/>
      <c r="D1126" s="237">
        <f>+D1121</f>
        <v>0</v>
      </c>
      <c r="E1126" s="238">
        <f>+E1122</f>
        <v>0</v>
      </c>
      <c r="F1126" s="239">
        <f>+F1123+F1124</f>
        <v>0</v>
      </c>
      <c r="G1126" s="385">
        <f>+G1125</f>
        <v>11906000</v>
      </c>
      <c r="H1126" s="385">
        <f>SUM(D1126:G1126)</f>
        <v>11906000</v>
      </c>
    </row>
    <row r="1127" spans="1:8" ht="15.75" thickTop="1" x14ac:dyDescent="0.2">
      <c r="A1127" s="110"/>
      <c r="B1127" s="129"/>
      <c r="C1127" s="129"/>
      <c r="D1127" s="144"/>
      <c r="E1127" s="145"/>
      <c r="F1127" s="144"/>
      <c r="G1127" s="144"/>
      <c r="H1127" s="144"/>
    </row>
    <row r="1128" spans="1:8" ht="16.5" thickBot="1" x14ac:dyDescent="0.3">
      <c r="A1128" s="110"/>
      <c r="B1128" s="135" t="s">
        <v>191</v>
      </c>
      <c r="C1128" s="135"/>
      <c r="D1128" s="144"/>
      <c r="E1128" s="145"/>
      <c r="F1128" s="144"/>
      <c r="G1128" s="144"/>
      <c r="H1128" s="144"/>
    </row>
    <row r="1129" spans="1:8" ht="15.75" thickTop="1" x14ac:dyDescent="0.2">
      <c r="A1129" s="110">
        <f>+A1126+1</f>
        <v>11</v>
      </c>
      <c r="B1129" s="129" t="s">
        <v>192</v>
      </c>
      <c r="C1129" s="129"/>
      <c r="D1129" s="146">
        <v>0</v>
      </c>
      <c r="E1129" s="147">
        <v>0</v>
      </c>
      <c r="F1129" s="147">
        <v>0</v>
      </c>
      <c r="G1129" s="147">
        <v>9965883.9600000009</v>
      </c>
      <c r="H1129" s="148">
        <f>SUM(D1129:G1129)</f>
        <v>9965883.9600000009</v>
      </c>
    </row>
    <row r="1130" spans="1:8" ht="16.5" thickBot="1" x14ac:dyDescent="0.3">
      <c r="A1130" s="110">
        <f>+A1129+1</f>
        <v>12</v>
      </c>
      <c r="B1130" s="724" t="s">
        <v>193</v>
      </c>
      <c r="C1130" s="116"/>
      <c r="D1130" s="277">
        <f>+D1126-D1129</f>
        <v>0</v>
      </c>
      <c r="E1130" s="149">
        <f>+E1126-E1129</f>
        <v>0</v>
      </c>
      <c r="F1130" s="149">
        <f>+F1126-F1129</f>
        <v>0</v>
      </c>
      <c r="G1130" s="149">
        <f>+G1126-G1129</f>
        <v>1940116.0399999991</v>
      </c>
      <c r="H1130" s="150">
        <f>+H1126-H1129</f>
        <v>1940116.0399999991</v>
      </c>
    </row>
    <row r="1131" spans="1:8" ht="15.75" thickTop="1" x14ac:dyDescent="0.2">
      <c r="A1131" s="110"/>
      <c r="B1131" s="129"/>
      <c r="C1131" s="129"/>
      <c r="D1131" s="129"/>
      <c r="E1131" s="151"/>
      <c r="F1131" s="129"/>
      <c r="G1131" s="129"/>
      <c r="H1131" s="129"/>
    </row>
    <row r="1132" spans="1:8" ht="16.5" thickBot="1" x14ac:dyDescent="0.3">
      <c r="A1132" s="110"/>
      <c r="B1132" s="152" t="s">
        <v>194</v>
      </c>
      <c r="C1132" s="134"/>
      <c r="D1132" s="129"/>
      <c r="E1132" s="151"/>
      <c r="F1132" s="129"/>
      <c r="G1132" s="129"/>
      <c r="H1132" s="129"/>
    </row>
    <row r="1133" spans="1:8" ht="15.75" thickTop="1" x14ac:dyDescent="0.2">
      <c r="A1133" s="110">
        <f>+A1130+1</f>
        <v>13</v>
      </c>
      <c r="B1133" s="129" t="s">
        <v>195</v>
      </c>
      <c r="C1133" s="129"/>
      <c r="D1133" s="153"/>
      <c r="E1133" s="154"/>
      <c r="F1133" s="140"/>
      <c r="G1133" s="155"/>
      <c r="H1133" s="156">
        <f>H1068</f>
        <v>2003737937</v>
      </c>
    </row>
    <row r="1134" spans="1:8" x14ac:dyDescent="0.2">
      <c r="A1134" s="110">
        <f>+A1133+1</f>
        <v>14</v>
      </c>
      <c r="B1134" s="110" t="s">
        <v>196</v>
      </c>
      <c r="C1134" s="110"/>
      <c r="D1134" s="157"/>
      <c r="E1134" s="158"/>
      <c r="F1134" s="159"/>
      <c r="G1134" s="160"/>
      <c r="H1134" s="161">
        <v>0</v>
      </c>
    </row>
    <row r="1135" spans="1:8" x14ac:dyDescent="0.2">
      <c r="A1135" s="110">
        <f>+A1134+1</f>
        <v>15</v>
      </c>
      <c r="B1135" s="129" t="s">
        <v>197</v>
      </c>
      <c r="C1135" s="129"/>
      <c r="D1135" s="157"/>
      <c r="E1135" s="158"/>
      <c r="F1135" s="159"/>
      <c r="G1135" s="160"/>
      <c r="H1135" s="161">
        <v>0</v>
      </c>
    </row>
    <row r="1136" spans="1:8" ht="15.75" thickBot="1" x14ac:dyDescent="0.25">
      <c r="A1136" s="110">
        <f>+A1135+1</f>
        <v>16</v>
      </c>
      <c r="B1136" s="129" t="s">
        <v>198</v>
      </c>
      <c r="C1136" s="129"/>
      <c r="D1136" s="157"/>
      <c r="E1136" s="158"/>
      <c r="F1136" s="159"/>
      <c r="G1136" s="160"/>
      <c r="H1136" s="161">
        <f>H1071</f>
        <v>70593304</v>
      </c>
    </row>
    <row r="1137" spans="1:8" ht="17.25" thickTop="1" thickBot="1" x14ac:dyDescent="0.3">
      <c r="A1137" s="110">
        <f>+A1136+1</f>
        <v>17</v>
      </c>
      <c r="B1137" s="116" t="s">
        <v>199</v>
      </c>
      <c r="C1137" s="116"/>
      <c r="D1137" s="162"/>
      <c r="E1137" s="163"/>
      <c r="F1137" s="164"/>
      <c r="G1137" s="164"/>
      <c r="H1137" s="165">
        <f>+H1133+H1134+H1135-H1136</f>
        <v>1933144633</v>
      </c>
    </row>
    <row r="1138" spans="1:8" ht="15.75" thickTop="1" x14ac:dyDescent="0.2">
      <c r="A1138" s="110"/>
      <c r="B1138" s="129" t="s">
        <v>177</v>
      </c>
      <c r="C1138" s="129"/>
      <c r="D1138" s="166"/>
      <c r="E1138" s="167"/>
      <c r="F1138" s="166"/>
      <c r="G1138" s="166"/>
      <c r="H1138" s="166"/>
    </row>
    <row r="1139" spans="1:8" ht="16.5" thickBot="1" x14ac:dyDescent="0.3">
      <c r="A1139" s="110"/>
      <c r="B1139" s="135" t="s">
        <v>200</v>
      </c>
      <c r="C1139" s="135"/>
      <c r="D1139" s="166"/>
      <c r="E1139" s="167"/>
      <c r="F1139" s="166"/>
      <c r="G1139" s="166"/>
      <c r="H1139" s="166"/>
    </row>
    <row r="1140" spans="1:8" ht="15.75" thickTop="1" x14ac:dyDescent="0.2">
      <c r="A1140" s="110">
        <f>+A1137+1</f>
        <v>18</v>
      </c>
      <c r="B1140" s="129" t="s">
        <v>201</v>
      </c>
      <c r="C1140" s="129"/>
      <c r="D1140" s="199">
        <f>+INT(D1130/$H$32*10000000)/10000000</f>
        <v>0</v>
      </c>
      <c r="E1140" s="200">
        <f>+INT(E1130/$H$32*10000000)/10000000</f>
        <v>0</v>
      </c>
      <c r="F1140" s="200">
        <f>+INT(F1130/$H$32*10000000)/10000000</f>
        <v>0</v>
      </c>
      <c r="G1140" s="200">
        <f>+INT(G1130/$H$1137*10000000)/10000000</f>
        <v>1.0036000000000001E-3</v>
      </c>
      <c r="H1140" s="278">
        <f>SUM(D1140:G1140)</f>
        <v>1.0036000000000001E-3</v>
      </c>
    </row>
    <row r="1141" spans="1:8" x14ac:dyDescent="0.2">
      <c r="A1141" s="110">
        <f t="shared" ref="A1141:A1146" si="51">+A1140+1</f>
        <v>19</v>
      </c>
      <c r="B1141" s="129" t="s">
        <v>202</v>
      </c>
      <c r="C1141" s="129"/>
      <c r="D1141" s="142">
        <f>+$H$32*D1140</f>
        <v>0</v>
      </c>
      <c r="E1141" s="142">
        <f>+$H$32*E1140</f>
        <v>0</v>
      </c>
      <c r="F1141" s="142">
        <f>+$H$32*F1140</f>
        <v>0</v>
      </c>
      <c r="G1141" s="142">
        <f>+$H$1137*G1140</f>
        <v>1940103.9536788003</v>
      </c>
      <c r="H1141" s="168">
        <f>SUM(D1141:G1141)</f>
        <v>1940103.9536788003</v>
      </c>
    </row>
    <row r="1142" spans="1:8" x14ac:dyDescent="0.2">
      <c r="A1142" s="110">
        <f t="shared" si="51"/>
        <v>20</v>
      </c>
      <c r="B1142" s="129" t="s">
        <v>203</v>
      </c>
      <c r="C1142" s="129"/>
      <c r="D1142" s="281">
        <f>IF(D1130&lt;&gt;0,+D1141-D1130,0)</f>
        <v>0</v>
      </c>
      <c r="E1142" s="283">
        <f>IF(E1130&lt;&gt;0,+E1141-E1130,0)</f>
        <v>0</v>
      </c>
      <c r="F1142" s="283">
        <f>IF(F1130&lt;&gt;0,+F1141-F1130,0)</f>
        <v>0</v>
      </c>
      <c r="G1142" s="282">
        <f>IF(G1130&lt;&gt;0,+G1141-G1130,0)</f>
        <v>-12.086321198847145</v>
      </c>
      <c r="H1142" s="168">
        <f>SUM(D1142:G1142)</f>
        <v>-12.086321198847145</v>
      </c>
    </row>
    <row r="1143" spans="1:8" ht="15.75" x14ac:dyDescent="0.25">
      <c r="A1143" s="110">
        <f t="shared" si="51"/>
        <v>21</v>
      </c>
      <c r="B1143" s="129" t="s">
        <v>204</v>
      </c>
      <c r="C1143" s="129"/>
      <c r="D1143" s="267"/>
      <c r="E1143" s="169"/>
      <c r="F1143" s="169"/>
      <c r="G1143" s="169"/>
      <c r="H1143" s="268"/>
    </row>
    <row r="1144" spans="1:8" x14ac:dyDescent="0.2">
      <c r="A1144" s="110">
        <f t="shared" si="51"/>
        <v>22</v>
      </c>
      <c r="B1144" s="129" t="s">
        <v>205</v>
      </c>
      <c r="C1144" s="129"/>
      <c r="D1144" s="271"/>
      <c r="E1144" s="273"/>
      <c r="F1144" s="273"/>
      <c r="G1144" s="273"/>
      <c r="H1144" s="272"/>
    </row>
    <row r="1145" spans="1:8" x14ac:dyDescent="0.2">
      <c r="A1145" s="110">
        <f t="shared" si="51"/>
        <v>23</v>
      </c>
      <c r="B1145" s="129" t="s">
        <v>206</v>
      </c>
      <c r="C1145" s="129"/>
      <c r="D1145" s="271"/>
      <c r="E1145" s="273"/>
      <c r="F1145" s="273"/>
      <c r="G1145" s="273"/>
      <c r="H1145" s="272"/>
    </row>
    <row r="1146" spans="1:8" x14ac:dyDescent="0.2">
      <c r="A1146" s="110">
        <f t="shared" si="51"/>
        <v>24</v>
      </c>
      <c r="B1146" s="129" t="s">
        <v>145</v>
      </c>
      <c r="C1146" s="129"/>
      <c r="D1146" s="269"/>
      <c r="E1146" s="270"/>
      <c r="F1146" s="270"/>
      <c r="G1146" s="270"/>
      <c r="H1146" s="266"/>
    </row>
    <row r="1147" spans="1:8" x14ac:dyDescent="0.2">
      <c r="A1147" s="139" t="s">
        <v>139</v>
      </c>
      <c r="B1147" s="170" t="s">
        <v>146</v>
      </c>
      <c r="C1147" s="212"/>
      <c r="D1147" s="171"/>
      <c r="E1147" s="172"/>
      <c r="F1147" s="172"/>
      <c r="G1147" s="172">
        <v>437.97</v>
      </c>
      <c r="H1147" s="168">
        <f>SUM(D1147:G1147)</f>
        <v>437.97</v>
      </c>
    </row>
    <row r="1148" spans="1:8" x14ac:dyDescent="0.2">
      <c r="A1148" s="139" t="s">
        <v>140</v>
      </c>
      <c r="B1148" s="170" t="s">
        <v>147</v>
      </c>
      <c r="C1148" s="129"/>
      <c r="D1148" s="171"/>
      <c r="E1148" s="172"/>
      <c r="F1148" s="172"/>
      <c r="G1148" s="172">
        <v>58587.42</v>
      </c>
      <c r="H1148" s="168">
        <f>SUM(D1148:G1148)</f>
        <v>58587.42</v>
      </c>
    </row>
    <row r="1149" spans="1:8" x14ac:dyDescent="0.2">
      <c r="A1149" s="139" t="s">
        <v>141</v>
      </c>
      <c r="B1149" s="129" t="s">
        <v>407</v>
      </c>
      <c r="C1149" s="129"/>
      <c r="D1149" s="279">
        <f>+D1141+D1147+D1148</f>
        <v>0</v>
      </c>
      <c r="E1149" s="172">
        <f>+E1141+E1147+E1148</f>
        <v>0</v>
      </c>
      <c r="F1149" s="172">
        <f>+F1141+F1147+F1148</f>
        <v>0</v>
      </c>
      <c r="G1149" s="280">
        <f>+G1141+G1147+G1148</f>
        <v>1999129.3436788002</v>
      </c>
      <c r="H1149" s="168">
        <f>SUM(D1149:G1149)</f>
        <v>1999129.3436788002</v>
      </c>
    </row>
    <row r="1150" spans="1:8" x14ac:dyDescent="0.2">
      <c r="A1150" s="110">
        <v>25</v>
      </c>
      <c r="B1150" s="129" t="s">
        <v>148</v>
      </c>
      <c r="C1150" s="129"/>
      <c r="D1150" s="279"/>
      <c r="E1150" s="172"/>
      <c r="F1150" s="172"/>
      <c r="G1150" s="280">
        <v>1999130.08</v>
      </c>
      <c r="H1150" s="168">
        <f>SUM(D1150:G1150)</f>
        <v>1999130.08</v>
      </c>
    </row>
    <row r="1151" spans="1:8" x14ac:dyDescent="0.2">
      <c r="A1151" s="110">
        <f>+A1150+1</f>
        <v>26</v>
      </c>
      <c r="B1151" s="129" t="s">
        <v>149</v>
      </c>
      <c r="C1151" s="129"/>
      <c r="D1151" s="279">
        <f>+D1150-D1149</f>
        <v>0</v>
      </c>
      <c r="E1151" s="142">
        <f>+E1150-E1149</f>
        <v>0</v>
      </c>
      <c r="F1151" s="142">
        <f>+F1150-F1149</f>
        <v>0</v>
      </c>
      <c r="G1151" s="280">
        <f>+G1150-G1149</f>
        <v>0.7363211999181658</v>
      </c>
      <c r="H1151" s="168">
        <f>SUM(D1151:G1151)</f>
        <v>0.7363211999181658</v>
      </c>
    </row>
    <row r="1152" spans="1:8" ht="15.75" thickBot="1" x14ac:dyDescent="0.25">
      <c r="A1152" s="110">
        <f>+A1151+1</f>
        <v>27</v>
      </c>
      <c r="B1152" s="129" t="s">
        <v>207</v>
      </c>
      <c r="C1152" s="129"/>
      <c r="D1152" s="171"/>
      <c r="E1152" s="172"/>
      <c r="F1152" s="172"/>
      <c r="G1152" s="169"/>
      <c r="H1152" s="173">
        <f>SUM(D1152:F1152)</f>
        <v>0</v>
      </c>
    </row>
    <row r="1153" spans="1:9" ht="16.5" thickBot="1" x14ac:dyDescent="0.3">
      <c r="A1153" s="110">
        <f>+A1152+1</f>
        <v>28</v>
      </c>
      <c r="B1153" s="116" t="s">
        <v>208</v>
      </c>
      <c r="C1153" s="116"/>
      <c r="D1153" s="174">
        <f>+D1149+D1151+D1152</f>
        <v>0</v>
      </c>
      <c r="E1153" s="174">
        <f>+E1149+E1151+E1152</f>
        <v>0</v>
      </c>
      <c r="F1153" s="174">
        <f>+F1149+F1151+F1152</f>
        <v>0</v>
      </c>
      <c r="G1153" s="174">
        <f>+G1149+G1151</f>
        <v>1999130.08</v>
      </c>
      <c r="H1153" s="175">
        <f>SUM(D1153:G1153)</f>
        <v>1999130.08</v>
      </c>
    </row>
    <row r="1154" spans="1:9" ht="15.75" thickTop="1" x14ac:dyDescent="0.2">
      <c r="A1154" s="110"/>
      <c r="B1154" s="129"/>
      <c r="C1154" s="129"/>
      <c r="D1154" s="151"/>
      <c r="E1154" s="151"/>
      <c r="F1154" s="151"/>
      <c r="G1154" s="151"/>
      <c r="H1154" s="151"/>
    </row>
    <row r="1155" spans="1:9" ht="16.5" thickBot="1" x14ac:dyDescent="0.3">
      <c r="A1155" s="110"/>
      <c r="B1155" s="135" t="s">
        <v>209</v>
      </c>
      <c r="C1155" s="135"/>
      <c r="D1155" s="151"/>
      <c r="E1155" s="151"/>
      <c r="F1155" s="151"/>
      <c r="G1155" s="151"/>
      <c r="H1155" s="151"/>
    </row>
    <row r="1156" spans="1:9" ht="15.75" thickTop="1" x14ac:dyDescent="0.2">
      <c r="A1156" s="110">
        <f>+A1153+1</f>
        <v>29</v>
      </c>
      <c r="B1156" s="129" t="s">
        <v>168</v>
      </c>
      <c r="C1156" s="129"/>
      <c r="D1156" s="176"/>
      <c r="E1156" s="177"/>
      <c r="F1156" s="178"/>
      <c r="G1156" s="179">
        <v>0</v>
      </c>
      <c r="H1156" s="180">
        <f>G1156</f>
        <v>0</v>
      </c>
    </row>
    <row r="1157" spans="1:9" x14ac:dyDescent="0.2">
      <c r="A1157" s="110">
        <f t="shared" ref="A1157:A1165" si="52">+A1156+1</f>
        <v>30</v>
      </c>
      <c r="B1157" s="129" t="s">
        <v>169</v>
      </c>
      <c r="C1157" s="129"/>
      <c r="D1157" s="181"/>
      <c r="E1157" s="182"/>
      <c r="F1157" s="141"/>
      <c r="G1157" s="142">
        <v>199.41</v>
      </c>
      <c r="H1157" s="183">
        <f t="shared" ref="H1157:H1164" si="53">+G1157</f>
        <v>199.41</v>
      </c>
    </row>
    <row r="1158" spans="1:9" x14ac:dyDescent="0.2">
      <c r="A1158" s="110">
        <f t="shared" si="52"/>
        <v>31</v>
      </c>
      <c r="B1158" s="129" t="s">
        <v>360</v>
      </c>
      <c r="C1158" s="129"/>
      <c r="D1158" s="181"/>
      <c r="E1158" s="182"/>
      <c r="F1158" s="141"/>
      <c r="G1158" s="142">
        <v>0</v>
      </c>
      <c r="H1158" s="183">
        <f t="shared" si="53"/>
        <v>0</v>
      </c>
    </row>
    <row r="1159" spans="1:9" x14ac:dyDescent="0.2">
      <c r="A1159" s="110">
        <f t="shared" si="52"/>
        <v>32</v>
      </c>
      <c r="B1159" s="129" t="s">
        <v>210</v>
      </c>
      <c r="C1159" s="129"/>
      <c r="D1159" s="181"/>
      <c r="E1159" s="182"/>
      <c r="F1159" s="141"/>
      <c r="G1159" s="142">
        <v>0</v>
      </c>
      <c r="H1159" s="183">
        <f t="shared" si="53"/>
        <v>0</v>
      </c>
    </row>
    <row r="1160" spans="1:9" x14ac:dyDescent="0.2">
      <c r="A1160" s="110">
        <f t="shared" si="52"/>
        <v>33</v>
      </c>
      <c r="B1160" s="129"/>
      <c r="C1160" s="129"/>
      <c r="D1160" s="181"/>
      <c r="E1160" s="182"/>
      <c r="F1160" s="141"/>
      <c r="G1160" s="265"/>
      <c r="H1160" s="274"/>
    </row>
    <row r="1161" spans="1:9" x14ac:dyDescent="0.2">
      <c r="A1161" s="110">
        <f t="shared" si="52"/>
        <v>34</v>
      </c>
      <c r="B1161" s="129" t="s">
        <v>211</v>
      </c>
      <c r="C1161" s="129"/>
      <c r="D1161" s="181"/>
      <c r="E1161" s="182"/>
      <c r="F1161" s="141"/>
      <c r="G1161" s="142">
        <v>0</v>
      </c>
      <c r="H1161" s="183">
        <f t="shared" si="53"/>
        <v>0</v>
      </c>
    </row>
    <row r="1162" spans="1:9" x14ac:dyDescent="0.2">
      <c r="A1162" s="110">
        <f t="shared" si="52"/>
        <v>35</v>
      </c>
      <c r="B1162" s="129" t="s">
        <v>212</v>
      </c>
      <c r="C1162" s="129"/>
      <c r="D1162" s="181"/>
      <c r="E1162" s="182"/>
      <c r="F1162" s="141"/>
      <c r="G1162" s="142">
        <v>0</v>
      </c>
      <c r="H1162" s="183">
        <f t="shared" si="53"/>
        <v>0</v>
      </c>
    </row>
    <row r="1163" spans="1:9" x14ac:dyDescent="0.2">
      <c r="A1163" s="110">
        <f t="shared" si="52"/>
        <v>36</v>
      </c>
      <c r="B1163" s="129" t="s">
        <v>213</v>
      </c>
      <c r="C1163" s="129"/>
      <c r="D1163" s="181"/>
      <c r="E1163" s="182"/>
      <c r="F1163" s="141"/>
      <c r="G1163" s="142">
        <v>0</v>
      </c>
      <c r="H1163" s="183">
        <f t="shared" si="53"/>
        <v>0</v>
      </c>
    </row>
    <row r="1164" spans="1:9" ht="60.75" thickBot="1" x14ac:dyDescent="0.25">
      <c r="A1164" s="184">
        <f t="shared" si="52"/>
        <v>37</v>
      </c>
      <c r="B1164" s="185" t="s">
        <v>214</v>
      </c>
      <c r="C1164" s="186"/>
      <c r="D1164" s="187"/>
      <c r="E1164" s="188"/>
      <c r="F1164" s="189"/>
      <c r="G1164" s="190">
        <v>0</v>
      </c>
      <c r="H1164" s="191">
        <f t="shared" si="53"/>
        <v>0</v>
      </c>
    </row>
    <row r="1165" spans="1:9" ht="17.25" thickTop="1" thickBot="1" x14ac:dyDescent="0.3">
      <c r="A1165" s="110">
        <f t="shared" si="52"/>
        <v>38</v>
      </c>
      <c r="B1165" s="724" t="s">
        <v>215</v>
      </c>
      <c r="C1165" s="116"/>
      <c r="D1165" s="192"/>
      <c r="E1165" s="143"/>
      <c r="F1165" s="193"/>
      <c r="G1165" s="194">
        <f>SUM(G1156:G1164)</f>
        <v>199.41</v>
      </c>
      <c r="H1165" s="194">
        <f>SUM(H1156:H1164)</f>
        <v>199.41</v>
      </c>
    </row>
    <row r="1166" spans="1:9" ht="16.5" thickTop="1" thickBot="1" x14ac:dyDescent="0.25">
      <c r="A1166" s="110"/>
      <c r="B1166" s="129"/>
      <c r="C1166" s="129"/>
      <c r="D1166" s="195"/>
      <c r="E1166" s="195"/>
      <c r="F1166" s="195"/>
      <c r="G1166" s="195"/>
      <c r="H1166" s="195"/>
    </row>
    <row r="1167" spans="1:9" ht="17.25" thickTop="1" thickBot="1" x14ac:dyDescent="0.3">
      <c r="A1167" s="110">
        <f>+A1165+1</f>
        <v>39</v>
      </c>
      <c r="B1167" s="116" t="s">
        <v>216</v>
      </c>
      <c r="C1167" s="116"/>
      <c r="D1167" s="196">
        <f>D1153</f>
        <v>0</v>
      </c>
      <c r="E1167" s="196">
        <f>E1153</f>
        <v>0</v>
      </c>
      <c r="F1167" s="196">
        <f>F1153</f>
        <v>0</v>
      </c>
      <c r="G1167" s="194">
        <f>G1153+G1165</f>
        <v>1999329.49</v>
      </c>
      <c r="H1167" s="194">
        <f>H1153+H1165</f>
        <v>1999329.49</v>
      </c>
      <c r="I1167" s="482"/>
    </row>
    <row r="1168" spans="1:9" ht="16.5" thickTop="1" thickBot="1" x14ac:dyDescent="0.25">
      <c r="A1168" s="110">
        <f>+A1167+1</f>
        <v>40</v>
      </c>
      <c r="B1168" s="725" t="s">
        <v>217</v>
      </c>
      <c r="C1168" s="197"/>
      <c r="D1168" s="201"/>
      <c r="E1168" s="198"/>
      <c r="F1168" s="198"/>
      <c r="G1168" s="198"/>
      <c r="H1168" s="382">
        <v>2.2833559999999999E-2</v>
      </c>
    </row>
    <row r="1169" spans="1:8" ht="15.75" thickTop="1" x14ac:dyDescent="0.2">
      <c r="A1169" s="113"/>
      <c r="B1169" s="114"/>
      <c r="C1169" s="115"/>
      <c r="D1169" s="110"/>
      <c r="E1169" s="111"/>
      <c r="F1169" s="110"/>
      <c r="G1169" s="110"/>
      <c r="H1169" s="110"/>
    </row>
    <row r="1170" spans="1:8" x14ac:dyDescent="0.2">
      <c r="A1170" s="113"/>
      <c r="B1170" s="114"/>
      <c r="C1170" s="115"/>
      <c r="D1170" s="110"/>
      <c r="E1170" s="111"/>
      <c r="F1170" s="110"/>
      <c r="G1170" s="110"/>
      <c r="H1170" s="110"/>
    </row>
    <row r="1171" spans="1:8" ht="20.25" x14ac:dyDescent="0.3">
      <c r="A1171" s="109" t="s">
        <v>134</v>
      </c>
      <c r="B1171" s="110"/>
      <c r="C1171" s="109"/>
      <c r="D1171" s="110"/>
      <c r="E1171" s="111"/>
      <c r="F1171" s="110"/>
      <c r="G1171" s="110"/>
      <c r="H1171" s="110"/>
    </row>
    <row r="1172" spans="1:8" ht="20.25" x14ac:dyDescent="0.3">
      <c r="A1172" s="112" t="s">
        <v>645</v>
      </c>
      <c r="B1172" s="109"/>
      <c r="C1172" s="109"/>
      <c r="D1172" s="110"/>
      <c r="E1172" s="111"/>
      <c r="F1172" s="110"/>
      <c r="G1172" s="110"/>
      <c r="H1172" s="110"/>
    </row>
    <row r="1173" spans="1:8" ht="20.25" x14ac:dyDescent="0.3">
      <c r="A1173" s="113" t="s">
        <v>173</v>
      </c>
      <c r="B1173" s="109"/>
      <c r="C1173" s="109"/>
      <c r="D1173" s="110"/>
      <c r="E1173" s="111"/>
      <c r="F1173" s="110"/>
      <c r="G1173" s="110"/>
      <c r="H1173" s="110"/>
    </row>
    <row r="1174" spans="1:8" ht="21" thickBot="1" x14ac:dyDescent="0.35">
      <c r="A1174" s="256" t="s">
        <v>523</v>
      </c>
      <c r="B1174" s="257"/>
      <c r="C1174" s="257"/>
      <c r="D1174" s="110"/>
      <c r="E1174" s="111"/>
      <c r="F1174" s="110"/>
      <c r="G1174" s="110"/>
      <c r="H1174" s="110"/>
    </row>
    <row r="1175" spans="1:8" ht="15.75" thickBot="1" x14ac:dyDescent="0.25">
      <c r="A1175" s="110"/>
      <c r="B1175" s="110"/>
      <c r="C1175" s="110"/>
      <c r="D1175" s="110"/>
      <c r="E1175" s="111"/>
      <c r="F1175" s="110"/>
      <c r="G1175" s="110"/>
      <c r="H1175" s="110"/>
    </row>
    <row r="1176" spans="1:8" ht="16.5" thickTop="1" x14ac:dyDescent="0.25">
      <c r="A1176" s="110">
        <v>1</v>
      </c>
      <c r="B1176" s="117" t="s">
        <v>174</v>
      </c>
      <c r="C1176" s="388">
        <v>243</v>
      </c>
      <c r="D1176" s="118"/>
      <c r="E1176" s="119"/>
      <c r="F1176" s="110"/>
      <c r="G1176" s="742" t="s">
        <v>641</v>
      </c>
      <c r="H1176" s="120"/>
    </row>
    <row r="1177" spans="1:8" ht="15.75" x14ac:dyDescent="0.25">
      <c r="A1177" s="110">
        <v>2</v>
      </c>
      <c r="B1177" s="117" t="s">
        <v>175</v>
      </c>
      <c r="C1177" s="121" t="s">
        <v>440</v>
      </c>
      <c r="D1177" s="122"/>
      <c r="E1177" s="123"/>
      <c r="F1177" s="110"/>
      <c r="G1177" s="743" t="s">
        <v>651</v>
      </c>
      <c r="H1177" s="120"/>
    </row>
    <row r="1178" spans="1:8" ht="15.75" thickBot="1" x14ac:dyDescent="0.25">
      <c r="A1178" s="110">
        <v>3</v>
      </c>
      <c r="B1178" s="117" t="s">
        <v>176</v>
      </c>
      <c r="C1178" s="124" t="s">
        <v>504</v>
      </c>
      <c r="D1178" s="125"/>
      <c r="E1178" s="126"/>
      <c r="F1178" s="120"/>
      <c r="G1178" s="120"/>
      <c r="H1178" s="120"/>
    </row>
    <row r="1179" spans="1:8" ht="15.75" thickTop="1" x14ac:dyDescent="0.2">
      <c r="A1179" s="110"/>
      <c r="B1179" s="117" t="s">
        <v>177</v>
      </c>
      <c r="C1179" s="117"/>
      <c r="D1179" s="127"/>
      <c r="E1179" s="128"/>
      <c r="F1179" s="120"/>
      <c r="G1179" s="120"/>
      <c r="H1179" s="120"/>
    </row>
    <row r="1180" spans="1:8" x14ac:dyDescent="0.2">
      <c r="A1180" s="110"/>
      <c r="B1180" s="110"/>
      <c r="C1180" s="110"/>
      <c r="D1180" s="110"/>
      <c r="E1180" s="111"/>
      <c r="F1180" s="110"/>
      <c r="G1180" s="110"/>
      <c r="H1180" s="110"/>
    </row>
    <row r="1181" spans="1:8" x14ac:dyDescent="0.2">
      <c r="A1181" s="110"/>
      <c r="B1181" s="117"/>
      <c r="C1181" s="117"/>
      <c r="D1181" s="120"/>
      <c r="E1181" s="128"/>
      <c r="F1181" s="127" t="s">
        <v>178</v>
      </c>
      <c r="G1181" s="120"/>
      <c r="H1181" s="120"/>
    </row>
    <row r="1182" spans="1:8" x14ac:dyDescent="0.2">
      <c r="A1182" s="110"/>
      <c r="B1182" s="129"/>
      <c r="C1182" s="129"/>
      <c r="D1182" s="130" t="s">
        <v>179</v>
      </c>
      <c r="E1182" s="131" t="s">
        <v>180</v>
      </c>
      <c r="F1182" s="127" t="s">
        <v>181</v>
      </c>
      <c r="G1182" s="127" t="s">
        <v>182</v>
      </c>
      <c r="H1182" s="120"/>
    </row>
    <row r="1183" spans="1:8" x14ac:dyDescent="0.2">
      <c r="A1183" s="110">
        <v>4</v>
      </c>
      <c r="B1183" s="117" t="s">
        <v>154</v>
      </c>
      <c r="C1183" s="117"/>
      <c r="D1183" s="275"/>
      <c r="E1183" s="132" t="s">
        <v>509</v>
      </c>
      <c r="F1183" s="276"/>
      <c r="G1183" s="422" t="s">
        <v>509</v>
      </c>
      <c r="H1183" s="275"/>
    </row>
    <row r="1184" spans="1:8" ht="15.75" x14ac:dyDescent="0.25">
      <c r="A1184" s="110"/>
      <c r="B1184" s="129"/>
      <c r="C1184" s="129"/>
      <c r="D1184" s="134" t="s">
        <v>183</v>
      </c>
      <c r="E1184" s="135" t="s">
        <v>183</v>
      </c>
      <c r="F1184" s="136" t="s">
        <v>183</v>
      </c>
      <c r="G1184" s="136" t="s">
        <v>184</v>
      </c>
      <c r="H1184" s="136" t="s">
        <v>185</v>
      </c>
    </row>
    <row r="1185" spans="1:8" ht="16.5" thickBot="1" x14ac:dyDescent="0.3">
      <c r="A1185" s="110"/>
      <c r="B1185" s="135" t="s">
        <v>186</v>
      </c>
      <c r="C1185" s="135"/>
      <c r="D1185" s="137"/>
      <c r="E1185" s="138"/>
      <c r="F1185" s="137"/>
      <c r="G1185" s="137"/>
      <c r="H1185" s="137"/>
    </row>
    <row r="1186" spans="1:8" ht="16.5" thickTop="1" x14ac:dyDescent="0.25">
      <c r="A1186" s="139">
        <f>1+A1183</f>
        <v>5</v>
      </c>
      <c r="B1186" s="117" t="s">
        <v>187</v>
      </c>
      <c r="C1186" s="135"/>
      <c r="D1186" s="216">
        <v>0</v>
      </c>
      <c r="E1186" s="217"/>
      <c r="F1186" s="218"/>
      <c r="G1186" s="219"/>
      <c r="H1186" s="220">
        <f>+D1186</f>
        <v>0</v>
      </c>
    </row>
    <row r="1187" spans="1:8" x14ac:dyDescent="0.2">
      <c r="A1187" s="110">
        <f>+A1186+1</f>
        <v>6</v>
      </c>
      <c r="B1187" s="129" t="s">
        <v>188</v>
      </c>
      <c r="C1187" s="129"/>
      <c r="D1187" s="221"/>
      <c r="E1187" s="222">
        <v>0</v>
      </c>
      <c r="F1187" s="223"/>
      <c r="G1187" s="224"/>
      <c r="H1187" s="220">
        <f>+E1187</f>
        <v>0</v>
      </c>
    </row>
    <row r="1188" spans="1:8" x14ac:dyDescent="0.2">
      <c r="A1188" s="110">
        <f>+A1187+1</f>
        <v>7</v>
      </c>
      <c r="B1188" s="129" t="s">
        <v>155</v>
      </c>
      <c r="C1188" s="129"/>
      <c r="D1188" s="225"/>
      <c r="E1188" s="226"/>
      <c r="F1188" s="654">
        <v>0</v>
      </c>
      <c r="G1188" s="228"/>
      <c r="H1188" s="655">
        <f>+F1188</f>
        <v>0</v>
      </c>
    </row>
    <row r="1189" spans="1:8" x14ac:dyDescent="0.2">
      <c r="A1189" s="110">
        <f>+A1188+1</f>
        <v>8</v>
      </c>
      <c r="B1189" s="129" t="s">
        <v>156</v>
      </c>
      <c r="C1189" s="129"/>
      <c r="D1189" s="225"/>
      <c r="E1189" s="230"/>
      <c r="F1189" s="384">
        <v>0</v>
      </c>
      <c r="G1189" s="232"/>
      <c r="H1189" s="386">
        <f>+F1189</f>
        <v>0</v>
      </c>
    </row>
    <row r="1190" spans="1:8" ht="15.75" thickBot="1" x14ac:dyDescent="0.25">
      <c r="A1190" s="110">
        <f>+A1189+1</f>
        <v>9</v>
      </c>
      <c r="B1190" s="129" t="s">
        <v>189</v>
      </c>
      <c r="C1190" s="129"/>
      <c r="D1190" s="225"/>
      <c r="E1190" s="233"/>
      <c r="F1190" s="234"/>
      <c r="G1190" s="235">
        <v>0</v>
      </c>
      <c r="H1190" s="236">
        <f>+G1190</f>
        <v>0</v>
      </c>
    </row>
    <row r="1191" spans="1:8" ht="17.25" thickTop="1" thickBot="1" x14ac:dyDescent="0.3">
      <c r="A1191" s="110">
        <f>+A1190+1</f>
        <v>10</v>
      </c>
      <c r="B1191" s="116" t="s">
        <v>190</v>
      </c>
      <c r="C1191" s="116"/>
      <c r="D1191" s="237">
        <f>+D1186</f>
        <v>0</v>
      </c>
      <c r="E1191" s="238">
        <f>+E1187</f>
        <v>0</v>
      </c>
      <c r="F1191" s="385">
        <f>+F1188+F1189</f>
        <v>0</v>
      </c>
      <c r="G1191" s="239">
        <f>+G1190</f>
        <v>0</v>
      </c>
      <c r="H1191" s="385">
        <f>SUM(D1191:G1191)</f>
        <v>0</v>
      </c>
    </row>
    <row r="1192" spans="1:8" ht="15.75" thickTop="1" x14ac:dyDescent="0.2">
      <c r="A1192" s="110"/>
      <c r="B1192" s="129"/>
      <c r="C1192" s="129"/>
      <c r="D1192" s="144"/>
      <c r="E1192" s="145"/>
      <c r="F1192" s="144"/>
      <c r="G1192" s="144"/>
      <c r="H1192" s="144"/>
    </row>
    <row r="1193" spans="1:8" ht="16.5" thickBot="1" x14ac:dyDescent="0.3">
      <c r="A1193" s="110"/>
      <c r="B1193" s="135" t="s">
        <v>191</v>
      </c>
      <c r="C1193" s="135"/>
      <c r="D1193" s="144"/>
      <c r="E1193" s="145"/>
      <c r="F1193" s="144"/>
      <c r="G1193" s="144"/>
      <c r="H1193" s="144"/>
    </row>
    <row r="1194" spans="1:8" ht="15.75" thickTop="1" x14ac:dyDescent="0.2">
      <c r="A1194" s="110">
        <f>+A1191+1</f>
        <v>11</v>
      </c>
      <c r="B1194" s="129" t="s">
        <v>192</v>
      </c>
      <c r="C1194" s="129"/>
      <c r="D1194" s="146">
        <v>0</v>
      </c>
      <c r="E1194" s="147">
        <v>0</v>
      </c>
      <c r="F1194" s="147">
        <v>0</v>
      </c>
      <c r="G1194" s="147">
        <v>0</v>
      </c>
      <c r="H1194" s="148">
        <f>SUM(D1194:G1194)</f>
        <v>0</v>
      </c>
    </row>
    <row r="1195" spans="1:8" ht="16.5" thickBot="1" x14ac:dyDescent="0.3">
      <c r="A1195" s="110">
        <f>+A1194+1</f>
        <v>12</v>
      </c>
      <c r="B1195" s="724" t="s">
        <v>193</v>
      </c>
      <c r="C1195" s="116"/>
      <c r="D1195" s="277">
        <f>+D1191-D1194</f>
        <v>0</v>
      </c>
      <c r="E1195" s="149">
        <f>+E1191-E1194</f>
        <v>0</v>
      </c>
      <c r="F1195" s="149">
        <f>F1191-F1194</f>
        <v>0</v>
      </c>
      <c r="G1195" s="149">
        <f>+G1191-G1194</f>
        <v>0</v>
      </c>
      <c r="H1195" s="150">
        <f>+H1191-H1194</f>
        <v>0</v>
      </c>
    </row>
    <row r="1196" spans="1:8" ht="15.75" thickTop="1" x14ac:dyDescent="0.2">
      <c r="A1196" s="110"/>
      <c r="B1196" s="129"/>
      <c r="C1196" s="129"/>
      <c r="D1196" s="129"/>
      <c r="E1196" s="151"/>
      <c r="F1196" s="129"/>
      <c r="G1196" s="129"/>
      <c r="H1196" s="129"/>
    </row>
    <row r="1197" spans="1:8" ht="16.5" thickBot="1" x14ac:dyDescent="0.3">
      <c r="A1197" s="110"/>
      <c r="B1197" s="152" t="s">
        <v>194</v>
      </c>
      <c r="C1197" s="134"/>
      <c r="D1197" s="129"/>
      <c r="E1197" s="151"/>
      <c r="F1197" s="129"/>
      <c r="G1197" s="129"/>
      <c r="H1197" s="129"/>
    </row>
    <row r="1198" spans="1:8" ht="15.75" thickTop="1" x14ac:dyDescent="0.2">
      <c r="A1198" s="110">
        <f>+A1195+1</f>
        <v>13</v>
      </c>
      <c r="B1198" s="129" t="s">
        <v>195</v>
      </c>
      <c r="C1198" s="129"/>
      <c r="D1198" s="153"/>
      <c r="E1198" s="154"/>
      <c r="F1198" s="140"/>
      <c r="G1198" s="155"/>
      <c r="H1198" s="416">
        <f>H1068</f>
        <v>2003737937</v>
      </c>
    </row>
    <row r="1199" spans="1:8" x14ac:dyDescent="0.2">
      <c r="A1199" s="110">
        <f>+A1198+1</f>
        <v>14</v>
      </c>
      <c r="B1199" s="110" t="s">
        <v>196</v>
      </c>
      <c r="C1199" s="110"/>
      <c r="D1199" s="157"/>
      <c r="E1199" s="158"/>
      <c r="F1199" s="159"/>
      <c r="G1199" s="160"/>
      <c r="H1199" s="161">
        <v>0</v>
      </c>
    </row>
    <row r="1200" spans="1:8" x14ac:dyDescent="0.2">
      <c r="A1200" s="110">
        <f>+A1199+1</f>
        <v>15</v>
      </c>
      <c r="B1200" s="129" t="s">
        <v>197</v>
      </c>
      <c r="C1200" s="129"/>
      <c r="D1200" s="157"/>
      <c r="E1200" s="158"/>
      <c r="F1200" s="159"/>
      <c r="G1200" s="160"/>
      <c r="H1200" s="161">
        <v>0</v>
      </c>
    </row>
    <row r="1201" spans="1:8" ht="15.75" thickBot="1" x14ac:dyDescent="0.25">
      <c r="A1201" s="110">
        <f>+A1200+1</f>
        <v>16</v>
      </c>
      <c r="B1201" s="129" t="s">
        <v>198</v>
      </c>
      <c r="C1201" s="129"/>
      <c r="D1201" s="157"/>
      <c r="E1201" s="158"/>
      <c r="F1201" s="159"/>
      <c r="G1201" s="160"/>
      <c r="H1201" s="161">
        <v>0</v>
      </c>
    </row>
    <row r="1202" spans="1:8" ht="17.25" thickTop="1" thickBot="1" x14ac:dyDescent="0.3">
      <c r="A1202" s="110">
        <f>+A1201+1</f>
        <v>17</v>
      </c>
      <c r="B1202" s="116" t="s">
        <v>199</v>
      </c>
      <c r="C1202" s="116"/>
      <c r="D1202" s="162"/>
      <c r="E1202" s="163"/>
      <c r="F1202" s="164"/>
      <c r="G1202" s="164"/>
      <c r="H1202" s="385">
        <f>+H1198+H1199+H1200-H1201</f>
        <v>2003737937</v>
      </c>
    </row>
    <row r="1203" spans="1:8" ht="15.75" thickTop="1" x14ac:dyDescent="0.2">
      <c r="A1203" s="110"/>
      <c r="B1203" s="129" t="s">
        <v>177</v>
      </c>
      <c r="C1203" s="129"/>
      <c r="D1203" s="166"/>
      <c r="E1203" s="167"/>
      <c r="F1203" s="166"/>
      <c r="G1203" s="166"/>
      <c r="H1203" s="166"/>
    </row>
    <row r="1204" spans="1:8" ht="16.5" thickBot="1" x14ac:dyDescent="0.3">
      <c r="A1204" s="110"/>
      <c r="B1204" s="135" t="s">
        <v>200</v>
      </c>
      <c r="C1204" s="135"/>
      <c r="D1204" s="166"/>
      <c r="E1204" s="167"/>
      <c r="F1204" s="166"/>
      <c r="G1204" s="166"/>
      <c r="H1204" s="166"/>
    </row>
    <row r="1205" spans="1:8" ht="15.75" thickTop="1" x14ac:dyDescent="0.2">
      <c r="A1205" s="110">
        <f>+A1202+1</f>
        <v>18</v>
      </c>
      <c r="B1205" s="129" t="s">
        <v>201</v>
      </c>
      <c r="C1205" s="129"/>
      <c r="D1205" s="199">
        <f>+INT(D1195/$H$32*10000000)/10000000</f>
        <v>0</v>
      </c>
      <c r="E1205" s="200">
        <f>+INT(E1195/$H$32*10000000)/10000000</f>
        <v>0</v>
      </c>
      <c r="F1205" s="200">
        <f>+INT(F1195/$H$1202*10000000)/10000000</f>
        <v>0</v>
      </c>
      <c r="G1205" s="200">
        <f>+INT(G1195/$H$1202*10000000)/10000000</f>
        <v>0</v>
      </c>
      <c r="H1205" s="278">
        <f>SUM(D1205:G1205)</f>
        <v>0</v>
      </c>
    </row>
    <row r="1206" spans="1:8" x14ac:dyDescent="0.2">
      <c r="A1206" s="110">
        <f t="shared" ref="A1206:A1211" si="54">+A1205+1</f>
        <v>19</v>
      </c>
      <c r="B1206" s="129" t="s">
        <v>202</v>
      </c>
      <c r="C1206" s="129"/>
      <c r="D1206" s="142">
        <f>+$H$32*D1205</f>
        <v>0</v>
      </c>
      <c r="E1206" s="142">
        <f>+$H$32*E1205</f>
        <v>0</v>
      </c>
      <c r="F1206" s="142">
        <f>+$H$1202*F1205</f>
        <v>0</v>
      </c>
      <c r="G1206" s="142">
        <f>+$H$1202*G1205</f>
        <v>0</v>
      </c>
      <c r="H1206" s="168">
        <f>SUM(D1206:G1206)</f>
        <v>0</v>
      </c>
    </row>
    <row r="1207" spans="1:8" x14ac:dyDescent="0.2">
      <c r="A1207" s="110">
        <f t="shared" si="54"/>
        <v>20</v>
      </c>
      <c r="B1207" s="129" t="s">
        <v>203</v>
      </c>
      <c r="C1207" s="129"/>
      <c r="D1207" s="281">
        <f>IF(D1195&lt;&gt;0,+D1206-D1195,0)</f>
        <v>0</v>
      </c>
      <c r="E1207" s="283">
        <f>IF(E1195&lt;&gt;0,+E1206-E1195,0)</f>
        <v>0</v>
      </c>
      <c r="F1207" s="283">
        <f>IF(F1195&lt;&gt;0,+F1206-F1195,0)</f>
        <v>0</v>
      </c>
      <c r="G1207" s="282">
        <f>IF(G1195&lt;&gt;0,+G1206-G1195,0)</f>
        <v>0</v>
      </c>
      <c r="H1207" s="168">
        <f>SUM(D1207:G1207)</f>
        <v>0</v>
      </c>
    </row>
    <row r="1208" spans="1:8" ht="15.75" x14ac:dyDescent="0.25">
      <c r="A1208" s="110">
        <f t="shared" si="54"/>
        <v>21</v>
      </c>
      <c r="B1208" s="129" t="s">
        <v>204</v>
      </c>
      <c r="C1208" s="129"/>
      <c r="D1208" s="267"/>
      <c r="E1208" s="169"/>
      <c r="F1208" s="169"/>
      <c r="G1208" s="169"/>
      <c r="H1208" s="268"/>
    </row>
    <row r="1209" spans="1:8" x14ac:dyDescent="0.2">
      <c r="A1209" s="110">
        <f t="shared" si="54"/>
        <v>22</v>
      </c>
      <c r="B1209" s="129" t="s">
        <v>205</v>
      </c>
      <c r="C1209" s="129"/>
      <c r="D1209" s="271"/>
      <c r="E1209" s="273"/>
      <c r="F1209" s="273"/>
      <c r="G1209" s="273"/>
      <c r="H1209" s="272"/>
    </row>
    <row r="1210" spans="1:8" x14ac:dyDescent="0.2">
      <c r="A1210" s="110">
        <f t="shared" si="54"/>
        <v>23</v>
      </c>
      <c r="B1210" s="129" t="s">
        <v>206</v>
      </c>
      <c r="C1210" s="129"/>
      <c r="D1210" s="271"/>
      <c r="E1210" s="273"/>
      <c r="F1210" s="273"/>
      <c r="G1210" s="273"/>
      <c r="H1210" s="272"/>
    </row>
    <row r="1211" spans="1:8" x14ac:dyDescent="0.2">
      <c r="A1211" s="110">
        <f t="shared" si="54"/>
        <v>24</v>
      </c>
      <c r="B1211" s="129" t="s">
        <v>145</v>
      </c>
      <c r="C1211" s="129"/>
      <c r="D1211" s="269"/>
      <c r="E1211" s="270"/>
      <c r="F1211" s="270"/>
      <c r="G1211" s="270"/>
      <c r="H1211" s="266"/>
    </row>
    <row r="1212" spans="1:8" x14ac:dyDescent="0.2">
      <c r="A1212" s="139" t="s">
        <v>139</v>
      </c>
      <c r="B1212" s="170" t="s">
        <v>146</v>
      </c>
      <c r="C1212" s="212"/>
      <c r="D1212" s="171"/>
      <c r="E1212" s="172"/>
      <c r="F1212" s="172">
        <v>0</v>
      </c>
      <c r="G1212" s="172"/>
      <c r="H1212" s="168">
        <f>SUM(D1212:G1212)</f>
        <v>0</v>
      </c>
    </row>
    <row r="1213" spans="1:8" x14ac:dyDescent="0.2">
      <c r="A1213" s="139" t="s">
        <v>140</v>
      </c>
      <c r="B1213" s="170" t="s">
        <v>147</v>
      </c>
      <c r="C1213" s="129"/>
      <c r="D1213" s="171"/>
      <c r="E1213" s="172"/>
      <c r="F1213" s="172">
        <v>0</v>
      </c>
      <c r="G1213" s="172"/>
      <c r="H1213" s="168">
        <f>SUM(D1213:G1213)</f>
        <v>0</v>
      </c>
    </row>
    <row r="1214" spans="1:8" x14ac:dyDescent="0.2">
      <c r="A1214" s="139" t="s">
        <v>141</v>
      </c>
      <c r="B1214" s="129" t="s">
        <v>407</v>
      </c>
      <c r="C1214" s="129"/>
      <c r="D1214" s="279">
        <f>+D1206+D1212+D1213</f>
        <v>0</v>
      </c>
      <c r="E1214" s="172">
        <f>+E1206+E1212+E1213</f>
        <v>0</v>
      </c>
      <c r="F1214" s="172">
        <f>+F1206+F1212+F1213</f>
        <v>0</v>
      </c>
      <c r="G1214" s="280">
        <f>+G1206+G1212+G1213</f>
        <v>0</v>
      </c>
      <c r="H1214" s="168">
        <f>SUM(D1214:G1214)</f>
        <v>0</v>
      </c>
    </row>
    <row r="1215" spans="1:8" x14ac:dyDescent="0.2">
      <c r="A1215" s="110">
        <v>25</v>
      </c>
      <c r="B1215" s="129" t="s">
        <v>148</v>
      </c>
      <c r="C1215" s="129"/>
      <c r="D1215" s="279"/>
      <c r="E1215" s="172"/>
      <c r="F1215" s="172">
        <v>0</v>
      </c>
      <c r="G1215" s="280">
        <v>0</v>
      </c>
      <c r="H1215" s="168">
        <f>SUM(D1215:G1215)</f>
        <v>0</v>
      </c>
    </row>
    <row r="1216" spans="1:8" x14ac:dyDescent="0.2">
      <c r="A1216" s="110">
        <f>+A1215+1</f>
        <v>26</v>
      </c>
      <c r="B1216" s="129" t="s">
        <v>149</v>
      </c>
      <c r="C1216" s="129"/>
      <c r="D1216" s="279">
        <f>+D1215-D1214</f>
        <v>0</v>
      </c>
      <c r="E1216" s="142">
        <f>+E1215-E1214</f>
        <v>0</v>
      </c>
      <c r="F1216" s="142">
        <f>+F1215-F1214</f>
        <v>0</v>
      </c>
      <c r="G1216" s="280">
        <f>+G1215-G1214</f>
        <v>0</v>
      </c>
      <c r="H1216" s="168">
        <f>SUM(D1216:G1216)</f>
        <v>0</v>
      </c>
    </row>
    <row r="1217" spans="1:9" ht="15.75" thickBot="1" x14ac:dyDescent="0.25">
      <c r="A1217" s="110">
        <f>+A1216+1</f>
        <v>27</v>
      </c>
      <c r="B1217" s="129" t="s">
        <v>207</v>
      </c>
      <c r="C1217" s="129"/>
      <c r="D1217" s="171"/>
      <c r="E1217" s="172"/>
      <c r="F1217" s="172">
        <v>0</v>
      </c>
      <c r="G1217" s="169"/>
      <c r="H1217" s="173">
        <f>SUM(D1217:F1217)</f>
        <v>0</v>
      </c>
    </row>
    <row r="1218" spans="1:9" ht="16.5" thickBot="1" x14ac:dyDescent="0.3">
      <c r="A1218" s="110">
        <f>+A1217+1</f>
        <v>28</v>
      </c>
      <c r="B1218" s="116" t="s">
        <v>208</v>
      </c>
      <c r="C1218" s="116"/>
      <c r="D1218" s="174">
        <f>+D1214+D1216+D1217</f>
        <v>0</v>
      </c>
      <c r="E1218" s="174">
        <f>+E1214+E1216+E1217</f>
        <v>0</v>
      </c>
      <c r="F1218" s="174">
        <f>+F1214+F1216+F1217</f>
        <v>0</v>
      </c>
      <c r="G1218" s="174">
        <f>+G1214+G1216</f>
        <v>0</v>
      </c>
      <c r="H1218" s="175">
        <f>SUM(D1218:G1218)</f>
        <v>0</v>
      </c>
    </row>
    <row r="1219" spans="1:9" ht="15.75" thickTop="1" x14ac:dyDescent="0.2">
      <c r="A1219" s="110"/>
      <c r="B1219" s="129"/>
      <c r="C1219" s="129"/>
      <c r="D1219" s="151"/>
      <c r="E1219" s="151"/>
      <c r="F1219" s="151"/>
      <c r="G1219" s="151"/>
      <c r="H1219" s="151"/>
    </row>
    <row r="1220" spans="1:9" ht="16.5" thickBot="1" x14ac:dyDescent="0.3">
      <c r="A1220" s="110"/>
      <c r="B1220" s="135" t="s">
        <v>209</v>
      </c>
      <c r="C1220" s="135"/>
      <c r="D1220" s="151"/>
      <c r="E1220" s="151"/>
      <c r="F1220" s="151"/>
      <c r="G1220" s="151"/>
      <c r="H1220" s="151"/>
    </row>
    <row r="1221" spans="1:9" ht="15.75" thickTop="1" x14ac:dyDescent="0.2">
      <c r="A1221" s="110">
        <f>+A1218+1</f>
        <v>29</v>
      </c>
      <c r="B1221" s="129" t="s">
        <v>168</v>
      </c>
      <c r="C1221" s="129"/>
      <c r="D1221" s="176"/>
      <c r="E1221" s="177"/>
      <c r="F1221" s="178"/>
      <c r="G1221" s="179">
        <v>0</v>
      </c>
      <c r="H1221" s="180">
        <f>G1221</f>
        <v>0</v>
      </c>
    </row>
    <row r="1222" spans="1:9" x14ac:dyDescent="0.2">
      <c r="A1222" s="110">
        <f t="shared" ref="A1222:A1230" si="55">+A1221+1</f>
        <v>30</v>
      </c>
      <c r="B1222" s="129" t="s">
        <v>169</v>
      </c>
      <c r="C1222" s="129"/>
      <c r="D1222" s="181"/>
      <c r="E1222" s="182"/>
      <c r="F1222" s="141"/>
      <c r="G1222" s="142">
        <v>0</v>
      </c>
      <c r="H1222" s="183">
        <f t="shared" ref="H1222:H1229" si="56">+G1222</f>
        <v>0</v>
      </c>
    </row>
    <row r="1223" spans="1:9" x14ac:dyDescent="0.2">
      <c r="A1223" s="110">
        <f t="shared" si="55"/>
        <v>31</v>
      </c>
      <c r="B1223" s="129" t="s">
        <v>360</v>
      </c>
      <c r="C1223" s="129"/>
      <c r="D1223" s="181"/>
      <c r="E1223" s="182"/>
      <c r="F1223" s="141"/>
      <c r="G1223" s="142">
        <v>0</v>
      </c>
      <c r="H1223" s="183">
        <f t="shared" si="56"/>
        <v>0</v>
      </c>
    </row>
    <row r="1224" spans="1:9" x14ac:dyDescent="0.2">
      <c r="A1224" s="110">
        <f t="shared" si="55"/>
        <v>32</v>
      </c>
      <c r="B1224" s="129" t="s">
        <v>210</v>
      </c>
      <c r="C1224" s="129"/>
      <c r="D1224" s="181"/>
      <c r="E1224" s="182"/>
      <c r="F1224" s="141"/>
      <c r="G1224" s="142">
        <v>0</v>
      </c>
      <c r="H1224" s="183">
        <f t="shared" si="56"/>
        <v>0</v>
      </c>
    </row>
    <row r="1225" spans="1:9" x14ac:dyDescent="0.2">
      <c r="A1225" s="110">
        <f t="shared" si="55"/>
        <v>33</v>
      </c>
      <c r="B1225" s="129"/>
      <c r="C1225" s="129"/>
      <c r="D1225" s="181"/>
      <c r="E1225" s="182"/>
      <c r="F1225" s="141"/>
      <c r="G1225" s="265"/>
      <c r="H1225" s="274"/>
    </row>
    <row r="1226" spans="1:9" x14ac:dyDescent="0.2">
      <c r="A1226" s="110">
        <f t="shared" si="55"/>
        <v>34</v>
      </c>
      <c r="B1226" s="129" t="s">
        <v>211</v>
      </c>
      <c r="C1226" s="129"/>
      <c r="D1226" s="181"/>
      <c r="E1226" s="182"/>
      <c r="F1226" s="141"/>
      <c r="G1226" s="142">
        <v>0</v>
      </c>
      <c r="H1226" s="183">
        <f t="shared" si="56"/>
        <v>0</v>
      </c>
    </row>
    <row r="1227" spans="1:9" x14ac:dyDescent="0.2">
      <c r="A1227" s="110">
        <f t="shared" si="55"/>
        <v>35</v>
      </c>
      <c r="B1227" s="129" t="s">
        <v>212</v>
      </c>
      <c r="C1227" s="129"/>
      <c r="D1227" s="181"/>
      <c r="E1227" s="182"/>
      <c r="F1227" s="141"/>
      <c r="G1227" s="142">
        <v>0</v>
      </c>
      <c r="H1227" s="183">
        <f t="shared" si="56"/>
        <v>0</v>
      </c>
    </row>
    <row r="1228" spans="1:9" x14ac:dyDescent="0.2">
      <c r="A1228" s="110">
        <f t="shared" si="55"/>
        <v>36</v>
      </c>
      <c r="B1228" s="129" t="s">
        <v>213</v>
      </c>
      <c r="C1228" s="129"/>
      <c r="D1228" s="181"/>
      <c r="E1228" s="182"/>
      <c r="F1228" s="141"/>
      <c r="G1228" s="142">
        <v>0</v>
      </c>
      <c r="H1228" s="183">
        <f t="shared" si="56"/>
        <v>0</v>
      </c>
    </row>
    <row r="1229" spans="1:9" ht="60.75" thickBot="1" x14ac:dyDescent="0.25">
      <c r="A1229" s="184">
        <f t="shared" si="55"/>
        <v>37</v>
      </c>
      <c r="B1229" s="185" t="s">
        <v>214</v>
      </c>
      <c r="C1229" s="186"/>
      <c r="D1229" s="187"/>
      <c r="E1229" s="188"/>
      <c r="F1229" s="189"/>
      <c r="G1229" s="190">
        <v>0</v>
      </c>
      <c r="H1229" s="191">
        <f t="shared" si="56"/>
        <v>0</v>
      </c>
    </row>
    <row r="1230" spans="1:9" ht="17.25" thickTop="1" thickBot="1" x14ac:dyDescent="0.3">
      <c r="A1230" s="110">
        <f t="shared" si="55"/>
        <v>38</v>
      </c>
      <c r="B1230" s="724" t="s">
        <v>215</v>
      </c>
      <c r="C1230" s="116"/>
      <c r="D1230" s="192"/>
      <c r="E1230" s="143"/>
      <c r="F1230" s="193"/>
      <c r="G1230" s="194">
        <f>SUM(G1221:G1229)</f>
        <v>0</v>
      </c>
      <c r="H1230" s="194">
        <f>SUM(H1221:H1229)</f>
        <v>0</v>
      </c>
    </row>
    <row r="1231" spans="1:9" ht="16.5" thickTop="1" thickBot="1" x14ac:dyDescent="0.25">
      <c r="A1231" s="110"/>
      <c r="B1231" s="129"/>
      <c r="C1231" s="129"/>
      <c r="D1231" s="195"/>
      <c r="E1231" s="195"/>
      <c r="F1231" s="195"/>
      <c r="G1231" s="195"/>
      <c r="H1231" s="195"/>
    </row>
    <row r="1232" spans="1:9" ht="17.25" thickTop="1" thickBot="1" x14ac:dyDescent="0.3">
      <c r="A1232" s="110">
        <f>+A1230+1</f>
        <v>39</v>
      </c>
      <c r="B1232" s="116" t="s">
        <v>216</v>
      </c>
      <c r="C1232" s="116"/>
      <c r="D1232" s="196">
        <f>D1218</f>
        <v>0</v>
      </c>
      <c r="E1232" s="196">
        <f>E1218</f>
        <v>0</v>
      </c>
      <c r="F1232" s="196">
        <f>F1218</f>
        <v>0</v>
      </c>
      <c r="G1232" s="194">
        <f>G1218+G1230</f>
        <v>0</v>
      </c>
      <c r="H1232" s="194">
        <f>H1218+H1230</f>
        <v>0</v>
      </c>
      <c r="I1232" s="482"/>
    </row>
    <row r="1233" spans="1:8" ht="16.5" thickTop="1" thickBot="1" x14ac:dyDescent="0.25">
      <c r="A1233" s="110">
        <f>+A1232+1</f>
        <v>40</v>
      </c>
      <c r="B1233" s="725" t="s">
        <v>217</v>
      </c>
      <c r="C1233" s="197"/>
      <c r="D1233" s="201"/>
      <c r="E1233" s="198"/>
      <c r="F1233" s="198"/>
      <c r="G1233" s="198"/>
      <c r="H1233" s="382">
        <v>0</v>
      </c>
    </row>
    <row r="1234" spans="1:8" ht="15.75" thickTop="1" x14ac:dyDescent="0.2">
      <c r="A1234" s="110"/>
      <c r="B1234" s="110"/>
      <c r="C1234" s="110"/>
      <c r="D1234" s="110"/>
      <c r="E1234" s="111"/>
      <c r="F1234" s="110"/>
      <c r="G1234" s="110"/>
      <c r="H1234" s="110"/>
    </row>
    <row r="1236" spans="1:8" ht="20.25" x14ac:dyDescent="0.3">
      <c r="A1236" s="109" t="s">
        <v>134</v>
      </c>
      <c r="B1236" s="110"/>
      <c r="C1236" s="109"/>
      <c r="E1236" s="202"/>
      <c r="F1236" s="110"/>
      <c r="G1236" s="110"/>
      <c r="H1236" s="110"/>
    </row>
    <row r="1237" spans="1:8" ht="20.25" x14ac:dyDescent="0.3">
      <c r="A1237" s="112" t="s">
        <v>645</v>
      </c>
      <c r="B1237" s="109"/>
      <c r="C1237" s="109"/>
      <c r="D1237" s="110"/>
      <c r="E1237" s="111"/>
      <c r="F1237" s="110"/>
      <c r="G1237" s="110"/>
      <c r="H1237" s="110"/>
    </row>
    <row r="1238" spans="1:8" x14ac:dyDescent="0.2">
      <c r="A1238" s="113" t="s">
        <v>173</v>
      </c>
      <c r="B1238" s="114"/>
      <c r="C1238" s="115"/>
      <c r="D1238" s="110"/>
      <c r="E1238" s="111"/>
      <c r="F1238" s="110"/>
      <c r="G1238" s="110"/>
      <c r="H1238" s="110"/>
    </row>
    <row r="1239" spans="1:8" ht="21" thickBot="1" x14ac:dyDescent="0.35">
      <c r="A1239" s="256" t="s">
        <v>523</v>
      </c>
      <c r="B1239" s="257"/>
      <c r="C1239" s="257"/>
      <c r="D1239" s="110"/>
      <c r="E1239" s="111"/>
      <c r="F1239" s="110"/>
      <c r="G1239" s="110"/>
      <c r="H1239" s="110"/>
    </row>
    <row r="1240" spans="1:8" ht="15.75" thickBot="1" x14ac:dyDescent="0.25">
      <c r="A1240" s="110"/>
      <c r="B1240" s="110"/>
      <c r="C1240" s="110"/>
      <c r="D1240" s="110"/>
      <c r="E1240" s="111"/>
      <c r="F1240" s="110"/>
      <c r="G1240" s="110"/>
      <c r="H1240" s="110"/>
    </row>
    <row r="1241" spans="1:8" ht="15.75" thickTop="1" x14ac:dyDescent="0.2">
      <c r="A1241" s="110">
        <v>1</v>
      </c>
      <c r="B1241" s="117" t="s">
        <v>174</v>
      </c>
      <c r="C1241" s="388">
        <v>245</v>
      </c>
      <c r="D1241" s="118"/>
      <c r="E1241" s="119"/>
      <c r="F1241" s="110"/>
      <c r="G1241" s="120"/>
      <c r="H1241" s="120"/>
    </row>
    <row r="1242" spans="1:8" x14ac:dyDescent="0.2">
      <c r="A1242" s="110">
        <v>2</v>
      </c>
      <c r="B1242" s="117" t="s">
        <v>175</v>
      </c>
      <c r="C1242" s="121" t="s">
        <v>451</v>
      </c>
      <c r="D1242" s="122"/>
      <c r="E1242" s="123"/>
      <c r="F1242" s="110"/>
      <c r="G1242" s="120"/>
      <c r="H1242" s="120"/>
    </row>
    <row r="1243" spans="1:8" ht="15.75" thickBot="1" x14ac:dyDescent="0.25">
      <c r="A1243" s="110">
        <v>3</v>
      </c>
      <c r="B1243" s="117" t="s">
        <v>176</v>
      </c>
      <c r="C1243" s="124" t="s">
        <v>504</v>
      </c>
      <c r="D1243" s="125"/>
      <c r="E1243" s="126"/>
      <c r="F1243" s="120"/>
      <c r="G1243" s="120"/>
      <c r="H1243" s="120"/>
    </row>
    <row r="1244" spans="1:8" ht="15.75" thickTop="1" x14ac:dyDescent="0.2">
      <c r="A1244" s="110"/>
      <c r="B1244" s="117" t="s">
        <v>177</v>
      </c>
      <c r="C1244" s="117"/>
      <c r="D1244" s="127"/>
      <c r="E1244" s="128"/>
      <c r="F1244" s="120"/>
      <c r="G1244" s="120"/>
      <c r="H1244" s="120"/>
    </row>
    <row r="1245" spans="1:8" x14ac:dyDescent="0.2">
      <c r="A1245" s="110"/>
      <c r="B1245" s="110"/>
      <c r="C1245" s="110"/>
      <c r="D1245" s="110"/>
      <c r="E1245" s="111"/>
      <c r="F1245" s="110"/>
      <c r="G1245" s="110"/>
      <c r="H1245" s="110"/>
    </row>
    <row r="1246" spans="1:8" x14ac:dyDescent="0.2">
      <c r="A1246" s="110"/>
      <c r="B1246" s="117"/>
      <c r="C1246" s="117"/>
      <c r="D1246" s="120"/>
      <c r="E1246" s="128"/>
      <c r="F1246" s="127" t="s">
        <v>178</v>
      </c>
      <c r="G1246" s="120"/>
      <c r="H1246" s="120"/>
    </row>
    <row r="1247" spans="1:8" x14ac:dyDescent="0.2">
      <c r="A1247" s="110"/>
      <c r="B1247" s="129"/>
      <c r="C1247" s="129"/>
      <c r="D1247" s="130" t="s">
        <v>179</v>
      </c>
      <c r="E1247" s="131" t="s">
        <v>180</v>
      </c>
      <c r="F1247" s="127" t="s">
        <v>181</v>
      </c>
      <c r="G1247" s="127" t="s">
        <v>182</v>
      </c>
      <c r="H1247" s="120"/>
    </row>
    <row r="1248" spans="1:8" x14ac:dyDescent="0.2">
      <c r="A1248" s="110">
        <v>4</v>
      </c>
      <c r="B1248" s="117" t="s">
        <v>154</v>
      </c>
      <c r="C1248" s="117"/>
      <c r="D1248" s="275"/>
      <c r="E1248" s="132" t="s">
        <v>509</v>
      </c>
      <c r="F1248" s="276"/>
      <c r="G1248" s="422" t="s">
        <v>509</v>
      </c>
      <c r="H1248" s="275"/>
    </row>
    <row r="1249" spans="1:8" ht="15.75" x14ac:dyDescent="0.25">
      <c r="A1249" s="110"/>
      <c r="B1249" s="129"/>
      <c r="C1249" s="129"/>
      <c r="D1249" s="134" t="s">
        <v>183</v>
      </c>
      <c r="E1249" s="135" t="s">
        <v>183</v>
      </c>
      <c r="F1249" s="136" t="s">
        <v>183</v>
      </c>
      <c r="G1249" s="136" t="s">
        <v>184</v>
      </c>
      <c r="H1249" s="136" t="s">
        <v>185</v>
      </c>
    </row>
    <row r="1250" spans="1:8" ht="16.5" thickBot="1" x14ac:dyDescent="0.3">
      <c r="A1250" s="110"/>
      <c r="B1250" s="135" t="s">
        <v>186</v>
      </c>
      <c r="C1250" s="135"/>
      <c r="D1250" s="137"/>
      <c r="E1250" s="138"/>
      <c r="F1250" s="137"/>
      <c r="G1250" s="137"/>
      <c r="H1250" s="137"/>
    </row>
    <row r="1251" spans="1:8" ht="16.5" thickTop="1" x14ac:dyDescent="0.25">
      <c r="A1251" s="139">
        <f>1+A1248</f>
        <v>5</v>
      </c>
      <c r="B1251" s="117" t="s">
        <v>187</v>
      </c>
      <c r="C1251" s="135"/>
      <c r="D1251" s="216">
        <v>0</v>
      </c>
      <c r="E1251" s="217"/>
      <c r="F1251" s="218"/>
      <c r="G1251" s="219"/>
      <c r="H1251" s="220">
        <f>+D1251</f>
        <v>0</v>
      </c>
    </row>
    <row r="1252" spans="1:8" x14ac:dyDescent="0.2">
      <c r="A1252" s="110">
        <f>+A1251+1</f>
        <v>6</v>
      </c>
      <c r="B1252" s="129" t="s">
        <v>188</v>
      </c>
      <c r="C1252" s="129"/>
      <c r="D1252" s="221"/>
      <c r="E1252" s="222">
        <v>0</v>
      </c>
      <c r="F1252" s="223"/>
      <c r="G1252" s="224"/>
      <c r="H1252" s="220">
        <f>+E1252</f>
        <v>0</v>
      </c>
    </row>
    <row r="1253" spans="1:8" x14ac:dyDescent="0.2">
      <c r="A1253" s="110">
        <f>+A1252+1</f>
        <v>7</v>
      </c>
      <c r="B1253" s="129" t="s">
        <v>155</v>
      </c>
      <c r="C1253" s="129"/>
      <c r="D1253" s="225"/>
      <c r="E1253" s="226"/>
      <c r="F1253" s="227">
        <v>0</v>
      </c>
      <c r="G1253" s="228"/>
      <c r="H1253" s="229">
        <f>+F1253</f>
        <v>0</v>
      </c>
    </row>
    <row r="1254" spans="1:8" x14ac:dyDescent="0.2">
      <c r="A1254" s="110">
        <f>+A1253+1</f>
        <v>8</v>
      </c>
      <c r="B1254" s="129" t="s">
        <v>156</v>
      </c>
      <c r="C1254" s="129"/>
      <c r="D1254" s="225"/>
      <c r="E1254" s="230"/>
      <c r="F1254" s="384">
        <v>2902302.39</v>
      </c>
      <c r="G1254" s="232"/>
      <c r="H1254" s="386">
        <f>+F1254</f>
        <v>2902302.39</v>
      </c>
    </row>
    <row r="1255" spans="1:8" ht="15.75" thickBot="1" x14ac:dyDescent="0.25">
      <c r="A1255" s="110">
        <f>+A1254+1</f>
        <v>9</v>
      </c>
      <c r="B1255" s="129" t="s">
        <v>189</v>
      </c>
      <c r="C1255" s="129"/>
      <c r="D1255" s="225"/>
      <c r="E1255" s="233"/>
      <c r="F1255" s="234"/>
      <c r="G1255" s="414">
        <v>0</v>
      </c>
      <c r="H1255" s="415">
        <f>+G1255</f>
        <v>0</v>
      </c>
    </row>
    <row r="1256" spans="1:8" ht="17.25" thickTop="1" thickBot="1" x14ac:dyDescent="0.3">
      <c r="A1256" s="110">
        <f>+A1255+1</f>
        <v>10</v>
      </c>
      <c r="B1256" s="116" t="s">
        <v>190</v>
      </c>
      <c r="C1256" s="116"/>
      <c r="D1256" s="237">
        <f>+D1251</f>
        <v>0</v>
      </c>
      <c r="E1256" s="238">
        <f>+E1252</f>
        <v>0</v>
      </c>
      <c r="F1256" s="385">
        <f>+F1253+F1254</f>
        <v>2902302.39</v>
      </c>
      <c r="G1256" s="385">
        <f>+G1255</f>
        <v>0</v>
      </c>
      <c r="H1256" s="385">
        <f>SUM(D1256:G1256)</f>
        <v>2902302.39</v>
      </c>
    </row>
    <row r="1257" spans="1:8" ht="15.75" thickTop="1" x14ac:dyDescent="0.2">
      <c r="A1257" s="110"/>
      <c r="B1257" s="129"/>
      <c r="C1257" s="129"/>
      <c r="D1257" s="144"/>
      <c r="E1257" s="145"/>
      <c r="F1257" s="144"/>
      <c r="G1257" s="144"/>
      <c r="H1257" s="144"/>
    </row>
    <row r="1258" spans="1:8" ht="16.5" thickBot="1" x14ac:dyDescent="0.3">
      <c r="A1258" s="110"/>
      <c r="B1258" s="135" t="s">
        <v>191</v>
      </c>
      <c r="C1258" s="135"/>
      <c r="D1258" s="144"/>
      <c r="E1258" s="145"/>
      <c r="F1258" s="144"/>
      <c r="G1258" s="144"/>
      <c r="H1258" s="144"/>
    </row>
    <row r="1259" spans="1:8" ht="15.75" thickTop="1" x14ac:dyDescent="0.2">
      <c r="A1259" s="110">
        <f>+A1256+1</f>
        <v>11</v>
      </c>
      <c r="B1259" s="129" t="s">
        <v>192</v>
      </c>
      <c r="C1259" s="129"/>
      <c r="D1259" s="146">
        <v>0</v>
      </c>
      <c r="E1259" s="147">
        <v>0</v>
      </c>
      <c r="F1259" s="147">
        <v>2414993.33</v>
      </c>
      <c r="G1259" s="147">
        <v>0</v>
      </c>
      <c r="H1259" s="148">
        <f>SUM(D1259:G1259)</f>
        <v>2414993.33</v>
      </c>
    </row>
    <row r="1260" spans="1:8" ht="16.5" thickBot="1" x14ac:dyDescent="0.3">
      <c r="A1260" s="110">
        <f>+A1259+1</f>
        <v>12</v>
      </c>
      <c r="B1260" s="724" t="s">
        <v>193</v>
      </c>
      <c r="C1260" s="116"/>
      <c r="D1260" s="277">
        <f>+D1256-D1259</f>
        <v>0</v>
      </c>
      <c r="E1260" s="149">
        <f>+E1256-E1259</f>
        <v>0</v>
      </c>
      <c r="F1260" s="149">
        <f>+F1256-F1259</f>
        <v>487309.06000000006</v>
      </c>
      <c r="G1260" s="149">
        <f>+G1256-G1259</f>
        <v>0</v>
      </c>
      <c r="H1260" s="150">
        <f>+H1256-H1259</f>
        <v>487309.06000000006</v>
      </c>
    </row>
    <row r="1261" spans="1:8" ht="15.75" thickTop="1" x14ac:dyDescent="0.2">
      <c r="A1261" s="110"/>
      <c r="B1261" s="129"/>
      <c r="C1261" s="129"/>
      <c r="D1261" s="129"/>
      <c r="E1261" s="151"/>
      <c r="F1261" s="129"/>
      <c r="G1261" s="129"/>
      <c r="H1261" s="129"/>
    </row>
    <row r="1262" spans="1:8" ht="16.5" thickBot="1" x14ac:dyDescent="0.3">
      <c r="A1262" s="110"/>
      <c r="B1262" s="152" t="s">
        <v>194</v>
      </c>
      <c r="C1262" s="134"/>
      <c r="D1262" s="129"/>
      <c r="E1262" s="151"/>
      <c r="F1262" s="129"/>
      <c r="G1262" s="129"/>
      <c r="H1262" s="129"/>
    </row>
    <row r="1263" spans="1:8" ht="15.75" thickTop="1" x14ac:dyDescent="0.2">
      <c r="A1263" s="110">
        <f>+A1260+1</f>
        <v>13</v>
      </c>
      <c r="B1263" s="129" t="s">
        <v>195</v>
      </c>
      <c r="C1263" s="129"/>
      <c r="D1263" s="153"/>
      <c r="E1263" s="154"/>
      <c r="F1263" s="140"/>
      <c r="G1263" s="155"/>
      <c r="H1263" s="418">
        <f>H1068</f>
        <v>2003737937</v>
      </c>
    </row>
    <row r="1264" spans="1:8" x14ac:dyDescent="0.2">
      <c r="A1264" s="110">
        <f>+A1263+1</f>
        <v>14</v>
      </c>
      <c r="B1264" s="110" t="s">
        <v>196</v>
      </c>
      <c r="C1264" s="110"/>
      <c r="D1264" s="157"/>
      <c r="E1264" s="158"/>
      <c r="F1264" s="159"/>
      <c r="G1264" s="160"/>
      <c r="H1264" s="419">
        <v>0</v>
      </c>
    </row>
    <row r="1265" spans="1:8" x14ac:dyDescent="0.2">
      <c r="A1265" s="110">
        <f>+A1264+1</f>
        <v>15</v>
      </c>
      <c r="B1265" s="129" t="s">
        <v>197</v>
      </c>
      <c r="C1265" s="129"/>
      <c r="D1265" s="157"/>
      <c r="E1265" s="158"/>
      <c r="F1265" s="159"/>
      <c r="G1265" s="160"/>
      <c r="H1265" s="419">
        <v>0</v>
      </c>
    </row>
    <row r="1266" spans="1:8" ht="15.75" thickBot="1" x14ac:dyDescent="0.25">
      <c r="A1266" s="110">
        <f>+A1265+1</f>
        <v>16</v>
      </c>
      <c r="B1266" s="129" t="s">
        <v>198</v>
      </c>
      <c r="C1266" s="129"/>
      <c r="D1266" s="157"/>
      <c r="E1266" s="158"/>
      <c r="F1266" s="159"/>
      <c r="G1266" s="160"/>
      <c r="H1266" s="419">
        <v>0</v>
      </c>
    </row>
    <row r="1267" spans="1:8" ht="17.25" thickTop="1" thickBot="1" x14ac:dyDescent="0.3">
      <c r="A1267" s="110">
        <f>+A1266+1</f>
        <v>17</v>
      </c>
      <c r="B1267" s="116" t="s">
        <v>199</v>
      </c>
      <c r="C1267" s="116"/>
      <c r="D1267" s="162"/>
      <c r="E1267" s="163"/>
      <c r="F1267" s="164"/>
      <c r="G1267" s="164"/>
      <c r="H1267" s="420">
        <f>+H1263+H1264+H1265-H1266</f>
        <v>2003737937</v>
      </c>
    </row>
    <row r="1268" spans="1:8" ht="15.75" thickTop="1" x14ac:dyDescent="0.2">
      <c r="A1268" s="110"/>
      <c r="B1268" s="129" t="s">
        <v>177</v>
      </c>
      <c r="C1268" s="129"/>
      <c r="D1268" s="166"/>
      <c r="E1268" s="167"/>
      <c r="F1268" s="166"/>
      <c r="G1268" s="166"/>
      <c r="H1268" s="166"/>
    </row>
    <row r="1269" spans="1:8" ht="16.5" thickBot="1" x14ac:dyDescent="0.3">
      <c r="A1269" s="110"/>
      <c r="B1269" s="135" t="s">
        <v>200</v>
      </c>
      <c r="C1269" s="135"/>
      <c r="D1269" s="166"/>
      <c r="E1269" s="167"/>
      <c r="F1269" s="166"/>
      <c r="G1269" s="166"/>
      <c r="H1269" s="166"/>
    </row>
    <row r="1270" spans="1:8" ht="15.75" thickTop="1" x14ac:dyDescent="0.2">
      <c r="A1270" s="110">
        <f>+A1267+1</f>
        <v>18</v>
      </c>
      <c r="B1270" s="129" t="s">
        <v>201</v>
      </c>
      <c r="C1270" s="129"/>
      <c r="D1270" s="199">
        <f>+INT(D1260/$H$32*10000000)/10000000</f>
        <v>0</v>
      </c>
      <c r="E1270" s="200">
        <f>+INT(E1260/$H$32*10000000)/10000000</f>
        <v>0</v>
      </c>
      <c r="F1270" s="200">
        <f>+INT(F1260/$H$1267*10000000)/10000000</f>
        <v>2.431E-4</v>
      </c>
      <c r="G1270" s="200">
        <f>+INT(G1260/$H$1267*10000000)/10000000</f>
        <v>0</v>
      </c>
      <c r="H1270" s="278">
        <f>SUM(D1270:G1270)</f>
        <v>2.431E-4</v>
      </c>
    </row>
    <row r="1271" spans="1:8" x14ac:dyDescent="0.2">
      <c r="A1271" s="110">
        <f t="shared" ref="A1271:A1276" si="57">+A1270+1</f>
        <v>19</v>
      </c>
      <c r="B1271" s="129" t="s">
        <v>202</v>
      </c>
      <c r="C1271" s="129"/>
      <c r="D1271" s="142">
        <f>+$H$32*D1270</f>
        <v>0</v>
      </c>
      <c r="E1271" s="142">
        <f>+$H$32*E1270</f>
        <v>0</v>
      </c>
      <c r="F1271" s="142">
        <f>+$H$1267*F1270</f>
        <v>487108.6924847</v>
      </c>
      <c r="G1271" s="142">
        <f>+$H$1267*G1270</f>
        <v>0</v>
      </c>
      <c r="H1271" s="168">
        <f>SUM(D1271:G1271)</f>
        <v>487108.6924847</v>
      </c>
    </row>
    <row r="1272" spans="1:8" x14ac:dyDescent="0.2">
      <c r="A1272" s="110">
        <f t="shared" si="57"/>
        <v>20</v>
      </c>
      <c r="B1272" s="129" t="s">
        <v>203</v>
      </c>
      <c r="C1272" s="129"/>
      <c r="D1272" s="281">
        <f>IF(D1260&lt;&gt;0,+D1271-D1260,0)</f>
        <v>0</v>
      </c>
      <c r="E1272" s="283">
        <f>IF(E1260&lt;&gt;0,+E1271-E1260,0)</f>
        <v>0</v>
      </c>
      <c r="F1272" s="283">
        <f>IF(F1260&lt;&gt;0,+F1271-F1260,0)</f>
        <v>-200.36751530005131</v>
      </c>
      <c r="G1272" s="282">
        <f>IF(G1260&lt;&gt;0,+G1271-G1260,0)</f>
        <v>0</v>
      </c>
      <c r="H1272" s="168">
        <f>SUM(D1272:G1272)</f>
        <v>-200.36751530005131</v>
      </c>
    </row>
    <row r="1273" spans="1:8" ht="15.75" x14ac:dyDescent="0.25">
      <c r="A1273" s="110">
        <f t="shared" si="57"/>
        <v>21</v>
      </c>
      <c r="B1273" s="129" t="s">
        <v>204</v>
      </c>
      <c r="C1273" s="129"/>
      <c r="D1273" s="267"/>
      <c r="E1273" s="169"/>
      <c r="F1273" s="169"/>
      <c r="G1273" s="169"/>
      <c r="H1273" s="268"/>
    </row>
    <row r="1274" spans="1:8" x14ac:dyDescent="0.2">
      <c r="A1274" s="110">
        <f t="shared" si="57"/>
        <v>22</v>
      </c>
      <c r="B1274" s="129" t="s">
        <v>205</v>
      </c>
      <c r="C1274" s="129"/>
      <c r="D1274" s="271"/>
      <c r="E1274" s="273"/>
      <c r="F1274" s="273"/>
      <c r="G1274" s="273"/>
      <c r="H1274" s="272"/>
    </row>
    <row r="1275" spans="1:8" x14ac:dyDescent="0.2">
      <c r="A1275" s="110">
        <f t="shared" si="57"/>
        <v>23</v>
      </c>
      <c r="B1275" s="129" t="s">
        <v>206</v>
      </c>
      <c r="C1275" s="129"/>
      <c r="D1275" s="271"/>
      <c r="E1275" s="273"/>
      <c r="F1275" s="273"/>
      <c r="G1275" s="273"/>
      <c r="H1275" s="272"/>
    </row>
    <row r="1276" spans="1:8" x14ac:dyDescent="0.2">
      <c r="A1276" s="110">
        <f t="shared" si="57"/>
        <v>24</v>
      </c>
      <c r="B1276" s="129" t="s">
        <v>145</v>
      </c>
      <c r="C1276" s="129"/>
      <c r="D1276" s="269"/>
      <c r="E1276" s="270"/>
      <c r="F1276" s="270"/>
      <c r="G1276" s="270"/>
      <c r="H1276" s="266"/>
    </row>
    <row r="1277" spans="1:8" x14ac:dyDescent="0.2">
      <c r="A1277" s="139" t="s">
        <v>139</v>
      </c>
      <c r="B1277" s="170" t="s">
        <v>146</v>
      </c>
      <c r="C1277" s="212"/>
      <c r="D1277" s="171"/>
      <c r="E1277" s="172"/>
      <c r="F1277" s="172">
        <v>0</v>
      </c>
      <c r="G1277" s="172"/>
      <c r="H1277" s="168">
        <f>SUM(D1277:G1277)</f>
        <v>0</v>
      </c>
    </row>
    <row r="1278" spans="1:8" x14ac:dyDescent="0.2">
      <c r="A1278" s="139" t="s">
        <v>140</v>
      </c>
      <c r="B1278" s="170" t="s">
        <v>147</v>
      </c>
      <c r="C1278" s="129"/>
      <c r="D1278" s="171"/>
      <c r="E1278" s="172"/>
      <c r="F1278" s="172">
        <v>0</v>
      </c>
      <c r="G1278" s="172"/>
      <c r="H1278" s="168">
        <f>SUM(D1278:G1278)</f>
        <v>0</v>
      </c>
    </row>
    <row r="1279" spans="1:8" x14ac:dyDescent="0.2">
      <c r="A1279" s="139" t="s">
        <v>141</v>
      </c>
      <c r="B1279" s="129" t="s">
        <v>407</v>
      </c>
      <c r="C1279" s="129"/>
      <c r="D1279" s="279">
        <f>+D1271+D1277+D1278</f>
        <v>0</v>
      </c>
      <c r="E1279" s="172">
        <f>+E1271+E1277+E1278</f>
        <v>0</v>
      </c>
      <c r="F1279" s="172">
        <f>+F1271+F1277+F1278</f>
        <v>487108.6924847</v>
      </c>
      <c r="G1279" s="280">
        <f>+G1271+G1277+G1278</f>
        <v>0</v>
      </c>
      <c r="H1279" s="168">
        <f>SUM(D1279:G1279)</f>
        <v>487108.6924847</v>
      </c>
    </row>
    <row r="1280" spans="1:8" x14ac:dyDescent="0.2">
      <c r="A1280" s="110">
        <v>25</v>
      </c>
      <c r="B1280" s="129" t="s">
        <v>148</v>
      </c>
      <c r="C1280" s="129"/>
      <c r="D1280" s="279"/>
      <c r="E1280" s="172"/>
      <c r="F1280" s="172">
        <v>487108.97</v>
      </c>
      <c r="G1280" s="280">
        <v>0</v>
      </c>
      <c r="H1280" s="168">
        <f>SUM(D1280:G1280)</f>
        <v>487108.97</v>
      </c>
    </row>
    <row r="1281" spans="1:8" x14ac:dyDescent="0.2">
      <c r="A1281" s="110">
        <f>+A1280+1</f>
        <v>26</v>
      </c>
      <c r="B1281" s="129" t="s">
        <v>149</v>
      </c>
      <c r="C1281" s="129"/>
      <c r="D1281" s="279">
        <f>+D1280-D1279</f>
        <v>0</v>
      </c>
      <c r="E1281" s="142">
        <f>+E1280-E1279</f>
        <v>0</v>
      </c>
      <c r="F1281" s="142">
        <f>+F1280-F1279</f>
        <v>0.27751529996749014</v>
      </c>
      <c r="G1281" s="280">
        <f>+G1280-G1279</f>
        <v>0</v>
      </c>
      <c r="H1281" s="168">
        <f>SUM(D1281:G1281)</f>
        <v>0.27751529996749014</v>
      </c>
    </row>
    <row r="1282" spans="1:8" ht="15.75" thickBot="1" x14ac:dyDescent="0.25">
      <c r="A1282" s="110">
        <f>+A1281+1</f>
        <v>27</v>
      </c>
      <c r="B1282" s="129" t="s">
        <v>207</v>
      </c>
      <c r="C1282" s="129"/>
      <c r="D1282" s="171"/>
      <c r="E1282" s="172"/>
      <c r="F1282" s="172">
        <v>0</v>
      </c>
      <c r="G1282" s="169"/>
      <c r="H1282" s="173">
        <f>SUM(D1282:F1282)</f>
        <v>0</v>
      </c>
    </row>
    <row r="1283" spans="1:8" ht="16.5" thickBot="1" x14ac:dyDescent="0.3">
      <c r="A1283" s="110">
        <f>+A1282+1</f>
        <v>28</v>
      </c>
      <c r="B1283" s="116" t="s">
        <v>208</v>
      </c>
      <c r="C1283" s="116"/>
      <c r="D1283" s="174">
        <f>+D1279+D1281+D1282</f>
        <v>0</v>
      </c>
      <c r="E1283" s="174">
        <f>+E1279+E1281+E1282</f>
        <v>0</v>
      </c>
      <c r="F1283" s="174">
        <f>+F1279+F1281+F1282</f>
        <v>487108.97</v>
      </c>
      <c r="G1283" s="174">
        <f>+G1279+G1281</f>
        <v>0</v>
      </c>
      <c r="H1283" s="175">
        <f>SUM(D1283:G1283)</f>
        <v>487108.97</v>
      </c>
    </row>
    <row r="1284" spans="1:8" ht="15.75" thickTop="1" x14ac:dyDescent="0.2">
      <c r="A1284" s="110"/>
      <c r="B1284" s="129"/>
      <c r="C1284" s="129"/>
      <c r="D1284" s="151"/>
      <c r="E1284" s="151"/>
      <c r="F1284" s="151"/>
      <c r="G1284" s="151"/>
      <c r="H1284" s="151"/>
    </row>
    <row r="1285" spans="1:8" ht="16.5" thickBot="1" x14ac:dyDescent="0.3">
      <c r="A1285" s="110"/>
      <c r="B1285" s="135" t="s">
        <v>209</v>
      </c>
      <c r="C1285" s="135"/>
      <c r="D1285" s="151"/>
      <c r="E1285" s="151"/>
      <c r="F1285" s="151"/>
      <c r="G1285" s="151"/>
      <c r="H1285" s="151"/>
    </row>
    <row r="1286" spans="1:8" ht="15.75" thickTop="1" x14ac:dyDescent="0.2">
      <c r="A1286" s="110">
        <f>+A1283+1</f>
        <v>29</v>
      </c>
      <c r="B1286" s="129" t="s">
        <v>168</v>
      </c>
      <c r="C1286" s="129"/>
      <c r="D1286" s="176"/>
      <c r="E1286" s="177"/>
      <c r="F1286" s="178"/>
      <c r="G1286" s="179">
        <v>0</v>
      </c>
      <c r="H1286" s="180">
        <f>G1286</f>
        <v>0</v>
      </c>
    </row>
    <row r="1287" spans="1:8" x14ac:dyDescent="0.2">
      <c r="A1287" s="110">
        <f t="shared" ref="A1287:A1295" si="58">+A1286+1</f>
        <v>30</v>
      </c>
      <c r="B1287" s="129" t="s">
        <v>169</v>
      </c>
      <c r="C1287" s="129"/>
      <c r="D1287" s="181"/>
      <c r="E1287" s="182"/>
      <c r="F1287" s="141"/>
      <c r="G1287" s="142">
        <v>0</v>
      </c>
      <c r="H1287" s="183">
        <f t="shared" ref="H1287:H1294" si="59">+G1287</f>
        <v>0</v>
      </c>
    </row>
    <row r="1288" spans="1:8" x14ac:dyDescent="0.2">
      <c r="A1288" s="110">
        <f t="shared" si="58"/>
        <v>31</v>
      </c>
      <c r="B1288" s="129" t="s">
        <v>360</v>
      </c>
      <c r="C1288" s="129"/>
      <c r="D1288" s="181"/>
      <c r="E1288" s="182"/>
      <c r="F1288" s="141"/>
      <c r="G1288" s="142">
        <v>0</v>
      </c>
      <c r="H1288" s="183">
        <f t="shared" si="59"/>
        <v>0</v>
      </c>
    </row>
    <row r="1289" spans="1:8" x14ac:dyDescent="0.2">
      <c r="A1289" s="110">
        <f t="shared" si="58"/>
        <v>32</v>
      </c>
      <c r="B1289" s="129" t="s">
        <v>210</v>
      </c>
      <c r="C1289" s="129"/>
      <c r="D1289" s="181"/>
      <c r="E1289" s="182"/>
      <c r="F1289" s="141"/>
      <c r="G1289" s="142">
        <v>0</v>
      </c>
      <c r="H1289" s="183">
        <f t="shared" si="59"/>
        <v>0</v>
      </c>
    </row>
    <row r="1290" spans="1:8" x14ac:dyDescent="0.2">
      <c r="A1290" s="110">
        <f t="shared" si="58"/>
        <v>33</v>
      </c>
      <c r="B1290" s="129"/>
      <c r="C1290" s="129"/>
      <c r="D1290" s="181"/>
      <c r="E1290" s="182"/>
      <c r="F1290" s="141"/>
      <c r="G1290" s="265"/>
      <c r="H1290" s="274"/>
    </row>
    <row r="1291" spans="1:8" x14ac:dyDescent="0.2">
      <c r="A1291" s="110">
        <f t="shared" si="58"/>
        <v>34</v>
      </c>
      <c r="B1291" s="129" t="s">
        <v>211</v>
      </c>
      <c r="C1291" s="129"/>
      <c r="D1291" s="181"/>
      <c r="E1291" s="182"/>
      <c r="F1291" s="141"/>
      <c r="G1291" s="142">
        <v>0</v>
      </c>
      <c r="H1291" s="183">
        <f t="shared" si="59"/>
        <v>0</v>
      </c>
    </row>
    <row r="1292" spans="1:8" x14ac:dyDescent="0.2">
      <c r="A1292" s="110">
        <f t="shared" si="58"/>
        <v>35</v>
      </c>
      <c r="B1292" s="129" t="s">
        <v>212</v>
      </c>
      <c r="C1292" s="129"/>
      <c r="D1292" s="181"/>
      <c r="E1292" s="182"/>
      <c r="F1292" s="141"/>
      <c r="G1292" s="142">
        <v>0</v>
      </c>
      <c r="H1292" s="183">
        <f t="shared" si="59"/>
        <v>0</v>
      </c>
    </row>
    <row r="1293" spans="1:8" x14ac:dyDescent="0.2">
      <c r="A1293" s="110">
        <f t="shared" si="58"/>
        <v>36</v>
      </c>
      <c r="B1293" s="129" t="s">
        <v>213</v>
      </c>
      <c r="C1293" s="129"/>
      <c r="D1293" s="181"/>
      <c r="E1293" s="182"/>
      <c r="F1293" s="141"/>
      <c r="G1293" s="142">
        <v>0</v>
      </c>
      <c r="H1293" s="183">
        <f t="shared" si="59"/>
        <v>0</v>
      </c>
    </row>
    <row r="1294" spans="1:8" ht="60.75" thickBot="1" x14ac:dyDescent="0.25">
      <c r="A1294" s="184">
        <f t="shared" si="58"/>
        <v>37</v>
      </c>
      <c r="B1294" s="185" t="s">
        <v>214</v>
      </c>
      <c r="C1294" s="186"/>
      <c r="D1294" s="187"/>
      <c r="E1294" s="188"/>
      <c r="F1294" s="189"/>
      <c r="G1294" s="190">
        <v>0</v>
      </c>
      <c r="H1294" s="191">
        <f t="shared" si="59"/>
        <v>0</v>
      </c>
    </row>
    <row r="1295" spans="1:8" ht="17.25" thickTop="1" thickBot="1" x14ac:dyDescent="0.3">
      <c r="A1295" s="110">
        <f t="shared" si="58"/>
        <v>38</v>
      </c>
      <c r="B1295" s="724" t="s">
        <v>215</v>
      </c>
      <c r="C1295" s="116"/>
      <c r="D1295" s="192"/>
      <c r="E1295" s="143"/>
      <c r="F1295" s="193"/>
      <c r="G1295" s="194">
        <f>SUM(G1286:G1294)</f>
        <v>0</v>
      </c>
      <c r="H1295" s="194">
        <f>SUM(H1286:H1294)</f>
        <v>0</v>
      </c>
    </row>
    <row r="1296" spans="1:8" ht="16.5" thickTop="1" thickBot="1" x14ac:dyDescent="0.25">
      <c r="A1296" s="110"/>
      <c r="B1296" s="129"/>
      <c r="C1296" s="129"/>
      <c r="D1296" s="195"/>
      <c r="E1296" s="195"/>
      <c r="F1296" s="195"/>
      <c r="G1296" s="195"/>
      <c r="H1296" s="195"/>
    </row>
    <row r="1297" spans="1:9" ht="17.25" thickTop="1" thickBot="1" x14ac:dyDescent="0.3">
      <c r="A1297" s="110">
        <f>+A1295+1</f>
        <v>39</v>
      </c>
      <c r="B1297" s="116" t="s">
        <v>216</v>
      </c>
      <c r="C1297" s="116"/>
      <c r="D1297" s="196">
        <f>D1283</f>
        <v>0</v>
      </c>
      <c r="E1297" s="196">
        <f>E1283</f>
        <v>0</v>
      </c>
      <c r="F1297" s="196">
        <f>F1283</f>
        <v>487108.97</v>
      </c>
      <c r="G1297" s="194">
        <f>G1283+G1295</f>
        <v>0</v>
      </c>
      <c r="H1297" s="194">
        <f>H1283+H1295</f>
        <v>487108.97</v>
      </c>
      <c r="I1297" s="482"/>
    </row>
    <row r="1298" spans="1:9" ht="16.5" thickTop="1" thickBot="1" x14ac:dyDescent="0.25">
      <c r="A1298" s="110">
        <f>+A1297+1</f>
        <v>40</v>
      </c>
      <c r="B1298" s="725" t="s">
        <v>217</v>
      </c>
      <c r="C1298" s="197"/>
      <c r="D1298" s="201"/>
      <c r="E1298" s="198"/>
      <c r="F1298" s="198"/>
      <c r="G1298" s="198"/>
      <c r="H1298" s="382">
        <v>5.5630799999999998E-3</v>
      </c>
    </row>
    <row r="1299" spans="1:9" ht="15.75" thickTop="1" x14ac:dyDescent="0.2">
      <c r="A1299" s="110"/>
      <c r="B1299" s="110"/>
      <c r="C1299" s="110"/>
      <c r="D1299" s="110"/>
      <c r="E1299" s="111"/>
      <c r="F1299" s="110"/>
      <c r="G1299" s="110"/>
      <c r="H1299" s="110"/>
    </row>
    <row r="1301" spans="1:9" ht="20.25" x14ac:dyDescent="0.3">
      <c r="A1301" s="109" t="s">
        <v>134</v>
      </c>
      <c r="B1301" s="110"/>
      <c r="C1301" s="109"/>
      <c r="E1301" s="202"/>
      <c r="F1301" s="110"/>
      <c r="G1301" s="110"/>
      <c r="H1301" s="110"/>
    </row>
    <row r="1302" spans="1:9" ht="20.25" x14ac:dyDescent="0.3">
      <c r="A1302" s="112" t="s">
        <v>645</v>
      </c>
      <c r="B1302" s="109"/>
      <c r="C1302" s="109"/>
      <c r="D1302" s="110"/>
      <c r="E1302" s="111"/>
      <c r="F1302" s="110"/>
      <c r="G1302" s="110"/>
      <c r="H1302" s="110"/>
    </row>
    <row r="1303" spans="1:9" x14ac:dyDescent="0.2">
      <c r="A1303" s="113" t="s">
        <v>173</v>
      </c>
      <c r="B1303" s="114"/>
      <c r="C1303" s="115"/>
      <c r="D1303" s="110"/>
      <c r="E1303" s="111"/>
      <c r="F1303" s="110"/>
      <c r="G1303" s="110"/>
      <c r="H1303" s="110"/>
    </row>
    <row r="1304" spans="1:9" ht="21" thickBot="1" x14ac:dyDescent="0.35">
      <c r="A1304" s="256" t="s">
        <v>523</v>
      </c>
      <c r="B1304" s="257"/>
      <c r="C1304" s="257"/>
      <c r="D1304" s="110"/>
      <c r="E1304" s="111"/>
      <c r="F1304" s="110"/>
      <c r="G1304" s="110"/>
      <c r="H1304" s="110"/>
    </row>
    <row r="1305" spans="1:9" ht="15.75" thickBot="1" x14ac:dyDescent="0.25">
      <c r="A1305" s="110"/>
      <c r="B1305" s="110"/>
      <c r="C1305" s="110"/>
      <c r="D1305" s="110"/>
      <c r="E1305" s="111"/>
      <c r="F1305" s="110"/>
      <c r="G1305" s="110"/>
      <c r="H1305" s="110"/>
    </row>
    <row r="1306" spans="1:9" ht="15.75" thickTop="1" x14ac:dyDescent="0.2">
      <c r="A1306" s="110">
        <v>1</v>
      </c>
      <c r="B1306" s="117" t="s">
        <v>174</v>
      </c>
      <c r="C1306" s="388">
        <v>251</v>
      </c>
      <c r="D1306" s="118"/>
      <c r="E1306" s="119"/>
      <c r="F1306" s="110"/>
      <c r="G1306" s="120"/>
      <c r="H1306" s="120"/>
    </row>
    <row r="1307" spans="1:9" x14ac:dyDescent="0.2">
      <c r="A1307" s="110">
        <v>2</v>
      </c>
      <c r="B1307" s="117" t="s">
        <v>175</v>
      </c>
      <c r="C1307" s="121" t="s">
        <v>466</v>
      </c>
      <c r="D1307" s="122"/>
      <c r="E1307" s="123"/>
      <c r="F1307" s="110"/>
      <c r="G1307" s="120"/>
      <c r="H1307" s="120"/>
    </row>
    <row r="1308" spans="1:9" ht="15.75" thickBot="1" x14ac:dyDescent="0.25">
      <c r="A1308" s="110">
        <v>3</v>
      </c>
      <c r="B1308" s="117" t="s">
        <v>176</v>
      </c>
      <c r="C1308" s="124" t="s">
        <v>514</v>
      </c>
      <c r="D1308" s="125"/>
      <c r="E1308" s="126"/>
      <c r="F1308" s="120"/>
      <c r="G1308" s="120"/>
      <c r="H1308" s="120"/>
    </row>
    <row r="1309" spans="1:9" ht="15.75" thickTop="1" x14ac:dyDescent="0.2">
      <c r="A1309" s="110"/>
      <c r="B1309" s="117" t="s">
        <v>177</v>
      </c>
      <c r="C1309" s="117"/>
      <c r="D1309" s="127"/>
      <c r="E1309" s="128"/>
      <c r="F1309" s="120"/>
      <c r="G1309" s="120"/>
      <c r="H1309" s="120"/>
    </row>
    <row r="1310" spans="1:9" x14ac:dyDescent="0.2">
      <c r="A1310" s="110"/>
      <c r="B1310" s="110"/>
      <c r="C1310" s="110"/>
      <c r="D1310" s="110"/>
      <c r="E1310" s="111"/>
      <c r="F1310" s="110"/>
      <c r="G1310" s="110"/>
      <c r="H1310" s="110"/>
    </row>
    <row r="1311" spans="1:9" x14ac:dyDescent="0.2">
      <c r="A1311" s="110"/>
      <c r="B1311" s="117"/>
      <c r="C1311" s="117"/>
      <c r="D1311" s="120"/>
      <c r="E1311" s="128"/>
      <c r="F1311" s="127" t="s">
        <v>178</v>
      </c>
      <c r="G1311" s="120"/>
      <c r="H1311" s="120"/>
    </row>
    <row r="1312" spans="1:9" x14ac:dyDescent="0.2">
      <c r="A1312" s="110"/>
      <c r="B1312" s="129"/>
      <c r="C1312" s="129"/>
      <c r="D1312" s="130" t="s">
        <v>179</v>
      </c>
      <c r="E1312" s="131" t="s">
        <v>180</v>
      </c>
      <c r="F1312" s="127" t="s">
        <v>181</v>
      </c>
      <c r="G1312" s="127" t="s">
        <v>182</v>
      </c>
      <c r="H1312" s="120"/>
    </row>
    <row r="1313" spans="1:8" x14ac:dyDescent="0.2">
      <c r="A1313" s="110">
        <v>4</v>
      </c>
      <c r="B1313" s="117" t="s">
        <v>154</v>
      </c>
      <c r="C1313" s="117"/>
      <c r="D1313" s="275"/>
      <c r="E1313" s="132" t="s">
        <v>509</v>
      </c>
      <c r="F1313" s="276"/>
      <c r="G1313" s="422" t="s">
        <v>509</v>
      </c>
      <c r="H1313" s="275"/>
    </row>
    <row r="1314" spans="1:8" ht="15.75" x14ac:dyDescent="0.25">
      <c r="A1314" s="110"/>
      <c r="B1314" s="129"/>
      <c r="C1314" s="129"/>
      <c r="D1314" s="134" t="s">
        <v>183</v>
      </c>
      <c r="E1314" s="135" t="s">
        <v>183</v>
      </c>
      <c r="F1314" s="136" t="s">
        <v>183</v>
      </c>
      <c r="G1314" s="136" t="s">
        <v>184</v>
      </c>
      <c r="H1314" s="136" t="s">
        <v>185</v>
      </c>
    </row>
    <row r="1315" spans="1:8" ht="16.5" thickBot="1" x14ac:dyDescent="0.3">
      <c r="A1315" s="110"/>
      <c r="B1315" s="135" t="s">
        <v>186</v>
      </c>
      <c r="C1315" s="135"/>
      <c r="D1315" s="137"/>
      <c r="E1315" s="138"/>
      <c r="F1315" s="137"/>
      <c r="G1315" s="137"/>
      <c r="H1315" s="137"/>
    </row>
    <row r="1316" spans="1:8" ht="16.5" thickTop="1" x14ac:dyDescent="0.25">
      <c r="A1316" s="139">
        <f>1+A1313</f>
        <v>5</v>
      </c>
      <c r="B1316" s="117" t="s">
        <v>187</v>
      </c>
      <c r="C1316" s="135"/>
      <c r="D1316" s="216">
        <v>0</v>
      </c>
      <c r="E1316" s="217"/>
      <c r="F1316" s="218"/>
      <c r="G1316" s="219"/>
      <c r="H1316" s="220">
        <f>+D1316</f>
        <v>0</v>
      </c>
    </row>
    <row r="1317" spans="1:8" x14ac:dyDescent="0.2">
      <c r="A1317" s="110">
        <f>+A1316+1</f>
        <v>6</v>
      </c>
      <c r="B1317" s="129" t="s">
        <v>188</v>
      </c>
      <c r="C1317" s="129"/>
      <c r="D1317" s="221"/>
      <c r="E1317" s="222">
        <v>0</v>
      </c>
      <c r="F1317" s="223"/>
      <c r="G1317" s="224"/>
      <c r="H1317" s="220">
        <f>+E1317</f>
        <v>0</v>
      </c>
    </row>
    <row r="1318" spans="1:8" x14ac:dyDescent="0.2">
      <c r="A1318" s="110">
        <f>+A1317+1</f>
        <v>7</v>
      </c>
      <c r="B1318" s="129" t="s">
        <v>155</v>
      </c>
      <c r="C1318" s="129"/>
      <c r="D1318" s="225"/>
      <c r="E1318" s="226"/>
      <c r="F1318" s="227">
        <v>0</v>
      </c>
      <c r="G1318" s="228"/>
      <c r="H1318" s="229">
        <f>+F1318</f>
        <v>0</v>
      </c>
    </row>
    <row r="1319" spans="1:8" x14ac:dyDescent="0.2">
      <c r="A1319" s="110">
        <f>+A1318+1</f>
        <v>8</v>
      </c>
      <c r="B1319" s="129" t="s">
        <v>156</v>
      </c>
      <c r="C1319" s="129"/>
      <c r="D1319" s="225"/>
      <c r="E1319" s="230"/>
      <c r="F1319" s="231">
        <v>0</v>
      </c>
      <c r="G1319" s="232"/>
      <c r="H1319" s="229">
        <f>+F1319</f>
        <v>0</v>
      </c>
    </row>
    <row r="1320" spans="1:8" ht="15.75" thickBot="1" x14ac:dyDescent="0.25">
      <c r="A1320" s="110">
        <f>+A1319+1</f>
        <v>9</v>
      </c>
      <c r="B1320" s="129" t="s">
        <v>189</v>
      </c>
      <c r="C1320" s="129"/>
      <c r="D1320" s="225"/>
      <c r="E1320" s="233"/>
      <c r="F1320" s="234"/>
      <c r="G1320" s="235">
        <v>0</v>
      </c>
      <c r="H1320" s="236">
        <f>+G1320</f>
        <v>0</v>
      </c>
    </row>
    <row r="1321" spans="1:8" ht="17.25" thickTop="1" thickBot="1" x14ac:dyDescent="0.3">
      <c r="A1321" s="110">
        <f>+A1320+1</f>
        <v>10</v>
      </c>
      <c r="B1321" s="116" t="s">
        <v>190</v>
      </c>
      <c r="C1321" s="116"/>
      <c r="D1321" s="237">
        <f>+D1316</f>
        <v>0</v>
      </c>
      <c r="E1321" s="238">
        <f>+E1317</f>
        <v>0</v>
      </c>
      <c r="F1321" s="239">
        <f>+F1318+F1319</f>
        <v>0</v>
      </c>
      <c r="G1321" s="239">
        <f>+G1320</f>
        <v>0</v>
      </c>
      <c r="H1321" s="239">
        <f>SUM(D1321:G1321)</f>
        <v>0</v>
      </c>
    </row>
    <row r="1322" spans="1:8" ht="15.75" thickTop="1" x14ac:dyDescent="0.2">
      <c r="A1322" s="110"/>
      <c r="B1322" s="129"/>
      <c r="C1322" s="129"/>
      <c r="D1322" s="144"/>
      <c r="E1322" s="145"/>
      <c r="F1322" s="144"/>
      <c r="G1322" s="144"/>
      <c r="H1322" s="144"/>
    </row>
    <row r="1323" spans="1:8" ht="16.5" thickBot="1" x14ac:dyDescent="0.3">
      <c r="A1323" s="110"/>
      <c r="B1323" s="135" t="s">
        <v>191</v>
      </c>
      <c r="C1323" s="135"/>
      <c r="D1323" s="144"/>
      <c r="E1323" s="145"/>
      <c r="F1323" s="144"/>
      <c r="G1323" s="144"/>
      <c r="H1323" s="144"/>
    </row>
    <row r="1324" spans="1:8" ht="15.75" thickTop="1" x14ac:dyDescent="0.2">
      <c r="A1324" s="110">
        <f>+A1321+1</f>
        <v>11</v>
      </c>
      <c r="B1324" s="129" t="s">
        <v>192</v>
      </c>
      <c r="C1324" s="129"/>
      <c r="D1324" s="146"/>
      <c r="E1324" s="147"/>
      <c r="F1324" s="147"/>
      <c r="G1324" s="147"/>
      <c r="H1324" s="148"/>
    </row>
    <row r="1325" spans="1:8" ht="16.5" thickBot="1" x14ac:dyDescent="0.3">
      <c r="A1325" s="110">
        <f>+A1324+1</f>
        <v>12</v>
      </c>
      <c r="B1325" s="726" t="s">
        <v>193</v>
      </c>
      <c r="C1325" s="116"/>
      <c r="D1325" s="277">
        <f>+D1321-D1324</f>
        <v>0</v>
      </c>
      <c r="E1325" s="149">
        <f>+E1321-E1324</f>
        <v>0</v>
      </c>
      <c r="F1325" s="149">
        <f>+F1321-F1324</f>
        <v>0</v>
      </c>
      <c r="G1325" s="149">
        <f>+G1321-G1324</f>
        <v>0</v>
      </c>
      <c r="H1325" s="150">
        <f>+H1321-H1324</f>
        <v>0</v>
      </c>
    </row>
    <row r="1326" spans="1:8" ht="15.75" thickTop="1" x14ac:dyDescent="0.2">
      <c r="A1326" s="110"/>
      <c r="B1326" s="129"/>
      <c r="C1326" s="129"/>
      <c r="D1326" s="129"/>
      <c r="E1326" s="151"/>
      <c r="F1326" s="129"/>
      <c r="G1326" s="129"/>
      <c r="H1326" s="129"/>
    </row>
    <row r="1327" spans="1:8" ht="16.5" thickBot="1" x14ac:dyDescent="0.3">
      <c r="A1327" s="110"/>
      <c r="B1327" s="152" t="s">
        <v>194</v>
      </c>
      <c r="C1327" s="134"/>
      <c r="D1327" s="129"/>
      <c r="E1327" s="151"/>
      <c r="F1327" s="129"/>
      <c r="G1327" s="129"/>
      <c r="H1327" s="129"/>
    </row>
    <row r="1328" spans="1:8" ht="15.75" thickTop="1" x14ac:dyDescent="0.2">
      <c r="A1328" s="110">
        <f>+A1325+1</f>
        <v>13</v>
      </c>
      <c r="B1328" s="129" t="s">
        <v>195</v>
      </c>
      <c r="C1328" s="129"/>
      <c r="D1328" s="153"/>
      <c r="E1328" s="154"/>
      <c r="F1328" s="140"/>
      <c r="G1328" s="155"/>
      <c r="H1328" s="416">
        <v>34107013</v>
      </c>
    </row>
    <row r="1329" spans="1:8" x14ac:dyDescent="0.2">
      <c r="A1329" s="110">
        <f>+A1328+1</f>
        <v>14</v>
      </c>
      <c r="B1329" s="110" t="s">
        <v>196</v>
      </c>
      <c r="C1329" s="110"/>
      <c r="D1329" s="157"/>
      <c r="E1329" s="158"/>
      <c r="F1329" s="159"/>
      <c r="G1329" s="160"/>
      <c r="H1329" s="161">
        <v>0</v>
      </c>
    </row>
    <row r="1330" spans="1:8" x14ac:dyDescent="0.2">
      <c r="A1330" s="110">
        <f>+A1329+1</f>
        <v>15</v>
      </c>
      <c r="B1330" s="129" t="s">
        <v>197</v>
      </c>
      <c r="C1330" s="129"/>
      <c r="D1330" s="157"/>
      <c r="E1330" s="158"/>
      <c r="F1330" s="159"/>
      <c r="G1330" s="160"/>
      <c r="H1330" s="161">
        <v>0</v>
      </c>
    </row>
    <row r="1331" spans="1:8" ht="15.75" thickBot="1" x14ac:dyDescent="0.25">
      <c r="A1331" s="110">
        <f>+A1330+1</f>
        <v>16</v>
      </c>
      <c r="B1331" s="129" t="s">
        <v>198</v>
      </c>
      <c r="C1331" s="129"/>
      <c r="D1331" s="157"/>
      <c r="E1331" s="158"/>
      <c r="F1331" s="159"/>
      <c r="G1331" s="160"/>
      <c r="H1331" s="161">
        <v>0</v>
      </c>
    </row>
    <row r="1332" spans="1:8" ht="17.25" thickTop="1" thickBot="1" x14ac:dyDescent="0.3">
      <c r="A1332" s="110">
        <f>+A1331+1</f>
        <v>17</v>
      </c>
      <c r="B1332" s="116" t="s">
        <v>199</v>
      </c>
      <c r="C1332" s="116"/>
      <c r="D1332" s="162"/>
      <c r="E1332" s="163"/>
      <c r="F1332" s="164"/>
      <c r="G1332" s="164"/>
      <c r="H1332" s="385">
        <f>+H1328+H1329+H1330-H1331</f>
        <v>34107013</v>
      </c>
    </row>
    <row r="1333" spans="1:8" ht="15.75" thickTop="1" x14ac:dyDescent="0.2">
      <c r="A1333" s="110"/>
      <c r="B1333" s="129" t="s">
        <v>177</v>
      </c>
      <c r="C1333" s="129"/>
      <c r="D1333" s="166"/>
      <c r="E1333" s="167"/>
      <c r="F1333" s="166"/>
      <c r="G1333" s="166"/>
      <c r="H1333" s="166"/>
    </row>
    <row r="1334" spans="1:8" ht="16.5" thickBot="1" x14ac:dyDescent="0.3">
      <c r="A1334" s="110"/>
      <c r="B1334" s="135" t="s">
        <v>200</v>
      </c>
      <c r="C1334" s="135"/>
      <c r="D1334" s="166"/>
      <c r="E1334" s="167"/>
      <c r="F1334" s="166"/>
      <c r="G1334" s="166"/>
      <c r="H1334" s="166"/>
    </row>
    <row r="1335" spans="1:8" ht="15.75" thickTop="1" x14ac:dyDescent="0.2">
      <c r="A1335" s="110">
        <f>+A1332+1</f>
        <v>18</v>
      </c>
      <c r="B1335" s="129" t="s">
        <v>201</v>
      </c>
      <c r="C1335" s="129"/>
      <c r="D1335" s="199">
        <v>4.2039E-3</v>
      </c>
      <c r="E1335" s="200">
        <f>+INT(E1325/$H$32*10000000)/10000000</f>
        <v>0</v>
      </c>
      <c r="F1335" s="200">
        <f>+INT(F1325/$H$32*10000000)/10000000</f>
        <v>0</v>
      </c>
      <c r="G1335" s="200">
        <f>+INT(G1325/$H$32*10000000)/10000000</f>
        <v>0</v>
      </c>
      <c r="H1335" s="278">
        <f>SUM(D1335:G1335)</f>
        <v>4.2039E-3</v>
      </c>
    </row>
    <row r="1336" spans="1:8" x14ac:dyDescent="0.2">
      <c r="A1336" s="110">
        <f t="shared" ref="A1336:A1341" si="60">+A1335+1</f>
        <v>19</v>
      </c>
      <c r="B1336" s="129" t="s">
        <v>202</v>
      </c>
      <c r="C1336" s="129"/>
      <c r="D1336" s="142">
        <f>H1332*D1335</f>
        <v>143382.47195070001</v>
      </c>
      <c r="E1336" s="142">
        <f>+$H$32*E1335</f>
        <v>0</v>
      </c>
      <c r="F1336" s="142">
        <f>+$H$32*F1335</f>
        <v>0</v>
      </c>
      <c r="G1336" s="142">
        <f>+$H$32*G1335</f>
        <v>0</v>
      </c>
      <c r="H1336" s="168">
        <f>SUM(D1336:G1336)</f>
        <v>143382.47195070001</v>
      </c>
    </row>
    <row r="1337" spans="1:8" x14ac:dyDescent="0.2">
      <c r="A1337" s="110">
        <f t="shared" si="60"/>
        <v>20</v>
      </c>
      <c r="B1337" s="129" t="s">
        <v>203</v>
      </c>
      <c r="C1337" s="129"/>
      <c r="D1337" s="281">
        <f>IF(D1325&lt;&gt;0,+D1336-D1325,0)</f>
        <v>0</v>
      </c>
      <c r="E1337" s="283">
        <f>IF(E1325&lt;&gt;0,+E1336-E1325,0)</f>
        <v>0</v>
      </c>
      <c r="F1337" s="283">
        <f>IF(F1325&lt;&gt;0,+F1336-F1325,0)</f>
        <v>0</v>
      </c>
      <c r="G1337" s="282">
        <f>IF(G1325&lt;&gt;0,+G1336-G1325,0)</f>
        <v>0</v>
      </c>
      <c r="H1337" s="168">
        <f>SUM(D1337:G1337)</f>
        <v>0</v>
      </c>
    </row>
    <row r="1338" spans="1:8" ht="15.75" x14ac:dyDescent="0.25">
      <c r="A1338" s="110">
        <f t="shared" si="60"/>
        <v>21</v>
      </c>
      <c r="B1338" s="129" t="s">
        <v>204</v>
      </c>
      <c r="C1338" s="129"/>
      <c r="D1338" s="267"/>
      <c r="E1338" s="169"/>
      <c r="F1338" s="169"/>
      <c r="G1338" s="169"/>
      <c r="H1338" s="268"/>
    </row>
    <row r="1339" spans="1:8" x14ac:dyDescent="0.2">
      <c r="A1339" s="110">
        <f t="shared" si="60"/>
        <v>22</v>
      </c>
      <c r="B1339" s="129" t="s">
        <v>205</v>
      </c>
      <c r="C1339" s="129"/>
      <c r="D1339" s="271"/>
      <c r="E1339" s="273"/>
      <c r="F1339" s="273"/>
      <c r="G1339" s="273"/>
      <c r="H1339" s="272"/>
    </row>
    <row r="1340" spans="1:8" x14ac:dyDescent="0.2">
      <c r="A1340" s="110">
        <f t="shared" si="60"/>
        <v>23</v>
      </c>
      <c r="B1340" s="129" t="s">
        <v>206</v>
      </c>
      <c r="C1340" s="129"/>
      <c r="D1340" s="271"/>
      <c r="E1340" s="273"/>
      <c r="F1340" s="273"/>
      <c r="G1340" s="273"/>
      <c r="H1340" s="272"/>
    </row>
    <row r="1341" spans="1:8" x14ac:dyDescent="0.2">
      <c r="A1341" s="110">
        <f t="shared" si="60"/>
        <v>24</v>
      </c>
      <c r="B1341" s="129" t="s">
        <v>145</v>
      </c>
      <c r="C1341" s="129"/>
      <c r="D1341" s="269"/>
      <c r="E1341" s="270"/>
      <c r="F1341" s="270"/>
      <c r="G1341" s="270"/>
      <c r="H1341" s="266"/>
    </row>
    <row r="1342" spans="1:8" x14ac:dyDescent="0.2">
      <c r="A1342" s="139" t="s">
        <v>139</v>
      </c>
      <c r="B1342" s="170" t="s">
        <v>146</v>
      </c>
      <c r="C1342" s="212"/>
      <c r="D1342" s="171">
        <v>0</v>
      </c>
      <c r="E1342" s="172"/>
      <c r="F1342" s="172"/>
      <c r="G1342" s="172"/>
      <c r="H1342" s="168">
        <f>SUM(D1342:G1342)</f>
        <v>0</v>
      </c>
    </row>
    <row r="1343" spans="1:8" x14ac:dyDescent="0.2">
      <c r="A1343" s="139" t="s">
        <v>140</v>
      </c>
      <c r="B1343" s="170" t="s">
        <v>147</v>
      </c>
      <c r="C1343" s="129"/>
      <c r="D1343" s="171">
        <v>0</v>
      </c>
      <c r="E1343" s="172"/>
      <c r="F1343" s="172"/>
      <c r="G1343" s="172"/>
      <c r="H1343" s="168">
        <f>SUM(D1343:G1343)</f>
        <v>0</v>
      </c>
    </row>
    <row r="1344" spans="1:8" x14ac:dyDescent="0.2">
      <c r="A1344" s="139" t="s">
        <v>141</v>
      </c>
      <c r="B1344" s="129" t="s">
        <v>407</v>
      </c>
      <c r="C1344" s="129"/>
      <c r="D1344" s="279">
        <f>+D1336+D1342+D1343</f>
        <v>143382.47195070001</v>
      </c>
      <c r="E1344" s="172">
        <f>+E1336+E1342+E1343</f>
        <v>0</v>
      </c>
      <c r="F1344" s="172">
        <f>+F1336+F1342+F1343</f>
        <v>0</v>
      </c>
      <c r="G1344" s="280">
        <f>+G1336+G1342+G1343</f>
        <v>0</v>
      </c>
      <c r="H1344" s="168">
        <f>SUM(D1344:G1344)</f>
        <v>143382.47195070001</v>
      </c>
    </row>
    <row r="1345" spans="1:8" x14ac:dyDescent="0.2">
      <c r="A1345" s="110">
        <v>25</v>
      </c>
      <c r="B1345" s="129" t="s">
        <v>148</v>
      </c>
      <c r="C1345" s="129"/>
      <c r="D1345" s="279">
        <v>143382.48000000001</v>
      </c>
      <c r="E1345" s="172"/>
      <c r="F1345" s="172"/>
      <c r="G1345" s="280"/>
      <c r="H1345" s="168">
        <f>SUM(D1345:G1345)</f>
        <v>143382.48000000001</v>
      </c>
    </row>
    <row r="1346" spans="1:8" x14ac:dyDescent="0.2">
      <c r="A1346" s="110">
        <f>+A1345+1</f>
        <v>26</v>
      </c>
      <c r="B1346" s="129" t="s">
        <v>149</v>
      </c>
      <c r="C1346" s="129"/>
      <c r="D1346" s="279">
        <f>+D1345-D1344</f>
        <v>8.0492999986745417E-3</v>
      </c>
      <c r="E1346" s="142">
        <f>+E1345-E1344</f>
        <v>0</v>
      </c>
      <c r="F1346" s="142">
        <f>+F1345-F1344</f>
        <v>0</v>
      </c>
      <c r="G1346" s="280">
        <f>+G1345-G1344</f>
        <v>0</v>
      </c>
      <c r="H1346" s="168">
        <f>SUM(D1346:G1346)</f>
        <v>8.0492999986745417E-3</v>
      </c>
    </row>
    <row r="1347" spans="1:8" ht="15.75" thickBot="1" x14ac:dyDescent="0.25">
      <c r="A1347" s="110">
        <f>+A1346+1</f>
        <v>27</v>
      </c>
      <c r="B1347" s="129" t="s">
        <v>207</v>
      </c>
      <c r="C1347" s="129"/>
      <c r="D1347" s="171">
        <v>0</v>
      </c>
      <c r="E1347" s="172"/>
      <c r="F1347" s="172"/>
      <c r="G1347" s="169"/>
      <c r="H1347" s="173">
        <f>SUM(D1347:F1347)</f>
        <v>0</v>
      </c>
    </row>
    <row r="1348" spans="1:8" ht="16.5" thickBot="1" x14ac:dyDescent="0.3">
      <c r="A1348" s="110">
        <f>+A1347+1</f>
        <v>28</v>
      </c>
      <c r="B1348" s="116" t="s">
        <v>208</v>
      </c>
      <c r="C1348" s="116"/>
      <c r="D1348" s="174">
        <f>+D1344+D1346+D1347</f>
        <v>143382.48000000001</v>
      </c>
      <c r="E1348" s="174">
        <f>+E1344+E1346+E1347</f>
        <v>0</v>
      </c>
      <c r="F1348" s="174">
        <f>+F1344+F1346+F1347</f>
        <v>0</v>
      </c>
      <c r="G1348" s="174">
        <f>+G1344+G1346</f>
        <v>0</v>
      </c>
      <c r="H1348" s="175">
        <f>SUM(D1348:G1348)</f>
        <v>143382.48000000001</v>
      </c>
    </row>
    <row r="1349" spans="1:8" ht="15.75" thickTop="1" x14ac:dyDescent="0.2">
      <c r="A1349" s="110"/>
      <c r="B1349" s="129"/>
      <c r="C1349" s="129"/>
      <c r="D1349" s="151"/>
      <c r="E1349" s="151"/>
      <c r="F1349" s="151"/>
      <c r="G1349" s="151"/>
      <c r="H1349" s="151"/>
    </row>
    <row r="1350" spans="1:8" ht="16.5" thickBot="1" x14ac:dyDescent="0.3">
      <c r="A1350" s="110"/>
      <c r="B1350" s="135" t="s">
        <v>209</v>
      </c>
      <c r="C1350" s="135"/>
      <c r="D1350" s="151"/>
      <c r="E1350" s="151"/>
      <c r="F1350" s="151"/>
      <c r="G1350" s="151"/>
      <c r="H1350" s="151"/>
    </row>
    <row r="1351" spans="1:8" ht="15.75" thickTop="1" x14ac:dyDescent="0.2">
      <c r="A1351" s="110">
        <f>+A1348+1</f>
        <v>29</v>
      </c>
      <c r="B1351" s="129" t="s">
        <v>168</v>
      </c>
      <c r="C1351" s="129"/>
      <c r="D1351" s="176"/>
      <c r="E1351" s="177"/>
      <c r="F1351" s="178"/>
      <c r="G1351" s="179">
        <v>0</v>
      </c>
      <c r="H1351" s="180">
        <f>G1351</f>
        <v>0</v>
      </c>
    </row>
    <row r="1352" spans="1:8" x14ac:dyDescent="0.2">
      <c r="A1352" s="110">
        <f t="shared" ref="A1352:A1360" si="61">+A1351+1</f>
        <v>30</v>
      </c>
      <c r="B1352" s="129" t="s">
        <v>169</v>
      </c>
      <c r="C1352" s="129"/>
      <c r="D1352" s="181"/>
      <c r="E1352" s="182"/>
      <c r="F1352" s="141"/>
      <c r="G1352" s="142">
        <v>0</v>
      </c>
      <c r="H1352" s="183">
        <f t="shared" ref="H1352:H1359" si="62">+G1352</f>
        <v>0</v>
      </c>
    </row>
    <row r="1353" spans="1:8" x14ac:dyDescent="0.2">
      <c r="A1353" s="110">
        <f t="shared" si="61"/>
        <v>31</v>
      </c>
      <c r="B1353" s="129" t="s">
        <v>360</v>
      </c>
      <c r="C1353" s="129"/>
      <c r="D1353" s="181"/>
      <c r="E1353" s="182"/>
      <c r="F1353" s="141"/>
      <c r="G1353" s="142">
        <v>0</v>
      </c>
      <c r="H1353" s="183">
        <f t="shared" si="62"/>
        <v>0</v>
      </c>
    </row>
    <row r="1354" spans="1:8" x14ac:dyDescent="0.2">
      <c r="A1354" s="110">
        <f t="shared" si="61"/>
        <v>32</v>
      </c>
      <c r="B1354" s="129" t="s">
        <v>210</v>
      </c>
      <c r="C1354" s="129"/>
      <c r="D1354" s="181"/>
      <c r="E1354" s="182"/>
      <c r="F1354" s="141"/>
      <c r="G1354" s="142">
        <v>0</v>
      </c>
      <c r="H1354" s="183">
        <f t="shared" si="62"/>
        <v>0</v>
      </c>
    </row>
    <row r="1355" spans="1:8" x14ac:dyDescent="0.2">
      <c r="A1355" s="110">
        <f t="shared" si="61"/>
        <v>33</v>
      </c>
      <c r="B1355" s="129"/>
      <c r="C1355" s="129"/>
      <c r="D1355" s="181"/>
      <c r="E1355" s="182"/>
      <c r="F1355" s="141"/>
      <c r="G1355" s="265"/>
      <c r="H1355" s="274"/>
    </row>
    <row r="1356" spans="1:8" x14ac:dyDescent="0.2">
      <c r="A1356" s="110">
        <f t="shared" si="61"/>
        <v>34</v>
      </c>
      <c r="B1356" s="129" t="s">
        <v>211</v>
      </c>
      <c r="C1356" s="129"/>
      <c r="D1356" s="181"/>
      <c r="E1356" s="182"/>
      <c r="F1356" s="141"/>
      <c r="G1356" s="142">
        <v>0</v>
      </c>
      <c r="H1356" s="183">
        <f t="shared" si="62"/>
        <v>0</v>
      </c>
    </row>
    <row r="1357" spans="1:8" x14ac:dyDescent="0.2">
      <c r="A1357" s="110">
        <f t="shared" si="61"/>
        <v>35</v>
      </c>
      <c r="B1357" s="129" t="s">
        <v>212</v>
      </c>
      <c r="C1357" s="129"/>
      <c r="D1357" s="181"/>
      <c r="E1357" s="182"/>
      <c r="F1357" s="141"/>
      <c r="G1357" s="142">
        <v>0</v>
      </c>
      <c r="H1357" s="183">
        <f t="shared" si="62"/>
        <v>0</v>
      </c>
    </row>
    <row r="1358" spans="1:8" x14ac:dyDescent="0.2">
      <c r="A1358" s="110">
        <f t="shared" si="61"/>
        <v>36</v>
      </c>
      <c r="B1358" s="129" t="s">
        <v>213</v>
      </c>
      <c r="C1358" s="129"/>
      <c r="D1358" s="181"/>
      <c r="E1358" s="182"/>
      <c r="F1358" s="141"/>
      <c r="G1358" s="142">
        <v>0</v>
      </c>
      <c r="H1358" s="183">
        <f t="shared" si="62"/>
        <v>0</v>
      </c>
    </row>
    <row r="1359" spans="1:8" ht="60.75" thickBot="1" x14ac:dyDescent="0.25">
      <c r="A1359" s="184">
        <f t="shared" si="61"/>
        <v>37</v>
      </c>
      <c r="B1359" s="185" t="s">
        <v>214</v>
      </c>
      <c r="C1359" s="186"/>
      <c r="D1359" s="187"/>
      <c r="E1359" s="188"/>
      <c r="F1359" s="189"/>
      <c r="G1359" s="190">
        <v>0</v>
      </c>
      <c r="H1359" s="191">
        <f t="shared" si="62"/>
        <v>0</v>
      </c>
    </row>
    <row r="1360" spans="1:8" ht="17.25" thickTop="1" thickBot="1" x14ac:dyDescent="0.3">
      <c r="A1360" s="110">
        <f t="shared" si="61"/>
        <v>38</v>
      </c>
      <c r="B1360" s="724" t="s">
        <v>215</v>
      </c>
      <c r="C1360" s="116"/>
      <c r="D1360" s="192"/>
      <c r="E1360" s="143"/>
      <c r="F1360" s="193"/>
      <c r="G1360" s="194">
        <f>SUM(G1351:G1359)</f>
        <v>0</v>
      </c>
      <c r="H1360" s="194">
        <f>SUM(H1351:H1359)</f>
        <v>0</v>
      </c>
    </row>
    <row r="1361" spans="1:9" ht="16.5" thickTop="1" thickBot="1" x14ac:dyDescent="0.25">
      <c r="A1361" s="110"/>
      <c r="B1361" s="129"/>
      <c r="C1361" s="129"/>
      <c r="D1361" s="195"/>
      <c r="E1361" s="195"/>
      <c r="F1361" s="195"/>
      <c r="G1361" s="195"/>
      <c r="H1361" s="195"/>
    </row>
    <row r="1362" spans="1:9" ht="17.25" thickTop="1" thickBot="1" x14ac:dyDescent="0.3">
      <c r="A1362" s="110">
        <f>+A1360+1</f>
        <v>39</v>
      </c>
      <c r="B1362" s="116" t="s">
        <v>216</v>
      </c>
      <c r="C1362" s="116"/>
      <c r="D1362" s="196">
        <f>D1348</f>
        <v>143382.48000000001</v>
      </c>
      <c r="E1362" s="196">
        <f>E1348</f>
        <v>0</v>
      </c>
      <c r="F1362" s="196">
        <f>F1348</f>
        <v>0</v>
      </c>
      <c r="G1362" s="194">
        <f>G1348+G1360</f>
        <v>0</v>
      </c>
      <c r="H1362" s="194">
        <f>H1348+H1360</f>
        <v>143382.48000000001</v>
      </c>
      <c r="I1362" s="482"/>
    </row>
    <row r="1363" spans="1:9" ht="16.5" thickTop="1" thickBot="1" x14ac:dyDescent="0.25">
      <c r="A1363" s="110">
        <f>+A1362+1</f>
        <v>40</v>
      </c>
      <c r="B1363" s="725" t="s">
        <v>217</v>
      </c>
      <c r="C1363" s="197"/>
      <c r="D1363" s="201"/>
      <c r="E1363" s="198"/>
      <c r="F1363" s="198"/>
      <c r="G1363" s="198"/>
      <c r="H1363" s="382">
        <v>1.6375199999999999E-3</v>
      </c>
    </row>
    <row r="1364" spans="1:9" ht="15.75" thickTop="1" x14ac:dyDescent="0.2">
      <c r="A1364" s="110"/>
      <c r="B1364" s="197"/>
      <c r="C1364" s="197"/>
      <c r="D1364" s="478"/>
      <c r="E1364" s="479"/>
      <c r="F1364" s="479"/>
      <c r="G1364" s="479"/>
      <c r="H1364" s="5"/>
    </row>
    <row r="1366" spans="1:9" ht="20.25" x14ac:dyDescent="0.3">
      <c r="A1366" s="109" t="s">
        <v>134</v>
      </c>
      <c r="B1366" s="110"/>
      <c r="C1366" s="109"/>
      <c r="E1366" s="202"/>
      <c r="F1366" s="110"/>
      <c r="G1366" s="110"/>
      <c r="H1366" s="110"/>
    </row>
    <row r="1367" spans="1:9" ht="20.25" x14ac:dyDescent="0.3">
      <c r="A1367" s="112" t="s">
        <v>645</v>
      </c>
      <c r="B1367" s="109"/>
      <c r="C1367" s="109"/>
      <c r="D1367" s="110"/>
      <c r="E1367" s="111"/>
      <c r="F1367" s="110"/>
      <c r="G1367" s="110"/>
      <c r="H1367" s="110"/>
    </row>
    <row r="1368" spans="1:9" x14ac:dyDescent="0.2">
      <c r="A1368" s="113" t="s">
        <v>173</v>
      </c>
      <c r="B1368" s="114"/>
      <c r="C1368" s="115"/>
      <c r="D1368" s="110"/>
      <c r="E1368" s="111"/>
      <c r="F1368" s="110"/>
      <c r="G1368" s="110"/>
      <c r="H1368" s="110"/>
    </row>
    <row r="1369" spans="1:9" ht="21" thickBot="1" x14ac:dyDescent="0.35">
      <c r="A1369" s="256" t="s">
        <v>523</v>
      </c>
      <c r="B1369" s="257"/>
      <c r="C1369" s="257"/>
      <c r="D1369" s="110"/>
      <c r="E1369" s="111"/>
      <c r="F1369" s="110"/>
      <c r="G1369" s="110"/>
      <c r="H1369" s="110"/>
    </row>
    <row r="1370" spans="1:9" ht="15.75" thickBot="1" x14ac:dyDescent="0.25">
      <c r="A1370" s="110"/>
      <c r="B1370" s="110"/>
      <c r="C1370" s="110"/>
      <c r="D1370" s="110"/>
      <c r="E1370" s="111"/>
      <c r="F1370" s="110"/>
      <c r="G1370" s="110"/>
      <c r="H1370" s="110"/>
    </row>
    <row r="1371" spans="1:9" ht="15.75" thickTop="1" x14ac:dyDescent="0.2">
      <c r="A1371" s="110">
        <v>1</v>
      </c>
      <c r="B1371" s="117" t="s">
        <v>174</v>
      </c>
      <c r="C1371" s="388">
        <v>301</v>
      </c>
      <c r="D1371" s="118"/>
      <c r="E1371" s="119"/>
      <c r="F1371" s="110"/>
      <c r="G1371" s="120"/>
      <c r="H1371" s="120"/>
    </row>
    <row r="1372" spans="1:9" x14ac:dyDescent="0.2">
      <c r="A1372" s="110">
        <v>2</v>
      </c>
      <c r="B1372" s="117" t="s">
        <v>175</v>
      </c>
      <c r="C1372" s="121" t="s">
        <v>412</v>
      </c>
      <c r="D1372" s="122"/>
      <c r="E1372" s="123"/>
      <c r="F1372" s="110"/>
      <c r="G1372" s="120"/>
      <c r="H1372" s="120"/>
    </row>
    <row r="1373" spans="1:9" ht="15.75" thickBot="1" x14ac:dyDescent="0.25">
      <c r="A1373" s="110">
        <v>3</v>
      </c>
      <c r="B1373" s="117" t="s">
        <v>176</v>
      </c>
      <c r="C1373" s="124" t="s">
        <v>514</v>
      </c>
      <c r="D1373" s="125"/>
      <c r="E1373" s="126"/>
      <c r="F1373" s="120"/>
      <c r="G1373" s="120"/>
      <c r="H1373" s="120"/>
    </row>
    <row r="1374" spans="1:9" ht="15.75" thickTop="1" x14ac:dyDescent="0.2">
      <c r="A1374" s="110"/>
      <c r="B1374" s="117" t="s">
        <v>177</v>
      </c>
      <c r="C1374" s="117"/>
      <c r="D1374" s="127"/>
      <c r="E1374" s="128"/>
      <c r="F1374" s="120"/>
      <c r="G1374" s="120"/>
      <c r="H1374" s="120"/>
    </row>
    <row r="1375" spans="1:9" x14ac:dyDescent="0.2">
      <c r="A1375" s="110"/>
      <c r="B1375" s="110"/>
      <c r="C1375" s="110"/>
      <c r="D1375" s="110"/>
      <c r="E1375" s="111"/>
      <c r="F1375" s="110"/>
      <c r="G1375" s="110"/>
      <c r="H1375" s="110"/>
    </row>
    <row r="1376" spans="1:9" x14ac:dyDescent="0.2">
      <c r="A1376" s="110"/>
      <c r="B1376" s="117"/>
      <c r="C1376" s="117"/>
      <c r="D1376" s="120"/>
      <c r="E1376" s="128"/>
      <c r="F1376" s="127" t="s">
        <v>178</v>
      </c>
      <c r="G1376" s="120"/>
      <c r="H1376" s="120"/>
    </row>
    <row r="1377" spans="1:8" x14ac:dyDescent="0.2">
      <c r="A1377" s="110"/>
      <c r="B1377" s="129"/>
      <c r="C1377" s="129"/>
      <c r="D1377" s="130" t="s">
        <v>179</v>
      </c>
      <c r="E1377" s="131" t="s">
        <v>180</v>
      </c>
      <c r="F1377" s="127" t="s">
        <v>181</v>
      </c>
      <c r="G1377" s="127" t="s">
        <v>182</v>
      </c>
      <c r="H1377" s="120"/>
    </row>
    <row r="1378" spans="1:8" x14ac:dyDescent="0.2">
      <c r="A1378" s="110">
        <v>4</v>
      </c>
      <c r="B1378" s="117" t="s">
        <v>154</v>
      </c>
      <c r="C1378" s="117"/>
      <c r="D1378" s="275"/>
      <c r="E1378" s="132" t="s">
        <v>509</v>
      </c>
      <c r="F1378" s="276"/>
      <c r="G1378" s="133" t="s">
        <v>509</v>
      </c>
      <c r="H1378" s="275"/>
    </row>
    <row r="1379" spans="1:8" ht="15.75" x14ac:dyDescent="0.25">
      <c r="A1379" s="110"/>
      <c r="B1379" s="129"/>
      <c r="C1379" s="129"/>
      <c r="D1379" s="134" t="s">
        <v>183</v>
      </c>
      <c r="E1379" s="135" t="s">
        <v>183</v>
      </c>
      <c r="F1379" s="136" t="s">
        <v>183</v>
      </c>
      <c r="G1379" s="136" t="s">
        <v>184</v>
      </c>
      <c r="H1379" s="136" t="s">
        <v>185</v>
      </c>
    </row>
    <row r="1380" spans="1:8" ht="16.5" thickBot="1" x14ac:dyDescent="0.3">
      <c r="A1380" s="110"/>
      <c r="B1380" s="135" t="s">
        <v>186</v>
      </c>
      <c r="C1380" s="135"/>
      <c r="D1380" s="137"/>
      <c r="E1380" s="138"/>
      <c r="F1380" s="137"/>
      <c r="G1380" s="137"/>
      <c r="H1380" s="137"/>
    </row>
    <row r="1381" spans="1:8" ht="16.5" thickTop="1" x14ac:dyDescent="0.25">
      <c r="A1381" s="139">
        <f>1+A1378</f>
        <v>5</v>
      </c>
      <c r="B1381" s="117" t="s">
        <v>187</v>
      </c>
      <c r="C1381" s="135"/>
      <c r="D1381" s="216">
        <v>0</v>
      </c>
      <c r="E1381" s="217"/>
      <c r="F1381" s="218"/>
      <c r="G1381" s="219"/>
      <c r="H1381" s="220">
        <f>+D1381</f>
        <v>0</v>
      </c>
    </row>
    <row r="1382" spans="1:8" x14ac:dyDescent="0.2">
      <c r="A1382" s="110">
        <f>+A1381+1</f>
        <v>6</v>
      </c>
      <c r="B1382" s="129" t="s">
        <v>188</v>
      </c>
      <c r="C1382" s="129"/>
      <c r="D1382" s="221"/>
      <c r="E1382" s="222">
        <v>0</v>
      </c>
      <c r="F1382" s="223"/>
      <c r="G1382" s="224"/>
      <c r="H1382" s="220">
        <f>+E1382</f>
        <v>0</v>
      </c>
    </row>
    <row r="1383" spans="1:8" x14ac:dyDescent="0.2">
      <c r="A1383" s="110">
        <f>+A1382+1</f>
        <v>7</v>
      </c>
      <c r="B1383" s="129" t="s">
        <v>155</v>
      </c>
      <c r="C1383" s="129"/>
      <c r="D1383" s="225"/>
      <c r="E1383" s="226"/>
      <c r="F1383" s="227">
        <v>0</v>
      </c>
      <c r="G1383" s="228"/>
      <c r="H1383" s="229">
        <f>+F1383</f>
        <v>0</v>
      </c>
    </row>
    <row r="1384" spans="1:8" x14ac:dyDescent="0.2">
      <c r="A1384" s="110">
        <f>+A1383+1</f>
        <v>8</v>
      </c>
      <c r="B1384" s="129" t="s">
        <v>156</v>
      </c>
      <c r="C1384" s="129"/>
      <c r="D1384" s="225"/>
      <c r="E1384" s="230"/>
      <c r="F1384" s="231">
        <v>0</v>
      </c>
      <c r="G1384" s="232"/>
      <c r="H1384" s="229">
        <f>+F1384</f>
        <v>0</v>
      </c>
    </row>
    <row r="1385" spans="1:8" ht="15.75" thickBot="1" x14ac:dyDescent="0.25">
      <c r="A1385" s="110">
        <f>+A1384+1</f>
        <v>9</v>
      </c>
      <c r="B1385" s="129" t="s">
        <v>189</v>
      </c>
      <c r="C1385" s="129"/>
      <c r="D1385" s="225"/>
      <c r="E1385" s="233"/>
      <c r="F1385" s="234"/>
      <c r="G1385" s="414">
        <v>299930</v>
      </c>
      <c r="H1385" s="415">
        <f>+G1385</f>
        <v>299930</v>
      </c>
    </row>
    <row r="1386" spans="1:8" ht="17.25" thickTop="1" thickBot="1" x14ac:dyDescent="0.3">
      <c r="A1386" s="110">
        <f>+A1385+1</f>
        <v>10</v>
      </c>
      <c r="B1386" s="116" t="s">
        <v>190</v>
      </c>
      <c r="C1386" s="116"/>
      <c r="D1386" s="237">
        <f>+D1381</f>
        <v>0</v>
      </c>
      <c r="E1386" s="238">
        <f>+E1382</f>
        <v>0</v>
      </c>
      <c r="F1386" s="239">
        <f>+F1383+F1384</f>
        <v>0</v>
      </c>
      <c r="G1386" s="385">
        <f>+G1385</f>
        <v>299930</v>
      </c>
      <c r="H1386" s="385">
        <f>SUM(D1386:G1386)</f>
        <v>299930</v>
      </c>
    </row>
    <row r="1387" spans="1:8" ht="15.75" thickTop="1" x14ac:dyDescent="0.2">
      <c r="A1387" s="110"/>
      <c r="B1387" s="129"/>
      <c r="C1387" s="129"/>
      <c r="D1387" s="144"/>
      <c r="E1387" s="145"/>
      <c r="F1387" s="144"/>
      <c r="G1387" s="144"/>
      <c r="H1387" s="144"/>
    </row>
    <row r="1388" spans="1:8" ht="16.5" thickBot="1" x14ac:dyDescent="0.3">
      <c r="A1388" s="110"/>
      <c r="B1388" s="135" t="s">
        <v>191</v>
      </c>
      <c r="C1388" s="135"/>
      <c r="D1388" s="144"/>
      <c r="E1388" s="145"/>
      <c r="F1388" s="144"/>
      <c r="G1388" s="144"/>
      <c r="H1388" s="144"/>
    </row>
    <row r="1389" spans="1:8" ht="16.5" thickTop="1" thickBot="1" x14ac:dyDescent="0.25">
      <c r="A1389" s="110">
        <f>+A1386+1</f>
        <v>11</v>
      </c>
      <c r="B1389" s="129" t="s">
        <v>192</v>
      </c>
      <c r="C1389" s="129"/>
      <c r="D1389" s="146"/>
      <c r="E1389" s="147"/>
      <c r="F1389" s="147"/>
      <c r="G1389" s="147">
        <v>244990.14</v>
      </c>
      <c r="H1389" s="385">
        <f>SUM(D1389:G1389)</f>
        <v>244990.14</v>
      </c>
    </row>
    <row r="1390" spans="1:8" ht="17.25" thickTop="1" thickBot="1" x14ac:dyDescent="0.3">
      <c r="A1390" s="110">
        <f>+A1389+1</f>
        <v>12</v>
      </c>
      <c r="B1390" s="724" t="s">
        <v>193</v>
      </c>
      <c r="C1390" s="116"/>
      <c r="D1390" s="277">
        <f>+D1386-D1389</f>
        <v>0</v>
      </c>
      <c r="E1390" s="149">
        <f>+E1386-E1389</f>
        <v>0</v>
      </c>
      <c r="F1390" s="149">
        <f>+F1386-F1389</f>
        <v>0</v>
      </c>
      <c r="G1390" s="149">
        <f>+G1386-G1389</f>
        <v>54939.859999999986</v>
      </c>
      <c r="H1390" s="150">
        <f>+H1386-H1389</f>
        <v>54939.859999999986</v>
      </c>
    </row>
    <row r="1391" spans="1:8" ht="15.75" thickTop="1" x14ac:dyDescent="0.2">
      <c r="A1391" s="110"/>
      <c r="B1391" s="129"/>
      <c r="C1391" s="129"/>
      <c r="D1391" s="129"/>
      <c r="E1391" s="151"/>
      <c r="F1391" s="129"/>
      <c r="G1391" s="129"/>
      <c r="H1391" s="129"/>
    </row>
    <row r="1392" spans="1:8" ht="16.5" thickBot="1" x14ac:dyDescent="0.3">
      <c r="A1392" s="110"/>
      <c r="B1392" s="152" t="s">
        <v>194</v>
      </c>
      <c r="C1392" s="134"/>
      <c r="D1392" s="129"/>
      <c r="E1392" s="151"/>
      <c r="F1392" s="129"/>
      <c r="G1392" s="129"/>
      <c r="H1392" s="129"/>
    </row>
    <row r="1393" spans="1:8" ht="15.75" thickTop="1" x14ac:dyDescent="0.2">
      <c r="A1393" s="110">
        <f>+A1390+1</f>
        <v>13</v>
      </c>
      <c r="B1393" s="129" t="s">
        <v>195</v>
      </c>
      <c r="C1393" s="129"/>
      <c r="D1393" s="153"/>
      <c r="E1393" s="154"/>
      <c r="F1393" s="140"/>
      <c r="G1393" s="155"/>
      <c r="H1393" s="418">
        <v>59584375</v>
      </c>
    </row>
    <row r="1394" spans="1:8" x14ac:dyDescent="0.2">
      <c r="A1394" s="110">
        <f>+A1393+1</f>
        <v>14</v>
      </c>
      <c r="B1394" s="110" t="s">
        <v>196</v>
      </c>
      <c r="C1394" s="110"/>
      <c r="D1394" s="157"/>
      <c r="E1394" s="158"/>
      <c r="F1394" s="159"/>
      <c r="G1394" s="160"/>
      <c r="H1394" s="419"/>
    </row>
    <row r="1395" spans="1:8" x14ac:dyDescent="0.2">
      <c r="A1395" s="110">
        <f>+A1394+1</f>
        <v>15</v>
      </c>
      <c r="B1395" s="129" t="s">
        <v>197</v>
      </c>
      <c r="C1395" s="129"/>
      <c r="D1395" s="157"/>
      <c r="E1395" s="158"/>
      <c r="F1395" s="159"/>
      <c r="G1395" s="160"/>
      <c r="H1395" s="419"/>
    </row>
    <row r="1396" spans="1:8" ht="15.75" thickBot="1" x14ac:dyDescent="0.25">
      <c r="A1396" s="110">
        <f>+A1395+1</f>
        <v>16</v>
      </c>
      <c r="B1396" s="129" t="s">
        <v>198</v>
      </c>
      <c r="C1396" s="129"/>
      <c r="D1396" s="157"/>
      <c r="E1396" s="158"/>
      <c r="F1396" s="159"/>
      <c r="G1396" s="160"/>
      <c r="H1396" s="419"/>
    </row>
    <row r="1397" spans="1:8" ht="17.25" thickTop="1" thickBot="1" x14ac:dyDescent="0.3">
      <c r="A1397" s="110">
        <f>+A1396+1</f>
        <v>17</v>
      </c>
      <c r="B1397" s="116" t="s">
        <v>199</v>
      </c>
      <c r="C1397" s="116"/>
      <c r="D1397" s="162"/>
      <c r="E1397" s="163"/>
      <c r="F1397" s="164"/>
      <c r="G1397" s="164"/>
      <c r="H1397" s="420">
        <f>+H1393+H1394+H1395-H1396</f>
        <v>59584375</v>
      </c>
    </row>
    <row r="1398" spans="1:8" ht="15.75" thickTop="1" x14ac:dyDescent="0.2">
      <c r="A1398" s="110"/>
      <c r="B1398" s="129" t="s">
        <v>177</v>
      </c>
      <c r="C1398" s="129"/>
      <c r="D1398" s="166"/>
      <c r="E1398" s="167"/>
      <c r="F1398" s="166"/>
      <c r="G1398" s="166"/>
      <c r="H1398" s="166"/>
    </row>
    <row r="1399" spans="1:8" ht="16.5" thickBot="1" x14ac:dyDescent="0.3">
      <c r="A1399" s="110"/>
      <c r="B1399" s="135" t="s">
        <v>200</v>
      </c>
      <c r="C1399" s="135"/>
      <c r="D1399" s="166"/>
      <c r="E1399" s="167"/>
      <c r="F1399" s="166"/>
      <c r="G1399" s="166"/>
      <c r="H1399" s="166"/>
    </row>
    <row r="1400" spans="1:8" ht="15.75" thickTop="1" x14ac:dyDescent="0.2">
      <c r="A1400" s="110">
        <f>+A1397+1</f>
        <v>18</v>
      </c>
      <c r="B1400" s="129" t="s">
        <v>201</v>
      </c>
      <c r="C1400" s="129"/>
      <c r="D1400" s="199">
        <v>8.4029999999999999E-4</v>
      </c>
      <c r="E1400" s="200">
        <v>4.4999999999999999E-4</v>
      </c>
      <c r="F1400" s="200">
        <f>+INT(F1390/$H$32*10000000)/10000000</f>
        <v>0</v>
      </c>
      <c r="G1400" s="200">
        <f>+INT(G1390/$H$1397*10000000)/10000000</f>
        <v>9.2199999999999997E-4</v>
      </c>
      <c r="H1400" s="278">
        <f>SUM(D1400:G1400)</f>
        <v>2.2122999999999999E-3</v>
      </c>
    </row>
    <row r="1401" spans="1:8" x14ac:dyDescent="0.2">
      <c r="A1401" s="110">
        <f t="shared" ref="A1401:A1406" si="63">+A1400+1</f>
        <v>19</v>
      </c>
      <c r="B1401" s="129" t="s">
        <v>202</v>
      </c>
      <c r="C1401" s="129"/>
      <c r="D1401" s="142">
        <f>H1397*D1400</f>
        <v>50068.7503125</v>
      </c>
      <c r="E1401" s="142">
        <f>+$H$1397*E1400</f>
        <v>26812.96875</v>
      </c>
      <c r="F1401" s="142">
        <f>+$H$32*F1400</f>
        <v>0</v>
      </c>
      <c r="G1401" s="142">
        <f>+$H$1397*G1400</f>
        <v>54936.793749999997</v>
      </c>
      <c r="H1401" s="168">
        <f>SUM(D1401:G1401)</f>
        <v>131818.5128125</v>
      </c>
    </row>
    <row r="1402" spans="1:8" x14ac:dyDescent="0.2">
      <c r="A1402" s="110">
        <f t="shared" si="63"/>
        <v>20</v>
      </c>
      <c r="B1402" s="129" t="s">
        <v>203</v>
      </c>
      <c r="C1402" s="129"/>
      <c r="D1402" s="281">
        <f>IF(D1390&lt;&gt;0,+D1401-D1390,0)</f>
        <v>0</v>
      </c>
      <c r="E1402" s="283">
        <f>IF(E1390&lt;&gt;0,+E1401-E1390,0)</f>
        <v>0</v>
      </c>
      <c r="F1402" s="283">
        <f>IF(F1390&lt;&gt;0,+F1401-F1390,0)</f>
        <v>0</v>
      </c>
      <c r="G1402" s="282">
        <f>IF(G1390&lt;&gt;0,+G1401-G1390,0)</f>
        <v>-3.0662499999889405</v>
      </c>
      <c r="H1402" s="168">
        <f>SUM(D1402:G1402)</f>
        <v>-3.0662499999889405</v>
      </c>
    </row>
    <row r="1403" spans="1:8" ht="15.75" x14ac:dyDescent="0.25">
      <c r="A1403" s="110">
        <f t="shared" si="63"/>
        <v>21</v>
      </c>
      <c r="B1403" s="129" t="s">
        <v>204</v>
      </c>
      <c r="C1403" s="129"/>
      <c r="D1403" s="267"/>
      <c r="E1403" s="169"/>
      <c r="F1403" s="169"/>
      <c r="G1403" s="169"/>
      <c r="H1403" s="268"/>
    </row>
    <row r="1404" spans="1:8" x14ac:dyDescent="0.2">
      <c r="A1404" s="110">
        <f t="shared" si="63"/>
        <v>22</v>
      </c>
      <c r="B1404" s="129" t="s">
        <v>205</v>
      </c>
      <c r="C1404" s="129"/>
      <c r="D1404" s="271"/>
      <c r="E1404" s="273"/>
      <c r="F1404" s="273"/>
      <c r="G1404" s="273"/>
      <c r="H1404" s="272"/>
    </row>
    <row r="1405" spans="1:8" x14ac:dyDescent="0.2">
      <c r="A1405" s="110">
        <f t="shared" si="63"/>
        <v>23</v>
      </c>
      <c r="B1405" s="129" t="s">
        <v>206</v>
      </c>
      <c r="C1405" s="129"/>
      <c r="D1405" s="271"/>
      <c r="E1405" s="273"/>
      <c r="F1405" s="273"/>
      <c r="G1405" s="273"/>
      <c r="H1405" s="272"/>
    </row>
    <row r="1406" spans="1:8" x14ac:dyDescent="0.2">
      <c r="A1406" s="110">
        <f t="shared" si="63"/>
        <v>24</v>
      </c>
      <c r="B1406" s="129" t="s">
        <v>145</v>
      </c>
      <c r="C1406" s="129"/>
      <c r="D1406" s="269"/>
      <c r="E1406" s="270"/>
      <c r="F1406" s="270"/>
      <c r="G1406" s="270"/>
      <c r="H1406" s="266"/>
    </row>
    <row r="1407" spans="1:8" x14ac:dyDescent="0.2">
      <c r="A1407" s="139" t="s">
        <v>139</v>
      </c>
      <c r="B1407" s="170" t="s">
        <v>146</v>
      </c>
      <c r="C1407" s="212"/>
      <c r="D1407" s="171">
        <v>0</v>
      </c>
      <c r="E1407" s="172"/>
      <c r="F1407" s="172"/>
      <c r="G1407" s="172">
        <v>0</v>
      </c>
      <c r="H1407" s="168">
        <f>SUM(D1407:G1407)</f>
        <v>0</v>
      </c>
    </row>
    <row r="1408" spans="1:8" x14ac:dyDescent="0.2">
      <c r="A1408" s="139" t="s">
        <v>140</v>
      </c>
      <c r="B1408" s="170" t="s">
        <v>147</v>
      </c>
      <c r="C1408" s="129"/>
      <c r="D1408" s="171">
        <v>0</v>
      </c>
      <c r="E1408" s="172"/>
      <c r="F1408" s="172"/>
      <c r="G1408" s="172">
        <v>0</v>
      </c>
      <c r="H1408" s="168">
        <f>SUM(D1408:G1408)</f>
        <v>0</v>
      </c>
    </row>
    <row r="1409" spans="1:8" x14ac:dyDescent="0.2">
      <c r="A1409" s="139" t="s">
        <v>141</v>
      </c>
      <c r="B1409" s="129" t="s">
        <v>407</v>
      </c>
      <c r="C1409" s="129"/>
      <c r="D1409" s="279">
        <f>+D1401+D1407+D1408</f>
        <v>50068.7503125</v>
      </c>
      <c r="E1409" s="172">
        <f>+E1401+E1407+E1408</f>
        <v>26812.96875</v>
      </c>
      <c r="F1409" s="172">
        <f>+F1401+F1407+F1408</f>
        <v>0</v>
      </c>
      <c r="G1409" s="280">
        <f>+G1401+G1407+G1408</f>
        <v>54936.793749999997</v>
      </c>
      <c r="H1409" s="168">
        <f>SUM(D1409:G1409)</f>
        <v>131818.5128125</v>
      </c>
    </row>
    <row r="1410" spans="1:8" x14ac:dyDescent="0.2">
      <c r="A1410" s="110">
        <v>25</v>
      </c>
      <c r="B1410" s="129" t="s">
        <v>148</v>
      </c>
      <c r="C1410" s="129"/>
      <c r="D1410" s="279">
        <v>50068.75</v>
      </c>
      <c r="E1410" s="172">
        <v>26813.02</v>
      </c>
      <c r="F1410" s="172"/>
      <c r="G1410" s="280">
        <v>54936.75</v>
      </c>
      <c r="H1410" s="168">
        <f>SUM(D1410:G1410)</f>
        <v>131818.52000000002</v>
      </c>
    </row>
    <row r="1411" spans="1:8" x14ac:dyDescent="0.2">
      <c r="A1411" s="110">
        <f>+A1410+1</f>
        <v>26</v>
      </c>
      <c r="B1411" s="129" t="s">
        <v>149</v>
      </c>
      <c r="C1411" s="129"/>
      <c r="D1411" s="279">
        <f>+D1410-D1409</f>
        <v>-3.125000002910383E-4</v>
      </c>
      <c r="E1411" s="142">
        <f>+E1410-E1409</f>
        <v>5.1250000000436557E-2</v>
      </c>
      <c r="F1411" s="142">
        <f>+F1410-F1409</f>
        <v>0</v>
      </c>
      <c r="G1411" s="280">
        <f>+G1410-G1409</f>
        <v>-4.3749999997089617E-2</v>
      </c>
      <c r="H1411" s="168">
        <f>SUM(D1411:G1411)</f>
        <v>7.1875000030559022E-3</v>
      </c>
    </row>
    <row r="1412" spans="1:8" ht="15.75" thickBot="1" x14ac:dyDescent="0.25">
      <c r="A1412" s="110">
        <f>+A1411+1</f>
        <v>27</v>
      </c>
      <c r="B1412" s="129" t="s">
        <v>207</v>
      </c>
      <c r="C1412" s="129"/>
      <c r="D1412" s="171">
        <v>-0.24</v>
      </c>
      <c r="E1412" s="172">
        <v>-0.81</v>
      </c>
      <c r="F1412" s="172"/>
      <c r="G1412" s="169"/>
      <c r="H1412" s="173">
        <f>SUM(D1412:F1412)</f>
        <v>-1.05</v>
      </c>
    </row>
    <row r="1413" spans="1:8" ht="16.5" thickBot="1" x14ac:dyDescent="0.3">
      <c r="A1413" s="110">
        <f>+A1412+1</f>
        <v>28</v>
      </c>
      <c r="B1413" s="116" t="s">
        <v>208</v>
      </c>
      <c r="C1413" s="116"/>
      <c r="D1413" s="174">
        <f>+D1409+D1411+D1412</f>
        <v>50068.51</v>
      </c>
      <c r="E1413" s="174">
        <f>+E1409+E1411+E1412</f>
        <v>26812.21</v>
      </c>
      <c r="F1413" s="174">
        <f>+F1409+F1411+F1412</f>
        <v>0</v>
      </c>
      <c r="G1413" s="174">
        <f>+G1409+G1411</f>
        <v>54936.75</v>
      </c>
      <c r="H1413" s="175">
        <f>SUM(D1413:G1413)</f>
        <v>131817.47</v>
      </c>
    </row>
    <row r="1414" spans="1:8" ht="15.75" thickTop="1" x14ac:dyDescent="0.2">
      <c r="A1414" s="110"/>
      <c r="B1414" s="129"/>
      <c r="C1414" s="129"/>
      <c r="D1414" s="151"/>
      <c r="E1414" s="151"/>
      <c r="F1414" s="151"/>
      <c r="G1414" s="151"/>
      <c r="H1414" s="151"/>
    </row>
    <row r="1415" spans="1:8" ht="16.5" thickBot="1" x14ac:dyDescent="0.3">
      <c r="A1415" s="110"/>
      <c r="B1415" s="135" t="s">
        <v>209</v>
      </c>
      <c r="C1415" s="135"/>
      <c r="D1415" s="151"/>
      <c r="E1415" s="151"/>
      <c r="F1415" s="151"/>
      <c r="G1415" s="151"/>
      <c r="H1415" s="151"/>
    </row>
    <row r="1416" spans="1:8" ht="15.75" thickTop="1" x14ac:dyDescent="0.2">
      <c r="A1416" s="110">
        <f>+A1413+1</f>
        <v>29</v>
      </c>
      <c r="B1416" s="129" t="s">
        <v>168</v>
      </c>
      <c r="C1416" s="129"/>
      <c r="D1416" s="176"/>
      <c r="E1416" s="177"/>
      <c r="F1416" s="178"/>
      <c r="G1416" s="179">
        <v>0</v>
      </c>
      <c r="H1416" s="180">
        <f>G1416</f>
        <v>0</v>
      </c>
    </row>
    <row r="1417" spans="1:8" x14ac:dyDescent="0.2">
      <c r="A1417" s="110">
        <f t="shared" ref="A1417:A1425" si="64">+A1416+1</f>
        <v>30</v>
      </c>
      <c r="B1417" s="129" t="s">
        <v>169</v>
      </c>
      <c r="C1417" s="129"/>
      <c r="D1417" s="181"/>
      <c r="E1417" s="182"/>
      <c r="F1417" s="141"/>
      <c r="G1417" s="142">
        <v>27.45</v>
      </c>
      <c r="H1417" s="183">
        <f t="shared" ref="H1417:H1424" si="65">+G1417</f>
        <v>27.45</v>
      </c>
    </row>
    <row r="1418" spans="1:8" x14ac:dyDescent="0.2">
      <c r="A1418" s="110">
        <f t="shared" si="64"/>
        <v>31</v>
      </c>
      <c r="B1418" s="129" t="s">
        <v>360</v>
      </c>
      <c r="C1418" s="129"/>
      <c r="D1418" s="181"/>
      <c r="E1418" s="182"/>
      <c r="F1418" s="141"/>
      <c r="G1418" s="142">
        <v>0</v>
      </c>
      <c r="H1418" s="183">
        <f t="shared" si="65"/>
        <v>0</v>
      </c>
    </row>
    <row r="1419" spans="1:8" x14ac:dyDescent="0.2">
      <c r="A1419" s="110">
        <f t="shared" si="64"/>
        <v>32</v>
      </c>
      <c r="B1419" s="129" t="s">
        <v>210</v>
      </c>
      <c r="C1419" s="129"/>
      <c r="D1419" s="181"/>
      <c r="E1419" s="182"/>
      <c r="F1419" s="141"/>
      <c r="G1419" s="142">
        <v>0</v>
      </c>
      <c r="H1419" s="183">
        <f t="shared" si="65"/>
        <v>0</v>
      </c>
    </row>
    <row r="1420" spans="1:8" x14ac:dyDescent="0.2">
      <c r="A1420" s="110">
        <f t="shared" si="64"/>
        <v>33</v>
      </c>
      <c r="B1420" s="129"/>
      <c r="C1420" s="129"/>
      <c r="D1420" s="181"/>
      <c r="E1420" s="182"/>
      <c r="F1420" s="141"/>
      <c r="G1420" s="265"/>
      <c r="H1420" s="274"/>
    </row>
    <row r="1421" spans="1:8" x14ac:dyDescent="0.2">
      <c r="A1421" s="110">
        <f t="shared" si="64"/>
        <v>34</v>
      </c>
      <c r="B1421" s="129" t="s">
        <v>211</v>
      </c>
      <c r="C1421" s="129"/>
      <c r="D1421" s="181"/>
      <c r="E1421" s="182"/>
      <c r="F1421" s="141"/>
      <c r="G1421" s="142">
        <v>0</v>
      </c>
      <c r="H1421" s="183">
        <f t="shared" si="65"/>
        <v>0</v>
      </c>
    </row>
    <row r="1422" spans="1:8" x14ac:dyDescent="0.2">
      <c r="A1422" s="110">
        <f t="shared" si="64"/>
        <v>35</v>
      </c>
      <c r="B1422" s="129" t="s">
        <v>212</v>
      </c>
      <c r="C1422" s="129"/>
      <c r="D1422" s="181"/>
      <c r="E1422" s="182"/>
      <c r="F1422" s="141"/>
      <c r="G1422" s="142">
        <v>0</v>
      </c>
      <c r="H1422" s="183">
        <f t="shared" si="65"/>
        <v>0</v>
      </c>
    </row>
    <row r="1423" spans="1:8" x14ac:dyDescent="0.2">
      <c r="A1423" s="110">
        <f t="shared" si="64"/>
        <v>36</v>
      </c>
      <c r="B1423" s="129" t="s">
        <v>213</v>
      </c>
      <c r="C1423" s="129"/>
      <c r="D1423" s="181"/>
      <c r="E1423" s="182"/>
      <c r="F1423" s="141"/>
      <c r="G1423" s="142">
        <v>0</v>
      </c>
      <c r="H1423" s="183">
        <f t="shared" si="65"/>
        <v>0</v>
      </c>
    </row>
    <row r="1424" spans="1:8" ht="60.75" thickBot="1" x14ac:dyDescent="0.25">
      <c r="A1424" s="184">
        <f t="shared" si="64"/>
        <v>37</v>
      </c>
      <c r="B1424" s="185" t="s">
        <v>214</v>
      </c>
      <c r="C1424" s="186"/>
      <c r="D1424" s="187"/>
      <c r="E1424" s="188"/>
      <c r="F1424" s="189"/>
      <c r="G1424" s="190">
        <v>0</v>
      </c>
      <c r="H1424" s="191">
        <f t="shared" si="65"/>
        <v>0</v>
      </c>
    </row>
    <row r="1425" spans="1:9" ht="17.25" thickTop="1" thickBot="1" x14ac:dyDescent="0.3">
      <c r="A1425" s="110">
        <f t="shared" si="64"/>
        <v>38</v>
      </c>
      <c r="B1425" s="724" t="s">
        <v>215</v>
      </c>
      <c r="C1425" s="116"/>
      <c r="D1425" s="192"/>
      <c r="E1425" s="143"/>
      <c r="F1425" s="193"/>
      <c r="G1425" s="194">
        <f>SUM(G1416:G1424)</f>
        <v>27.45</v>
      </c>
      <c r="H1425" s="194">
        <f>SUM(H1416:H1424)</f>
        <v>27.45</v>
      </c>
    </row>
    <row r="1426" spans="1:9" ht="16.5" thickTop="1" thickBot="1" x14ac:dyDescent="0.25">
      <c r="A1426" s="110"/>
      <c r="B1426" s="129"/>
      <c r="C1426" s="129"/>
      <c r="D1426" s="195"/>
      <c r="E1426" s="195"/>
      <c r="F1426" s="195"/>
      <c r="G1426" s="195"/>
      <c r="H1426" s="195"/>
    </row>
    <row r="1427" spans="1:9" ht="17.25" thickTop="1" thickBot="1" x14ac:dyDescent="0.3">
      <c r="A1427" s="110">
        <f>+A1425+1</f>
        <v>39</v>
      </c>
      <c r="B1427" s="116" t="s">
        <v>216</v>
      </c>
      <c r="C1427" s="116"/>
      <c r="D1427" s="196">
        <f>D1413</f>
        <v>50068.51</v>
      </c>
      <c r="E1427" s="196">
        <f>E1413</f>
        <v>26812.21</v>
      </c>
      <c r="F1427" s="196">
        <f>F1413</f>
        <v>0</v>
      </c>
      <c r="G1427" s="194">
        <f>G1413+G1425</f>
        <v>54964.2</v>
      </c>
      <c r="H1427" s="194">
        <f>H1413+H1425</f>
        <v>131844.92000000001</v>
      </c>
      <c r="I1427" s="482"/>
    </row>
    <row r="1428" spans="1:9" ht="16.5" thickTop="1" thickBot="1" x14ac:dyDescent="0.25">
      <c r="A1428" s="110">
        <f>+A1427+1</f>
        <v>40</v>
      </c>
      <c r="B1428" s="725" t="s">
        <v>217</v>
      </c>
      <c r="C1428" s="197"/>
      <c r="D1428" s="201"/>
      <c r="E1428" s="198"/>
      <c r="F1428" s="198"/>
      <c r="G1428" s="198"/>
      <c r="H1428" s="382">
        <v>1.5057499999999999E-3</v>
      </c>
    </row>
    <row r="1429" spans="1:9" ht="15.75" thickTop="1" x14ac:dyDescent="0.2">
      <c r="A1429" s="110"/>
      <c r="B1429" s="110"/>
      <c r="C1429" s="110"/>
      <c r="D1429" s="110"/>
      <c r="E1429" s="111"/>
      <c r="F1429" s="110"/>
      <c r="G1429" s="110"/>
      <c r="H1429" s="110"/>
    </row>
    <row r="1431" spans="1:9" ht="20.25" x14ac:dyDescent="0.3">
      <c r="A1431" s="109" t="s">
        <v>134</v>
      </c>
      <c r="B1431" s="110"/>
      <c r="C1431" s="109"/>
      <c r="E1431" s="202"/>
      <c r="F1431" s="110"/>
      <c r="G1431" s="110"/>
      <c r="H1431" s="110"/>
    </row>
    <row r="1432" spans="1:9" ht="20.25" x14ac:dyDescent="0.3">
      <c r="A1432" s="112" t="s">
        <v>645</v>
      </c>
      <c r="B1432" s="109"/>
      <c r="C1432" s="109"/>
      <c r="D1432" s="110"/>
      <c r="E1432" s="111"/>
      <c r="F1432" s="110"/>
      <c r="G1432" s="110"/>
      <c r="H1432" s="110"/>
    </row>
    <row r="1433" spans="1:9" x14ac:dyDescent="0.2">
      <c r="A1433" s="113" t="s">
        <v>173</v>
      </c>
      <c r="B1433" s="114"/>
      <c r="C1433" s="115"/>
      <c r="D1433" s="110"/>
      <c r="E1433" s="111"/>
      <c r="F1433" s="110"/>
      <c r="G1433" s="110"/>
      <c r="H1433" s="110"/>
    </row>
    <row r="1434" spans="1:9" ht="21" thickBot="1" x14ac:dyDescent="0.35">
      <c r="A1434" s="256" t="s">
        <v>523</v>
      </c>
      <c r="B1434" s="257"/>
      <c r="C1434" s="257"/>
      <c r="D1434" s="110"/>
      <c r="E1434" s="111"/>
      <c r="F1434" s="110"/>
      <c r="G1434" s="110"/>
      <c r="H1434" s="110"/>
    </row>
    <row r="1435" spans="1:9" ht="15.75" thickBot="1" x14ac:dyDescent="0.25">
      <c r="A1435" s="110"/>
      <c r="B1435" s="110"/>
      <c r="C1435" s="110"/>
      <c r="D1435" s="110"/>
      <c r="E1435" s="111"/>
      <c r="F1435" s="110"/>
      <c r="G1435" s="110"/>
      <c r="H1435" s="110"/>
    </row>
    <row r="1436" spans="1:9" ht="15.75" thickTop="1" x14ac:dyDescent="0.2">
      <c r="A1436" s="110">
        <v>1</v>
      </c>
      <c r="B1436" s="117" t="s">
        <v>174</v>
      </c>
      <c r="C1436" s="388">
        <v>311</v>
      </c>
      <c r="D1436" s="118"/>
      <c r="E1436" s="119"/>
      <c r="F1436" s="110"/>
      <c r="G1436" s="120"/>
      <c r="H1436" s="120"/>
    </row>
    <row r="1437" spans="1:9" x14ac:dyDescent="0.2">
      <c r="A1437" s="110">
        <v>2</v>
      </c>
      <c r="B1437" s="117" t="s">
        <v>175</v>
      </c>
      <c r="C1437" s="121" t="s">
        <v>462</v>
      </c>
      <c r="D1437" s="122"/>
      <c r="E1437" s="123"/>
      <c r="F1437" s="110"/>
      <c r="G1437" s="120"/>
      <c r="H1437" s="120"/>
    </row>
    <row r="1438" spans="1:9" ht="15.75" thickBot="1" x14ac:dyDescent="0.25">
      <c r="A1438" s="110">
        <v>3</v>
      </c>
      <c r="B1438" s="117" t="s">
        <v>176</v>
      </c>
      <c r="C1438" s="124"/>
      <c r="D1438" s="125"/>
      <c r="E1438" s="126"/>
      <c r="F1438" s="120"/>
      <c r="G1438" s="120"/>
      <c r="H1438" s="120"/>
    </row>
    <row r="1439" spans="1:9" ht="15.75" thickTop="1" x14ac:dyDescent="0.2">
      <c r="A1439" s="110"/>
      <c r="B1439" s="117" t="s">
        <v>177</v>
      </c>
      <c r="C1439" s="117"/>
      <c r="D1439" s="127"/>
      <c r="E1439" s="128"/>
      <c r="F1439" s="120"/>
      <c r="G1439" s="120"/>
      <c r="H1439" s="120"/>
    </row>
    <row r="1440" spans="1:9" x14ac:dyDescent="0.2">
      <c r="A1440" s="110"/>
      <c r="B1440" s="110"/>
      <c r="C1440" s="110"/>
      <c r="D1440" s="110"/>
      <c r="E1440" s="111"/>
      <c r="F1440" s="110"/>
      <c r="G1440" s="110"/>
      <c r="H1440" s="110"/>
    </row>
    <row r="1441" spans="1:8" x14ac:dyDescent="0.2">
      <c r="A1441" s="110"/>
      <c r="B1441" s="117"/>
      <c r="C1441" s="117"/>
      <c r="D1441" s="120"/>
      <c r="E1441" s="128"/>
      <c r="F1441" s="127" t="s">
        <v>178</v>
      </c>
      <c r="G1441" s="120"/>
      <c r="H1441" s="120"/>
    </row>
    <row r="1442" spans="1:8" x14ac:dyDescent="0.2">
      <c r="A1442" s="110"/>
      <c r="B1442" s="129"/>
      <c r="C1442" s="129"/>
      <c r="D1442" s="130" t="s">
        <v>179</v>
      </c>
      <c r="E1442" s="131" t="s">
        <v>180</v>
      </c>
      <c r="F1442" s="127" t="s">
        <v>181</v>
      </c>
      <c r="G1442" s="127" t="s">
        <v>182</v>
      </c>
      <c r="H1442" s="120"/>
    </row>
    <row r="1443" spans="1:8" x14ac:dyDescent="0.2">
      <c r="A1443" s="110">
        <v>4</v>
      </c>
      <c r="B1443" s="117" t="s">
        <v>154</v>
      </c>
      <c r="C1443" s="117"/>
      <c r="D1443" s="275"/>
      <c r="E1443" s="132" t="s">
        <v>509</v>
      </c>
      <c r="F1443" s="276"/>
      <c r="G1443" s="422" t="s">
        <v>509</v>
      </c>
      <c r="H1443" s="275"/>
    </row>
    <row r="1444" spans="1:8" ht="15.75" x14ac:dyDescent="0.25">
      <c r="A1444" s="110"/>
      <c r="B1444" s="129"/>
      <c r="C1444" s="129"/>
      <c r="D1444" s="134" t="s">
        <v>183</v>
      </c>
      <c r="E1444" s="135" t="s">
        <v>183</v>
      </c>
      <c r="F1444" s="136" t="s">
        <v>183</v>
      </c>
      <c r="G1444" s="136" t="s">
        <v>184</v>
      </c>
      <c r="H1444" s="136" t="s">
        <v>185</v>
      </c>
    </row>
    <row r="1445" spans="1:8" ht="16.5" thickBot="1" x14ac:dyDescent="0.3">
      <c r="A1445" s="110"/>
      <c r="B1445" s="135" t="s">
        <v>186</v>
      </c>
      <c r="C1445" s="135"/>
      <c r="D1445" s="137"/>
      <c r="E1445" s="138"/>
      <c r="F1445" s="137"/>
      <c r="G1445" s="137"/>
      <c r="H1445" s="137"/>
    </row>
    <row r="1446" spans="1:8" ht="16.5" thickTop="1" x14ac:dyDescent="0.25">
      <c r="A1446" s="139">
        <f>1+A1443</f>
        <v>5</v>
      </c>
      <c r="B1446" s="117" t="s">
        <v>187</v>
      </c>
      <c r="C1446" s="135"/>
      <c r="D1446" s="216">
        <v>0</v>
      </c>
      <c r="E1446" s="217"/>
      <c r="F1446" s="218"/>
      <c r="G1446" s="219"/>
      <c r="H1446" s="220">
        <f>+D1446</f>
        <v>0</v>
      </c>
    </row>
    <row r="1447" spans="1:8" x14ac:dyDescent="0.2">
      <c r="A1447" s="110">
        <f>+A1446+1</f>
        <v>6</v>
      </c>
      <c r="B1447" s="129" t="s">
        <v>188</v>
      </c>
      <c r="C1447" s="129"/>
      <c r="D1447" s="221"/>
      <c r="E1447" s="222">
        <v>0</v>
      </c>
      <c r="F1447" s="223"/>
      <c r="G1447" s="224"/>
      <c r="H1447" s="220">
        <f>+E1447</f>
        <v>0</v>
      </c>
    </row>
    <row r="1448" spans="1:8" x14ac:dyDescent="0.2">
      <c r="A1448" s="110">
        <f>+A1447+1</f>
        <v>7</v>
      </c>
      <c r="B1448" s="129" t="s">
        <v>155</v>
      </c>
      <c r="C1448" s="129"/>
      <c r="D1448" s="225"/>
      <c r="E1448" s="226"/>
      <c r="F1448" s="227">
        <v>0</v>
      </c>
      <c r="G1448" s="228"/>
      <c r="H1448" s="229">
        <f>+F1448</f>
        <v>0</v>
      </c>
    </row>
    <row r="1449" spans="1:8" x14ac:dyDescent="0.2">
      <c r="A1449" s="110">
        <f>+A1448+1</f>
        <v>8</v>
      </c>
      <c r="B1449" s="129" t="s">
        <v>156</v>
      </c>
      <c r="C1449" s="129"/>
      <c r="D1449" s="225"/>
      <c r="E1449" s="230"/>
      <c r="F1449" s="231">
        <v>0</v>
      </c>
      <c r="G1449" s="232"/>
      <c r="H1449" s="229">
        <f>+F1449</f>
        <v>0</v>
      </c>
    </row>
    <row r="1450" spans="1:8" ht="15.75" thickBot="1" x14ac:dyDescent="0.25">
      <c r="A1450" s="110">
        <f>+A1449+1</f>
        <v>9</v>
      </c>
      <c r="B1450" s="129" t="s">
        <v>189</v>
      </c>
      <c r="C1450" s="129"/>
      <c r="D1450" s="225"/>
      <c r="E1450" s="233"/>
      <c r="F1450" s="234"/>
      <c r="G1450" s="235">
        <v>0</v>
      </c>
      <c r="H1450" s="236">
        <f>+G1450</f>
        <v>0</v>
      </c>
    </row>
    <row r="1451" spans="1:8" ht="17.25" thickTop="1" thickBot="1" x14ac:dyDescent="0.3">
      <c r="A1451" s="110">
        <f>+A1450+1</f>
        <v>10</v>
      </c>
      <c r="B1451" s="116" t="s">
        <v>190</v>
      </c>
      <c r="C1451" s="116"/>
      <c r="D1451" s="237">
        <f>+D1446</f>
        <v>0</v>
      </c>
      <c r="E1451" s="238">
        <f>+E1447</f>
        <v>0</v>
      </c>
      <c r="F1451" s="239">
        <f>+F1448+F1449</f>
        <v>0</v>
      </c>
      <c r="G1451" s="239">
        <f>+G1450</f>
        <v>0</v>
      </c>
      <c r="H1451" s="239">
        <f>SUM(D1451:G1451)</f>
        <v>0</v>
      </c>
    </row>
    <row r="1452" spans="1:8" ht="15.75" thickTop="1" x14ac:dyDescent="0.2">
      <c r="A1452" s="110"/>
      <c r="B1452" s="129"/>
      <c r="C1452" s="129"/>
      <c r="D1452" s="144"/>
      <c r="E1452" s="145"/>
      <c r="F1452" s="144"/>
      <c r="G1452" s="144"/>
      <c r="H1452" s="144"/>
    </row>
    <row r="1453" spans="1:8" ht="16.5" thickBot="1" x14ac:dyDescent="0.3">
      <c r="A1453" s="110"/>
      <c r="B1453" s="135" t="s">
        <v>191</v>
      </c>
      <c r="C1453" s="135"/>
      <c r="D1453" s="144"/>
      <c r="E1453" s="145"/>
      <c r="F1453" s="144"/>
      <c r="G1453" s="144"/>
      <c r="H1453" s="144"/>
    </row>
    <row r="1454" spans="1:8" ht="15.75" thickTop="1" x14ac:dyDescent="0.2">
      <c r="A1454" s="110">
        <f>+A1451+1</f>
        <v>11</v>
      </c>
      <c r="B1454" s="129" t="s">
        <v>192</v>
      </c>
      <c r="C1454" s="129"/>
      <c r="D1454" s="146"/>
      <c r="E1454" s="147"/>
      <c r="F1454" s="147"/>
      <c r="G1454" s="147"/>
      <c r="H1454" s="148"/>
    </row>
    <row r="1455" spans="1:8" ht="16.5" thickBot="1" x14ac:dyDescent="0.3">
      <c r="A1455" s="110">
        <f>+A1454+1</f>
        <v>12</v>
      </c>
      <c r="B1455" s="724" t="s">
        <v>193</v>
      </c>
      <c r="C1455" s="116"/>
      <c r="D1455" s="277">
        <f>+D1451-D1454</f>
        <v>0</v>
      </c>
      <c r="E1455" s="149">
        <f>+E1451-E1454</f>
        <v>0</v>
      </c>
      <c r="F1455" s="149">
        <f>+F1451-F1454</f>
        <v>0</v>
      </c>
      <c r="G1455" s="149">
        <f>+G1451-G1454</f>
        <v>0</v>
      </c>
      <c r="H1455" s="150">
        <f>+H1451-H1454</f>
        <v>0</v>
      </c>
    </row>
    <row r="1456" spans="1:8" ht="15.75" thickTop="1" x14ac:dyDescent="0.2">
      <c r="A1456" s="110"/>
      <c r="B1456" s="129"/>
      <c r="C1456" s="129"/>
      <c r="D1456" s="129"/>
      <c r="E1456" s="151"/>
      <c r="F1456" s="129"/>
      <c r="G1456" s="129"/>
      <c r="H1456" s="129"/>
    </row>
    <row r="1457" spans="1:8" ht="16.5" thickBot="1" x14ac:dyDescent="0.3">
      <c r="A1457" s="110"/>
      <c r="B1457" s="152" t="s">
        <v>194</v>
      </c>
      <c r="C1457" s="134"/>
      <c r="D1457" s="129"/>
      <c r="E1457" s="151"/>
      <c r="F1457" s="129"/>
      <c r="G1457" s="129"/>
      <c r="H1457" s="129"/>
    </row>
    <row r="1458" spans="1:8" ht="15.75" thickTop="1" x14ac:dyDescent="0.2">
      <c r="A1458" s="110">
        <f>+A1455+1</f>
        <v>13</v>
      </c>
      <c r="B1458" s="129" t="s">
        <v>195</v>
      </c>
      <c r="C1458" s="129"/>
      <c r="D1458" s="153"/>
      <c r="E1458" s="154"/>
      <c r="F1458" s="140"/>
      <c r="G1458" s="155"/>
      <c r="H1458" s="418">
        <v>113430471</v>
      </c>
    </row>
    <row r="1459" spans="1:8" x14ac:dyDescent="0.2">
      <c r="A1459" s="110">
        <f>+A1458+1</f>
        <v>14</v>
      </c>
      <c r="B1459" s="110" t="s">
        <v>196</v>
      </c>
      <c r="C1459" s="110"/>
      <c r="D1459" s="157"/>
      <c r="E1459" s="158"/>
      <c r="F1459" s="159"/>
      <c r="G1459" s="160"/>
      <c r="H1459" s="419">
        <v>0</v>
      </c>
    </row>
    <row r="1460" spans="1:8" x14ac:dyDescent="0.2">
      <c r="A1460" s="110">
        <f>+A1459+1</f>
        <v>15</v>
      </c>
      <c r="B1460" s="129" t="s">
        <v>197</v>
      </c>
      <c r="C1460" s="129"/>
      <c r="D1460" s="157"/>
      <c r="E1460" s="158"/>
      <c r="F1460" s="159"/>
      <c r="G1460" s="160"/>
      <c r="H1460" s="419">
        <v>0</v>
      </c>
    </row>
    <row r="1461" spans="1:8" ht="15.75" thickBot="1" x14ac:dyDescent="0.25">
      <c r="A1461" s="110">
        <f>+A1460+1</f>
        <v>16</v>
      </c>
      <c r="B1461" s="129" t="s">
        <v>198</v>
      </c>
      <c r="C1461" s="129"/>
      <c r="D1461" s="157"/>
      <c r="E1461" s="158"/>
      <c r="F1461" s="159"/>
      <c r="G1461" s="160"/>
      <c r="H1461" s="419">
        <v>0</v>
      </c>
    </row>
    <row r="1462" spans="1:8" ht="17.25" thickTop="1" thickBot="1" x14ac:dyDescent="0.3">
      <c r="A1462" s="110">
        <f>+A1461+1</f>
        <v>17</v>
      </c>
      <c r="B1462" s="116" t="s">
        <v>199</v>
      </c>
      <c r="C1462" s="116"/>
      <c r="D1462" s="162"/>
      <c r="E1462" s="163"/>
      <c r="F1462" s="164"/>
      <c r="G1462" s="164"/>
      <c r="H1462" s="420">
        <f>+H1458+H1459+H1460-H1461</f>
        <v>113430471</v>
      </c>
    </row>
    <row r="1463" spans="1:8" ht="15.75" thickTop="1" x14ac:dyDescent="0.2">
      <c r="A1463" s="110"/>
      <c r="B1463" s="129" t="s">
        <v>177</v>
      </c>
      <c r="C1463" s="129"/>
      <c r="D1463" s="166"/>
      <c r="E1463" s="167"/>
      <c r="F1463" s="166"/>
      <c r="G1463" s="166"/>
      <c r="H1463" s="166"/>
    </row>
    <row r="1464" spans="1:8" ht="16.5" thickBot="1" x14ac:dyDescent="0.3">
      <c r="A1464" s="110"/>
      <c r="B1464" s="135" t="s">
        <v>200</v>
      </c>
      <c r="C1464" s="135"/>
      <c r="D1464" s="166"/>
      <c r="E1464" s="167"/>
      <c r="F1464" s="166"/>
      <c r="G1464" s="166"/>
      <c r="H1464" s="166"/>
    </row>
    <row r="1465" spans="1:8" ht="15.75" thickTop="1" x14ac:dyDescent="0.2">
      <c r="A1465" s="110">
        <f>+A1462+1</f>
        <v>18</v>
      </c>
      <c r="B1465" s="129" t="s">
        <v>201</v>
      </c>
      <c r="C1465" s="129"/>
      <c r="D1465" s="199">
        <v>5.3660000000000003E-4</v>
      </c>
      <c r="E1465" s="200">
        <f>+INT(E1455/$H$32*10000000)/10000000</f>
        <v>0</v>
      </c>
      <c r="F1465" s="200">
        <f>+INT(F1455/$H$32*10000000)/10000000</f>
        <v>0</v>
      </c>
      <c r="G1465" s="200">
        <f>+INT(G1455/$H$32*10000000)/10000000</f>
        <v>0</v>
      </c>
      <c r="H1465" s="278">
        <f>SUM(D1465:G1465)</f>
        <v>5.3660000000000003E-4</v>
      </c>
    </row>
    <row r="1466" spans="1:8" x14ac:dyDescent="0.2">
      <c r="A1466" s="110">
        <f t="shared" ref="A1466:A1471" si="66">+A1465+1</f>
        <v>19</v>
      </c>
      <c r="B1466" s="129" t="s">
        <v>202</v>
      </c>
      <c r="C1466" s="129"/>
      <c r="D1466" s="142">
        <f>H1462*D1465</f>
        <v>60866.790738600001</v>
      </c>
      <c r="E1466" s="142">
        <f>+$H$32*E1465</f>
        <v>0</v>
      </c>
      <c r="F1466" s="142">
        <f>+$H$32*F1465</f>
        <v>0</v>
      </c>
      <c r="G1466" s="142">
        <f>+$H$32*G1465</f>
        <v>0</v>
      </c>
      <c r="H1466" s="168">
        <f>SUM(D1466:G1466)</f>
        <v>60866.790738600001</v>
      </c>
    </row>
    <row r="1467" spans="1:8" x14ac:dyDescent="0.2">
      <c r="A1467" s="110">
        <f t="shared" si="66"/>
        <v>20</v>
      </c>
      <c r="B1467" s="129" t="s">
        <v>203</v>
      </c>
      <c r="C1467" s="129"/>
      <c r="D1467" s="281">
        <f>IF(D1455&lt;&gt;0,+D1466-D1455,0)</f>
        <v>0</v>
      </c>
      <c r="E1467" s="283">
        <f>IF(E1455&lt;&gt;0,+E1466-E1455,0)</f>
        <v>0</v>
      </c>
      <c r="F1467" s="283">
        <f>IF(F1455&lt;&gt;0,+F1466-F1455,0)</f>
        <v>0</v>
      </c>
      <c r="G1467" s="282">
        <f>IF(G1455&lt;&gt;0,+G1466-G1455,0)</f>
        <v>0</v>
      </c>
      <c r="H1467" s="168">
        <f>SUM(D1467:G1467)</f>
        <v>0</v>
      </c>
    </row>
    <row r="1468" spans="1:8" ht="15.75" x14ac:dyDescent="0.25">
      <c r="A1468" s="110">
        <f t="shared" si="66"/>
        <v>21</v>
      </c>
      <c r="B1468" s="129" t="s">
        <v>204</v>
      </c>
      <c r="C1468" s="129"/>
      <c r="D1468" s="267"/>
      <c r="E1468" s="169"/>
      <c r="F1468" s="169"/>
      <c r="G1468" s="169"/>
      <c r="H1468" s="268"/>
    </row>
    <row r="1469" spans="1:8" x14ac:dyDescent="0.2">
      <c r="A1469" s="110">
        <f t="shared" si="66"/>
        <v>22</v>
      </c>
      <c r="B1469" s="129" t="s">
        <v>205</v>
      </c>
      <c r="C1469" s="129"/>
      <c r="D1469" s="271"/>
      <c r="E1469" s="273"/>
      <c r="F1469" s="273"/>
      <c r="G1469" s="273"/>
      <c r="H1469" s="272"/>
    </row>
    <row r="1470" spans="1:8" x14ac:dyDescent="0.2">
      <c r="A1470" s="110">
        <f t="shared" si="66"/>
        <v>23</v>
      </c>
      <c r="B1470" s="129" t="s">
        <v>206</v>
      </c>
      <c r="C1470" s="129"/>
      <c r="D1470" s="271"/>
      <c r="E1470" s="273"/>
      <c r="F1470" s="273"/>
      <c r="G1470" s="273"/>
      <c r="H1470" s="272"/>
    </row>
    <row r="1471" spans="1:8" x14ac:dyDescent="0.2">
      <c r="A1471" s="110">
        <f t="shared" si="66"/>
        <v>24</v>
      </c>
      <c r="B1471" s="129" t="s">
        <v>145</v>
      </c>
      <c r="C1471" s="129"/>
      <c r="D1471" s="269"/>
      <c r="E1471" s="270"/>
      <c r="F1471" s="270"/>
      <c r="G1471" s="270"/>
      <c r="H1471" s="266"/>
    </row>
    <row r="1472" spans="1:8" x14ac:dyDescent="0.2">
      <c r="A1472" s="139" t="s">
        <v>139</v>
      </c>
      <c r="B1472" s="170" t="s">
        <v>146</v>
      </c>
      <c r="C1472" s="212"/>
      <c r="D1472" s="171">
        <v>0</v>
      </c>
      <c r="E1472" s="172"/>
      <c r="F1472" s="172"/>
      <c r="G1472" s="172"/>
      <c r="H1472" s="168">
        <f>SUM(D1472:G1472)</f>
        <v>0</v>
      </c>
    </row>
    <row r="1473" spans="1:8" x14ac:dyDescent="0.2">
      <c r="A1473" s="139" t="s">
        <v>140</v>
      </c>
      <c r="B1473" s="170" t="s">
        <v>147</v>
      </c>
      <c r="C1473" s="129"/>
      <c r="D1473" s="171">
        <v>0</v>
      </c>
      <c r="E1473" s="172"/>
      <c r="F1473" s="172"/>
      <c r="G1473" s="172"/>
      <c r="H1473" s="168">
        <f>SUM(D1473:G1473)</f>
        <v>0</v>
      </c>
    </row>
    <row r="1474" spans="1:8" x14ac:dyDescent="0.2">
      <c r="A1474" s="139" t="s">
        <v>141</v>
      </c>
      <c r="B1474" s="129" t="s">
        <v>407</v>
      </c>
      <c r="C1474" s="129"/>
      <c r="D1474" s="279">
        <f>+D1466+D1472+D1473</f>
        <v>60866.790738600001</v>
      </c>
      <c r="E1474" s="172">
        <f>+E1466+E1472+E1473</f>
        <v>0</v>
      </c>
      <c r="F1474" s="172">
        <f>+F1466+F1472+F1473</f>
        <v>0</v>
      </c>
      <c r="G1474" s="280">
        <f>+G1466+G1472+G1473</f>
        <v>0</v>
      </c>
      <c r="H1474" s="168">
        <f>SUM(D1474:G1474)</f>
        <v>60866.790738600001</v>
      </c>
    </row>
    <row r="1475" spans="1:8" x14ac:dyDescent="0.2">
      <c r="A1475" s="110">
        <v>25</v>
      </c>
      <c r="B1475" s="129" t="s">
        <v>148</v>
      </c>
      <c r="C1475" s="129"/>
      <c r="D1475" s="279">
        <v>60866.79</v>
      </c>
      <c r="E1475" s="172"/>
      <c r="F1475" s="172"/>
      <c r="G1475" s="280"/>
      <c r="H1475" s="168">
        <f>SUM(D1475:G1475)</f>
        <v>60866.79</v>
      </c>
    </row>
    <row r="1476" spans="1:8" x14ac:dyDescent="0.2">
      <c r="A1476" s="110">
        <f>+A1475+1</f>
        <v>26</v>
      </c>
      <c r="B1476" s="129" t="s">
        <v>149</v>
      </c>
      <c r="C1476" s="129"/>
      <c r="D1476" s="279">
        <f>+D1475-D1474</f>
        <v>-7.3859999974956736E-4</v>
      </c>
      <c r="E1476" s="142">
        <f>+E1475-E1474</f>
        <v>0</v>
      </c>
      <c r="F1476" s="142">
        <f>+F1475-F1474</f>
        <v>0</v>
      </c>
      <c r="G1476" s="280">
        <f>+G1475-G1474</f>
        <v>0</v>
      </c>
      <c r="H1476" s="168">
        <f>SUM(D1476:G1476)</f>
        <v>-7.3859999974956736E-4</v>
      </c>
    </row>
    <row r="1477" spans="1:8" ht="15.75" thickBot="1" x14ac:dyDescent="0.25">
      <c r="A1477" s="110">
        <f>+A1476+1</f>
        <v>27</v>
      </c>
      <c r="B1477" s="129" t="s">
        <v>207</v>
      </c>
      <c r="C1477" s="129"/>
      <c r="D1477" s="171">
        <v>-0.3</v>
      </c>
      <c r="E1477" s="172"/>
      <c r="F1477" s="172"/>
      <c r="G1477" s="169"/>
      <c r="H1477" s="173">
        <f>SUM(D1477:F1477)</f>
        <v>-0.3</v>
      </c>
    </row>
    <row r="1478" spans="1:8" ht="16.5" thickBot="1" x14ac:dyDescent="0.3">
      <c r="A1478" s="110">
        <f>+A1477+1</f>
        <v>28</v>
      </c>
      <c r="B1478" s="116" t="s">
        <v>208</v>
      </c>
      <c r="C1478" s="116"/>
      <c r="D1478" s="174">
        <f>+D1474+D1476+D1477</f>
        <v>60866.49</v>
      </c>
      <c r="E1478" s="174">
        <f>+E1474+E1476+E1477</f>
        <v>0</v>
      </c>
      <c r="F1478" s="174">
        <f>+F1474+F1476+F1477</f>
        <v>0</v>
      </c>
      <c r="G1478" s="174">
        <f>+G1474+G1476</f>
        <v>0</v>
      </c>
      <c r="H1478" s="175">
        <f>SUM(D1478:G1478)</f>
        <v>60866.49</v>
      </c>
    </row>
    <row r="1479" spans="1:8" ht="15.75" thickTop="1" x14ac:dyDescent="0.2">
      <c r="A1479" s="110"/>
      <c r="B1479" s="129"/>
      <c r="C1479" s="129"/>
      <c r="D1479" s="151"/>
      <c r="E1479" s="151"/>
      <c r="F1479" s="151"/>
      <c r="G1479" s="151"/>
      <c r="H1479" s="151"/>
    </row>
    <row r="1480" spans="1:8" ht="16.5" thickBot="1" x14ac:dyDescent="0.3">
      <c r="A1480" s="110"/>
      <c r="B1480" s="135" t="s">
        <v>209</v>
      </c>
      <c r="C1480" s="135"/>
      <c r="D1480" s="151"/>
      <c r="E1480" s="151"/>
      <c r="F1480" s="151"/>
      <c r="G1480" s="151"/>
      <c r="H1480" s="151"/>
    </row>
    <row r="1481" spans="1:8" ht="15.75" thickTop="1" x14ac:dyDescent="0.2">
      <c r="A1481" s="110"/>
      <c r="B1481" s="129" t="s">
        <v>168</v>
      </c>
      <c r="C1481" s="129"/>
      <c r="D1481" s="176"/>
      <c r="E1481" s="177"/>
      <c r="F1481" s="178"/>
      <c r="G1481" s="179">
        <v>0</v>
      </c>
      <c r="H1481" s="180">
        <f>G1481</f>
        <v>0</v>
      </c>
    </row>
    <row r="1482" spans="1:8" x14ac:dyDescent="0.2">
      <c r="A1482" s="110">
        <f t="shared" ref="A1482:A1490" si="67">+A1481+1</f>
        <v>1</v>
      </c>
      <c r="B1482" s="129" t="s">
        <v>169</v>
      </c>
      <c r="C1482" s="129"/>
      <c r="D1482" s="181"/>
      <c r="E1482" s="182"/>
      <c r="F1482" s="141"/>
      <c r="G1482" s="142">
        <v>15.37</v>
      </c>
      <c r="H1482" s="183">
        <f t="shared" ref="H1482:H1489" si="68">+G1482</f>
        <v>15.37</v>
      </c>
    </row>
    <row r="1483" spans="1:8" x14ac:dyDescent="0.2">
      <c r="A1483" s="110">
        <f t="shared" si="67"/>
        <v>2</v>
      </c>
      <c r="B1483" s="129" t="s">
        <v>360</v>
      </c>
      <c r="C1483" s="129"/>
      <c r="D1483" s="181"/>
      <c r="E1483" s="182"/>
      <c r="F1483" s="141"/>
      <c r="G1483" s="142">
        <v>0</v>
      </c>
      <c r="H1483" s="183">
        <f t="shared" si="68"/>
        <v>0</v>
      </c>
    </row>
    <row r="1484" spans="1:8" x14ac:dyDescent="0.2">
      <c r="A1484" s="110">
        <f t="shared" si="67"/>
        <v>3</v>
      </c>
      <c r="B1484" s="129" t="s">
        <v>210</v>
      </c>
      <c r="C1484" s="129"/>
      <c r="D1484" s="181"/>
      <c r="E1484" s="182"/>
      <c r="F1484" s="141"/>
      <c r="G1484" s="142">
        <v>0</v>
      </c>
      <c r="H1484" s="183">
        <f t="shared" si="68"/>
        <v>0</v>
      </c>
    </row>
    <row r="1485" spans="1:8" x14ac:dyDescent="0.2">
      <c r="A1485" s="110">
        <f t="shared" si="67"/>
        <v>4</v>
      </c>
      <c r="B1485" s="129"/>
      <c r="C1485" s="129"/>
      <c r="D1485" s="181"/>
      <c r="E1485" s="182"/>
      <c r="F1485" s="141"/>
      <c r="G1485" s="265">
        <v>0</v>
      </c>
      <c r="H1485" s="274"/>
    </row>
    <row r="1486" spans="1:8" x14ac:dyDescent="0.2">
      <c r="A1486" s="110">
        <f t="shared" si="67"/>
        <v>5</v>
      </c>
      <c r="B1486" s="129" t="s">
        <v>211</v>
      </c>
      <c r="C1486" s="129"/>
      <c r="D1486" s="181"/>
      <c r="E1486" s="182"/>
      <c r="F1486" s="141"/>
      <c r="G1486" s="142">
        <v>0</v>
      </c>
      <c r="H1486" s="183">
        <f t="shared" si="68"/>
        <v>0</v>
      </c>
    </row>
    <row r="1487" spans="1:8" x14ac:dyDescent="0.2">
      <c r="A1487" s="110">
        <f t="shared" si="67"/>
        <v>6</v>
      </c>
      <c r="B1487" s="129" t="s">
        <v>212</v>
      </c>
      <c r="C1487" s="129"/>
      <c r="D1487" s="181"/>
      <c r="E1487" s="182"/>
      <c r="F1487" s="141"/>
      <c r="G1487" s="142">
        <v>0</v>
      </c>
      <c r="H1487" s="183">
        <f t="shared" si="68"/>
        <v>0</v>
      </c>
    </row>
    <row r="1488" spans="1:8" x14ac:dyDescent="0.2">
      <c r="A1488" s="110">
        <f t="shared" si="67"/>
        <v>7</v>
      </c>
      <c r="B1488" s="129" t="s">
        <v>213</v>
      </c>
      <c r="C1488" s="129"/>
      <c r="D1488" s="181"/>
      <c r="E1488" s="182"/>
      <c r="F1488" s="141"/>
      <c r="G1488" s="142">
        <v>0</v>
      </c>
      <c r="H1488" s="183">
        <f t="shared" si="68"/>
        <v>0</v>
      </c>
    </row>
    <row r="1489" spans="1:9" ht="60.75" thickBot="1" x14ac:dyDescent="0.25">
      <c r="A1489" s="184">
        <f t="shared" si="67"/>
        <v>8</v>
      </c>
      <c r="B1489" s="185" t="s">
        <v>214</v>
      </c>
      <c r="C1489" s="186"/>
      <c r="D1489" s="187"/>
      <c r="E1489" s="188"/>
      <c r="F1489" s="189"/>
      <c r="G1489" s="190">
        <v>0</v>
      </c>
      <c r="H1489" s="191">
        <f t="shared" si="68"/>
        <v>0</v>
      </c>
    </row>
    <row r="1490" spans="1:9" ht="17.25" thickTop="1" thickBot="1" x14ac:dyDescent="0.3">
      <c r="A1490" s="110">
        <f t="shared" si="67"/>
        <v>9</v>
      </c>
      <c r="B1490" s="724" t="s">
        <v>215</v>
      </c>
      <c r="C1490" s="116"/>
      <c r="D1490" s="192"/>
      <c r="E1490" s="143"/>
      <c r="F1490" s="193"/>
      <c r="G1490" s="194">
        <f>SUM(G1481:G1489)</f>
        <v>15.37</v>
      </c>
      <c r="H1490" s="194">
        <f>SUM(H1481:H1489)</f>
        <v>15.37</v>
      </c>
    </row>
    <row r="1491" spans="1:9" ht="16.5" thickTop="1" thickBot="1" x14ac:dyDescent="0.25">
      <c r="A1491" s="110"/>
      <c r="B1491" s="129"/>
      <c r="C1491" s="129"/>
      <c r="D1491" s="195"/>
      <c r="E1491" s="195"/>
      <c r="F1491" s="195"/>
      <c r="G1491" s="195"/>
      <c r="H1491" s="195"/>
    </row>
    <row r="1492" spans="1:9" ht="17.25" thickTop="1" thickBot="1" x14ac:dyDescent="0.3">
      <c r="A1492" s="110">
        <f>+A1490+1</f>
        <v>10</v>
      </c>
      <c r="B1492" s="116" t="s">
        <v>216</v>
      </c>
      <c r="C1492" s="116"/>
      <c r="D1492" s="196">
        <f>D1478</f>
        <v>60866.49</v>
      </c>
      <c r="E1492" s="196">
        <f>E1478</f>
        <v>0</v>
      </c>
      <c r="F1492" s="196">
        <f>F1478</f>
        <v>0</v>
      </c>
      <c r="G1492" s="194">
        <f>G1478+G1490</f>
        <v>15.37</v>
      </c>
      <c r="H1492" s="194">
        <f>H1478+H1490</f>
        <v>60881.86</v>
      </c>
      <c r="I1492" s="482"/>
    </row>
    <row r="1493" spans="1:9" ht="16.5" thickTop="1" thickBot="1" x14ac:dyDescent="0.25">
      <c r="A1493" s="110">
        <f>+A1492+1</f>
        <v>11</v>
      </c>
      <c r="B1493" s="725" t="s">
        <v>217</v>
      </c>
      <c r="C1493" s="197"/>
      <c r="D1493" s="201"/>
      <c r="E1493" s="198"/>
      <c r="F1493" s="198"/>
      <c r="G1493" s="198"/>
      <c r="H1493" s="382">
        <v>6.9531000000000003E-3</v>
      </c>
    </row>
    <row r="1494" spans="1:9" ht="15.75" thickTop="1" x14ac:dyDescent="0.2">
      <c r="A1494" s="110"/>
      <c r="B1494" s="110"/>
      <c r="C1494" s="110"/>
      <c r="D1494" s="110"/>
      <c r="E1494" s="111"/>
      <c r="F1494" s="110"/>
      <c r="G1494" s="110"/>
      <c r="H1494" s="110"/>
    </row>
    <row r="1496" spans="1:9" ht="20.25" x14ac:dyDescent="0.3">
      <c r="A1496" s="109" t="s">
        <v>134</v>
      </c>
      <c r="B1496" s="110"/>
      <c r="C1496" s="109"/>
      <c r="E1496" s="202"/>
      <c r="F1496" s="110"/>
      <c r="G1496" s="110"/>
      <c r="H1496" s="110"/>
    </row>
    <row r="1497" spans="1:9" ht="20.25" x14ac:dyDescent="0.3">
      <c r="A1497" s="112" t="s">
        <v>645</v>
      </c>
      <c r="B1497" s="109"/>
      <c r="C1497" s="109"/>
      <c r="D1497" s="110"/>
      <c r="E1497" s="111"/>
      <c r="F1497" s="110"/>
      <c r="G1497" s="110"/>
      <c r="H1497" s="110"/>
    </row>
    <row r="1498" spans="1:9" x14ac:dyDescent="0.2">
      <c r="A1498" s="113" t="s">
        <v>173</v>
      </c>
      <c r="B1498" s="114"/>
      <c r="C1498" s="115"/>
      <c r="D1498" s="110"/>
      <c r="E1498" s="111"/>
      <c r="F1498" s="110"/>
      <c r="G1498" s="110"/>
      <c r="H1498" s="110"/>
    </row>
    <row r="1499" spans="1:9" ht="21" thickBot="1" x14ac:dyDescent="0.35">
      <c r="A1499" s="256" t="s">
        <v>523</v>
      </c>
      <c r="B1499" s="257"/>
      <c r="C1499" s="257"/>
      <c r="D1499" s="110"/>
      <c r="E1499" s="111"/>
      <c r="F1499" s="110"/>
      <c r="G1499" s="110"/>
      <c r="H1499" s="110"/>
    </row>
    <row r="1500" spans="1:9" ht="15.75" thickBot="1" x14ac:dyDescent="0.25">
      <c r="A1500" s="110"/>
      <c r="B1500" s="110"/>
      <c r="C1500" s="110"/>
      <c r="D1500" s="110"/>
      <c r="E1500" s="111"/>
      <c r="F1500" s="110"/>
      <c r="G1500" s="110"/>
      <c r="H1500" s="110"/>
    </row>
    <row r="1501" spans="1:9" ht="15.75" thickTop="1" x14ac:dyDescent="0.2">
      <c r="A1501" s="110">
        <v>1</v>
      </c>
      <c r="B1501" s="117" t="s">
        <v>174</v>
      </c>
      <c r="C1501" s="388">
        <v>321</v>
      </c>
      <c r="D1501" s="118"/>
      <c r="E1501" s="119"/>
      <c r="F1501" s="110"/>
      <c r="G1501" s="120"/>
      <c r="H1501" s="120"/>
    </row>
    <row r="1502" spans="1:9" x14ac:dyDescent="0.2">
      <c r="A1502" s="110">
        <v>2</v>
      </c>
      <c r="B1502" s="117" t="s">
        <v>175</v>
      </c>
      <c r="C1502" s="121" t="s">
        <v>425</v>
      </c>
      <c r="D1502" s="122"/>
      <c r="E1502" s="123"/>
      <c r="F1502" s="110"/>
      <c r="G1502" s="120"/>
      <c r="H1502" s="120"/>
    </row>
    <row r="1503" spans="1:9" ht="15.75" thickBot="1" x14ac:dyDescent="0.25">
      <c r="A1503" s="110">
        <v>3</v>
      </c>
      <c r="B1503" s="117" t="s">
        <v>176</v>
      </c>
      <c r="C1503" s="124" t="s">
        <v>524</v>
      </c>
      <c r="D1503" s="125"/>
      <c r="E1503" s="126"/>
      <c r="F1503" s="120"/>
      <c r="G1503" s="120"/>
      <c r="H1503" s="120"/>
    </row>
    <row r="1504" spans="1:9" ht="15.75" thickTop="1" x14ac:dyDescent="0.2">
      <c r="A1504" s="110"/>
      <c r="B1504" s="117" t="s">
        <v>177</v>
      </c>
      <c r="C1504" s="117"/>
      <c r="D1504" s="127"/>
      <c r="E1504" s="128"/>
      <c r="F1504" s="120"/>
      <c r="G1504" s="120"/>
      <c r="H1504" s="120"/>
    </row>
    <row r="1505" spans="1:8" x14ac:dyDescent="0.2">
      <c r="A1505" s="110"/>
      <c r="B1505" s="110"/>
      <c r="C1505" s="110"/>
      <c r="D1505" s="110"/>
      <c r="E1505" s="111"/>
      <c r="F1505" s="110"/>
      <c r="G1505" s="110"/>
      <c r="H1505" s="110"/>
    </row>
    <row r="1506" spans="1:8" x14ac:dyDescent="0.2">
      <c r="A1506" s="110"/>
      <c r="B1506" s="117"/>
      <c r="C1506" s="117"/>
      <c r="D1506" s="120"/>
      <c r="E1506" s="128"/>
      <c r="F1506" s="127" t="s">
        <v>178</v>
      </c>
      <c r="G1506" s="120"/>
      <c r="H1506" s="120"/>
    </row>
    <row r="1507" spans="1:8" x14ac:dyDescent="0.2">
      <c r="A1507" s="110"/>
      <c r="B1507" s="129"/>
      <c r="C1507" s="129"/>
      <c r="D1507" s="130" t="s">
        <v>179</v>
      </c>
      <c r="E1507" s="131" t="s">
        <v>180</v>
      </c>
      <c r="F1507" s="127" t="s">
        <v>181</v>
      </c>
      <c r="G1507" s="127" t="s">
        <v>182</v>
      </c>
      <c r="H1507" s="120"/>
    </row>
    <row r="1508" spans="1:8" x14ac:dyDescent="0.2">
      <c r="A1508" s="110">
        <v>4</v>
      </c>
      <c r="B1508" s="117" t="s">
        <v>154</v>
      </c>
      <c r="C1508" s="117"/>
      <c r="D1508" s="275"/>
      <c r="E1508" s="132" t="s">
        <v>509</v>
      </c>
      <c r="F1508" s="276"/>
      <c r="G1508" s="422" t="s">
        <v>509</v>
      </c>
      <c r="H1508" s="275"/>
    </row>
    <row r="1509" spans="1:8" ht="15.75" x14ac:dyDescent="0.25">
      <c r="A1509" s="110"/>
      <c r="B1509" s="129"/>
      <c r="C1509" s="129"/>
      <c r="D1509" s="134" t="s">
        <v>183</v>
      </c>
      <c r="E1509" s="135" t="s">
        <v>183</v>
      </c>
      <c r="F1509" s="136" t="s">
        <v>183</v>
      </c>
      <c r="G1509" s="136" t="s">
        <v>184</v>
      </c>
      <c r="H1509" s="136" t="s">
        <v>185</v>
      </c>
    </row>
    <row r="1510" spans="1:8" ht="16.5" thickBot="1" x14ac:dyDescent="0.3">
      <c r="A1510" s="110"/>
      <c r="B1510" s="135" t="s">
        <v>186</v>
      </c>
      <c r="C1510" s="135"/>
      <c r="D1510" s="137"/>
      <c r="E1510" s="138"/>
      <c r="F1510" s="137"/>
      <c r="G1510" s="137"/>
      <c r="H1510" s="137"/>
    </row>
    <row r="1511" spans="1:8" ht="16.5" thickTop="1" x14ac:dyDescent="0.25">
      <c r="A1511" s="139">
        <f>1+A1508</f>
        <v>5</v>
      </c>
      <c r="B1511" s="117" t="s">
        <v>187</v>
      </c>
      <c r="C1511" s="135"/>
      <c r="D1511" s="216">
        <v>0</v>
      </c>
      <c r="E1511" s="217"/>
      <c r="F1511" s="218"/>
      <c r="G1511" s="219"/>
      <c r="H1511" s="220">
        <f>+D1511</f>
        <v>0</v>
      </c>
    </row>
    <row r="1512" spans="1:8" x14ac:dyDescent="0.2">
      <c r="A1512" s="110">
        <f>+A1511+1</f>
        <v>6</v>
      </c>
      <c r="B1512" s="129" t="s">
        <v>188</v>
      </c>
      <c r="C1512" s="129"/>
      <c r="D1512" s="221"/>
      <c r="E1512" s="222">
        <v>0</v>
      </c>
      <c r="F1512" s="223"/>
      <c r="G1512" s="224"/>
      <c r="H1512" s="220">
        <f>+E1512</f>
        <v>0</v>
      </c>
    </row>
    <row r="1513" spans="1:8" x14ac:dyDescent="0.2">
      <c r="A1513" s="110">
        <f>+A1512+1</f>
        <v>7</v>
      </c>
      <c r="B1513" s="129" t="s">
        <v>155</v>
      </c>
      <c r="C1513" s="129"/>
      <c r="D1513" s="225"/>
      <c r="E1513" s="226"/>
      <c r="F1513" s="227">
        <v>0</v>
      </c>
      <c r="G1513" s="228"/>
      <c r="H1513" s="229">
        <f>+F1513</f>
        <v>0</v>
      </c>
    </row>
    <row r="1514" spans="1:8" x14ac:dyDescent="0.2">
      <c r="A1514" s="110">
        <f>+A1513+1</f>
        <v>8</v>
      </c>
      <c r="B1514" s="129" t="s">
        <v>156</v>
      </c>
      <c r="C1514" s="129"/>
      <c r="D1514" s="225"/>
      <c r="E1514" s="230"/>
      <c r="F1514" s="231">
        <v>0</v>
      </c>
      <c r="G1514" s="232"/>
      <c r="H1514" s="229">
        <f>+F1514</f>
        <v>0</v>
      </c>
    </row>
    <row r="1515" spans="1:8" ht="15.75" thickBot="1" x14ac:dyDescent="0.25">
      <c r="A1515" s="110">
        <f>+A1514+1</f>
        <v>9</v>
      </c>
      <c r="B1515" s="129" t="s">
        <v>189</v>
      </c>
      <c r="C1515" s="129"/>
      <c r="D1515" s="225"/>
      <c r="E1515" s="233"/>
      <c r="F1515" s="234"/>
      <c r="G1515" s="235">
        <v>0</v>
      </c>
      <c r="H1515" s="236">
        <f>+G1515</f>
        <v>0</v>
      </c>
    </row>
    <row r="1516" spans="1:8" ht="17.25" thickTop="1" thickBot="1" x14ac:dyDescent="0.3">
      <c r="A1516" s="110">
        <f>+A1515+1</f>
        <v>10</v>
      </c>
      <c r="B1516" s="116" t="s">
        <v>190</v>
      </c>
      <c r="C1516" s="116"/>
      <c r="D1516" s="237">
        <f>+D1511</f>
        <v>0</v>
      </c>
      <c r="E1516" s="238">
        <f>+E1512</f>
        <v>0</v>
      </c>
      <c r="F1516" s="239">
        <f>+F1513+F1514</f>
        <v>0</v>
      </c>
      <c r="G1516" s="239">
        <f>+G1515</f>
        <v>0</v>
      </c>
      <c r="H1516" s="239">
        <f>SUM(D1516:G1516)</f>
        <v>0</v>
      </c>
    </row>
    <row r="1517" spans="1:8" ht="15.75" thickTop="1" x14ac:dyDescent="0.2">
      <c r="A1517" s="110"/>
      <c r="B1517" s="129"/>
      <c r="C1517" s="129"/>
      <c r="D1517" s="144"/>
      <c r="E1517" s="145"/>
      <c r="F1517" s="144"/>
      <c r="G1517" s="144"/>
      <c r="H1517" s="144"/>
    </row>
    <row r="1518" spans="1:8" ht="16.5" thickBot="1" x14ac:dyDescent="0.3">
      <c r="A1518" s="110"/>
      <c r="B1518" s="135" t="s">
        <v>191</v>
      </c>
      <c r="C1518" s="135"/>
      <c r="D1518" s="144"/>
      <c r="E1518" s="145"/>
      <c r="F1518" s="144"/>
      <c r="G1518" s="144"/>
      <c r="H1518" s="144"/>
    </row>
    <row r="1519" spans="1:8" ht="15.75" thickTop="1" x14ac:dyDescent="0.2">
      <c r="A1519" s="110">
        <f>+A1516+1</f>
        <v>11</v>
      </c>
      <c r="B1519" s="129" t="s">
        <v>192</v>
      </c>
      <c r="C1519" s="129"/>
      <c r="D1519" s="146"/>
      <c r="E1519" s="147"/>
      <c r="F1519" s="147"/>
      <c r="G1519" s="147"/>
      <c r="H1519" s="148"/>
    </row>
    <row r="1520" spans="1:8" ht="16.5" thickBot="1" x14ac:dyDescent="0.3">
      <c r="A1520" s="110">
        <f>+A1519+1</f>
        <v>12</v>
      </c>
      <c r="B1520" s="724" t="s">
        <v>193</v>
      </c>
      <c r="C1520" s="116"/>
      <c r="D1520" s="277">
        <f>+D1516-D1519</f>
        <v>0</v>
      </c>
      <c r="E1520" s="149">
        <f>+E1516-E1519</f>
        <v>0</v>
      </c>
      <c r="F1520" s="149">
        <f>+F1516-F1519</f>
        <v>0</v>
      </c>
      <c r="G1520" s="149">
        <f>+G1516-G1519</f>
        <v>0</v>
      </c>
      <c r="H1520" s="150">
        <f>+H1516-H1519</f>
        <v>0</v>
      </c>
    </row>
    <row r="1521" spans="1:8" ht="15.75" thickTop="1" x14ac:dyDescent="0.2">
      <c r="A1521" s="110"/>
      <c r="B1521" s="129"/>
      <c r="C1521" s="129"/>
      <c r="D1521" s="129"/>
      <c r="E1521" s="151"/>
      <c r="F1521" s="129"/>
      <c r="G1521" s="129"/>
      <c r="H1521" s="129"/>
    </row>
    <row r="1522" spans="1:8" ht="16.5" thickBot="1" x14ac:dyDescent="0.3">
      <c r="A1522" s="110"/>
      <c r="B1522" s="152" t="s">
        <v>194</v>
      </c>
      <c r="C1522" s="134"/>
      <c r="D1522" s="129"/>
      <c r="E1522" s="151"/>
      <c r="F1522" s="129"/>
      <c r="G1522" s="129"/>
      <c r="H1522" s="129"/>
    </row>
    <row r="1523" spans="1:8" ht="15.75" thickTop="1" x14ac:dyDescent="0.2">
      <c r="A1523" s="110">
        <f>+A1520+1</f>
        <v>13</v>
      </c>
      <c r="B1523" s="129" t="s">
        <v>195</v>
      </c>
      <c r="C1523" s="129"/>
      <c r="D1523" s="153"/>
      <c r="E1523" s="154"/>
      <c r="F1523" s="140"/>
      <c r="G1523" s="155"/>
      <c r="H1523" s="418">
        <v>28612042</v>
      </c>
    </row>
    <row r="1524" spans="1:8" x14ac:dyDescent="0.2">
      <c r="A1524" s="110">
        <f>+A1523+1</f>
        <v>14</v>
      </c>
      <c r="B1524" s="110" t="s">
        <v>196</v>
      </c>
      <c r="C1524" s="110"/>
      <c r="D1524" s="157"/>
      <c r="E1524" s="158"/>
      <c r="F1524" s="159"/>
      <c r="G1524" s="160"/>
      <c r="H1524" s="419">
        <v>0</v>
      </c>
    </row>
    <row r="1525" spans="1:8" x14ac:dyDescent="0.2">
      <c r="A1525" s="110">
        <f>+A1524+1</f>
        <v>15</v>
      </c>
      <c r="B1525" s="129" t="s">
        <v>197</v>
      </c>
      <c r="C1525" s="129"/>
      <c r="D1525" s="157"/>
      <c r="E1525" s="158"/>
      <c r="F1525" s="159"/>
      <c r="G1525" s="160"/>
      <c r="H1525" s="419">
        <v>0</v>
      </c>
    </row>
    <row r="1526" spans="1:8" ht="15.75" thickBot="1" x14ac:dyDescent="0.25">
      <c r="A1526" s="110">
        <f>+A1525+1</f>
        <v>16</v>
      </c>
      <c r="B1526" s="129" t="s">
        <v>198</v>
      </c>
      <c r="C1526" s="129"/>
      <c r="D1526" s="157"/>
      <c r="E1526" s="158"/>
      <c r="F1526" s="159"/>
      <c r="G1526" s="160"/>
      <c r="H1526" s="419">
        <v>0</v>
      </c>
    </row>
    <row r="1527" spans="1:8" ht="17.25" thickTop="1" thickBot="1" x14ac:dyDescent="0.3">
      <c r="A1527" s="110">
        <f>+A1526+1</f>
        <v>17</v>
      </c>
      <c r="B1527" s="116" t="s">
        <v>199</v>
      </c>
      <c r="C1527" s="116"/>
      <c r="D1527" s="162"/>
      <c r="E1527" s="163"/>
      <c r="F1527" s="164"/>
      <c r="G1527" s="164"/>
      <c r="H1527" s="420">
        <f>+H1523+H1524+H1525-H1526</f>
        <v>28612042</v>
      </c>
    </row>
    <row r="1528" spans="1:8" ht="15.75" thickTop="1" x14ac:dyDescent="0.2">
      <c r="A1528" s="110"/>
      <c r="B1528" s="129" t="s">
        <v>177</v>
      </c>
      <c r="C1528" s="129"/>
      <c r="D1528" s="166"/>
      <c r="E1528" s="167"/>
      <c r="F1528" s="166"/>
      <c r="G1528" s="166"/>
      <c r="H1528" s="166"/>
    </row>
    <row r="1529" spans="1:8" ht="16.5" thickBot="1" x14ac:dyDescent="0.3">
      <c r="A1529" s="110"/>
      <c r="B1529" s="135" t="s">
        <v>200</v>
      </c>
      <c r="C1529" s="135"/>
      <c r="D1529" s="166"/>
      <c r="E1529" s="167"/>
      <c r="F1529" s="166"/>
      <c r="G1529" s="166"/>
      <c r="H1529" s="166"/>
    </row>
    <row r="1530" spans="1:8" ht="15.75" thickTop="1" x14ac:dyDescent="0.2">
      <c r="A1530" s="110">
        <f>+A1527+1</f>
        <v>18</v>
      </c>
      <c r="B1530" s="129" t="s">
        <v>201</v>
      </c>
      <c r="C1530" s="129"/>
      <c r="D1530" s="199">
        <v>1.2302000000000001E-3</v>
      </c>
      <c r="E1530" s="200">
        <f>+INT(E1520/$H$32*10000000)/10000000</f>
        <v>0</v>
      </c>
      <c r="F1530" s="200">
        <f>+INT(F1520/$H$32*10000000)/10000000</f>
        <v>0</v>
      </c>
      <c r="G1530" s="200">
        <f>+INT(G1520/$H$32*10000000)/10000000</f>
        <v>0</v>
      </c>
      <c r="H1530" s="278">
        <f>SUM(D1530:G1530)</f>
        <v>1.2302000000000001E-3</v>
      </c>
    </row>
    <row r="1531" spans="1:8" x14ac:dyDescent="0.2">
      <c r="A1531" s="110">
        <f t="shared" ref="A1531:A1536" si="69">+A1530+1</f>
        <v>19</v>
      </c>
      <c r="B1531" s="129" t="s">
        <v>202</v>
      </c>
      <c r="C1531" s="129"/>
      <c r="D1531" s="142">
        <f>H1527*D1530</f>
        <v>35198.534068400004</v>
      </c>
      <c r="E1531" s="142">
        <f>+$H$32*E1530</f>
        <v>0</v>
      </c>
      <c r="F1531" s="142">
        <f>+$H$32*F1530</f>
        <v>0</v>
      </c>
      <c r="G1531" s="142">
        <f>+$H$32*G1530</f>
        <v>0</v>
      </c>
      <c r="H1531" s="168">
        <f>SUM(D1531:G1531)</f>
        <v>35198.534068400004</v>
      </c>
    </row>
    <row r="1532" spans="1:8" x14ac:dyDescent="0.2">
      <c r="A1532" s="110">
        <f t="shared" si="69"/>
        <v>20</v>
      </c>
      <c r="B1532" s="129" t="s">
        <v>203</v>
      </c>
      <c r="C1532" s="129"/>
      <c r="D1532" s="281">
        <f>IF(D1520&lt;&gt;0,+D1531-D1520,0)</f>
        <v>0</v>
      </c>
      <c r="E1532" s="283">
        <f>IF(E1520&lt;&gt;0,+E1531-E1520,0)</f>
        <v>0</v>
      </c>
      <c r="F1532" s="283">
        <f>IF(F1520&lt;&gt;0,+F1531-F1520,0)</f>
        <v>0</v>
      </c>
      <c r="G1532" s="282">
        <f>IF(G1520&lt;&gt;0,+G1531-G1520,0)</f>
        <v>0</v>
      </c>
      <c r="H1532" s="168">
        <f>SUM(D1532:G1532)</f>
        <v>0</v>
      </c>
    </row>
    <row r="1533" spans="1:8" ht="15.75" x14ac:dyDescent="0.25">
      <c r="A1533" s="110">
        <f t="shared" si="69"/>
        <v>21</v>
      </c>
      <c r="B1533" s="129" t="s">
        <v>204</v>
      </c>
      <c r="C1533" s="129"/>
      <c r="D1533" s="267"/>
      <c r="E1533" s="169"/>
      <c r="F1533" s="169"/>
      <c r="G1533" s="169"/>
      <c r="H1533" s="268"/>
    </row>
    <row r="1534" spans="1:8" x14ac:dyDescent="0.2">
      <c r="A1534" s="110">
        <f t="shared" si="69"/>
        <v>22</v>
      </c>
      <c r="B1534" s="129" t="s">
        <v>205</v>
      </c>
      <c r="C1534" s="129"/>
      <c r="D1534" s="271"/>
      <c r="E1534" s="273"/>
      <c r="F1534" s="273"/>
      <c r="G1534" s="273"/>
      <c r="H1534" s="272"/>
    </row>
    <row r="1535" spans="1:8" x14ac:dyDescent="0.2">
      <c r="A1535" s="110">
        <f t="shared" si="69"/>
        <v>23</v>
      </c>
      <c r="B1535" s="129" t="s">
        <v>206</v>
      </c>
      <c r="C1535" s="129"/>
      <c r="D1535" s="271"/>
      <c r="E1535" s="273"/>
      <c r="F1535" s="273"/>
      <c r="G1535" s="273"/>
      <c r="H1535" s="272"/>
    </row>
    <row r="1536" spans="1:8" x14ac:dyDescent="0.2">
      <c r="A1536" s="110">
        <f t="shared" si="69"/>
        <v>24</v>
      </c>
      <c r="B1536" s="129" t="s">
        <v>145</v>
      </c>
      <c r="C1536" s="129"/>
      <c r="D1536" s="269"/>
      <c r="E1536" s="270"/>
      <c r="F1536" s="270"/>
      <c r="G1536" s="270"/>
      <c r="H1536" s="266"/>
    </row>
    <row r="1537" spans="1:8" x14ac:dyDescent="0.2">
      <c r="A1537" s="139" t="s">
        <v>139</v>
      </c>
      <c r="B1537" s="170" t="s">
        <v>146</v>
      </c>
      <c r="C1537" s="212"/>
      <c r="D1537" s="171">
        <v>0</v>
      </c>
      <c r="E1537" s="172"/>
      <c r="F1537" s="172"/>
      <c r="G1537" s="172"/>
      <c r="H1537" s="168">
        <f>SUM(D1537:G1537)</f>
        <v>0</v>
      </c>
    </row>
    <row r="1538" spans="1:8" x14ac:dyDescent="0.2">
      <c r="A1538" s="139" t="s">
        <v>140</v>
      </c>
      <c r="B1538" s="170" t="s">
        <v>147</v>
      </c>
      <c r="C1538" s="129"/>
      <c r="D1538" s="171">
        <v>0</v>
      </c>
      <c r="E1538" s="172"/>
      <c r="F1538" s="172"/>
      <c r="G1538" s="172"/>
      <c r="H1538" s="168">
        <f>SUM(D1538:G1538)</f>
        <v>0</v>
      </c>
    </row>
    <row r="1539" spans="1:8" x14ac:dyDescent="0.2">
      <c r="A1539" s="139" t="s">
        <v>141</v>
      </c>
      <c r="B1539" s="129" t="s">
        <v>407</v>
      </c>
      <c r="C1539" s="129"/>
      <c r="D1539" s="279">
        <f>+D1531+D1537+D1538</f>
        <v>35198.534068400004</v>
      </c>
      <c r="E1539" s="172">
        <f>+E1531+E1537+E1538</f>
        <v>0</v>
      </c>
      <c r="F1539" s="172">
        <f>+F1531+F1537+F1538</f>
        <v>0</v>
      </c>
      <c r="G1539" s="280">
        <f>+G1531+G1537+G1538</f>
        <v>0</v>
      </c>
      <c r="H1539" s="168">
        <f>SUM(D1539:G1539)</f>
        <v>35198.534068400004</v>
      </c>
    </row>
    <row r="1540" spans="1:8" x14ac:dyDescent="0.2">
      <c r="A1540" s="110">
        <v>25</v>
      </c>
      <c r="B1540" s="129" t="s">
        <v>148</v>
      </c>
      <c r="C1540" s="129"/>
      <c r="D1540" s="279">
        <v>35198.449999999997</v>
      </c>
      <c r="E1540" s="172"/>
      <c r="F1540" s="172"/>
      <c r="G1540" s="280"/>
      <c r="H1540" s="168">
        <f>SUM(D1540:G1540)</f>
        <v>35198.449999999997</v>
      </c>
    </row>
    <row r="1541" spans="1:8" x14ac:dyDescent="0.2">
      <c r="A1541" s="110">
        <f>+A1540+1</f>
        <v>26</v>
      </c>
      <c r="B1541" s="129" t="s">
        <v>149</v>
      </c>
      <c r="C1541" s="129"/>
      <c r="D1541" s="279">
        <f>+D1540-D1539</f>
        <v>-8.4068400006799493E-2</v>
      </c>
      <c r="E1541" s="142">
        <f>+E1540-E1539</f>
        <v>0</v>
      </c>
      <c r="F1541" s="142">
        <f>+F1540-F1539</f>
        <v>0</v>
      </c>
      <c r="G1541" s="280">
        <f>+G1540-G1539</f>
        <v>0</v>
      </c>
      <c r="H1541" s="168">
        <f>SUM(D1541:G1541)</f>
        <v>-8.4068400006799493E-2</v>
      </c>
    </row>
    <row r="1542" spans="1:8" ht="15.75" thickBot="1" x14ac:dyDescent="0.25">
      <c r="A1542" s="110">
        <f>+A1541+1</f>
        <v>27</v>
      </c>
      <c r="B1542" s="129" t="s">
        <v>207</v>
      </c>
      <c r="C1542" s="129"/>
      <c r="D1542" s="171">
        <v>-0.23</v>
      </c>
      <c r="E1542" s="172"/>
      <c r="F1542" s="172"/>
      <c r="G1542" s="169"/>
      <c r="H1542" s="173">
        <f>SUM(D1542:F1542)</f>
        <v>-0.23</v>
      </c>
    </row>
    <row r="1543" spans="1:8" ht="16.5" thickBot="1" x14ac:dyDescent="0.3">
      <c r="A1543" s="110">
        <f>+A1542+1</f>
        <v>28</v>
      </c>
      <c r="B1543" s="116" t="s">
        <v>208</v>
      </c>
      <c r="C1543" s="116"/>
      <c r="D1543" s="174">
        <f>+D1539+D1541+D1542</f>
        <v>35198.219999999994</v>
      </c>
      <c r="E1543" s="174">
        <f>+E1539+E1541+E1542</f>
        <v>0</v>
      </c>
      <c r="F1543" s="174">
        <f>+F1539+F1541+F1542</f>
        <v>0</v>
      </c>
      <c r="G1543" s="174">
        <f>+G1539+G1541</f>
        <v>0</v>
      </c>
      <c r="H1543" s="175">
        <f>SUM(D1543:G1543)</f>
        <v>35198.219999999994</v>
      </c>
    </row>
    <row r="1544" spans="1:8" ht="15.75" thickTop="1" x14ac:dyDescent="0.2">
      <c r="A1544" s="110"/>
      <c r="B1544" s="129"/>
      <c r="C1544" s="129"/>
      <c r="D1544" s="151"/>
      <c r="E1544" s="151"/>
      <c r="F1544" s="151"/>
      <c r="G1544" s="151"/>
      <c r="H1544" s="151"/>
    </row>
    <row r="1545" spans="1:8" ht="16.5" thickBot="1" x14ac:dyDescent="0.3">
      <c r="A1545" s="110"/>
      <c r="B1545" s="135" t="s">
        <v>209</v>
      </c>
      <c r="C1545" s="135"/>
      <c r="D1545" s="151"/>
      <c r="E1545" s="151"/>
      <c r="F1545" s="151"/>
      <c r="G1545" s="151"/>
      <c r="H1545" s="151"/>
    </row>
    <row r="1546" spans="1:8" ht="15.75" thickTop="1" x14ac:dyDescent="0.2">
      <c r="A1546" s="110">
        <f>+A1543+1</f>
        <v>29</v>
      </c>
      <c r="B1546" s="129" t="s">
        <v>168</v>
      </c>
      <c r="C1546" s="129"/>
      <c r="D1546" s="176"/>
      <c r="E1546" s="177"/>
      <c r="F1546" s="178"/>
      <c r="G1546" s="179">
        <v>0</v>
      </c>
      <c r="H1546" s="180">
        <f>G1546</f>
        <v>0</v>
      </c>
    </row>
    <row r="1547" spans="1:8" x14ac:dyDescent="0.2">
      <c r="A1547" s="110">
        <f t="shared" ref="A1547:A1555" si="70">+A1546+1</f>
        <v>30</v>
      </c>
      <c r="B1547" s="129" t="s">
        <v>169</v>
      </c>
      <c r="C1547" s="129"/>
      <c r="D1547" s="181"/>
      <c r="E1547" s="182"/>
      <c r="F1547" s="141"/>
      <c r="G1547" s="142">
        <v>0</v>
      </c>
      <c r="H1547" s="183">
        <f t="shared" ref="H1547:H1554" si="71">+G1547</f>
        <v>0</v>
      </c>
    </row>
    <row r="1548" spans="1:8" x14ac:dyDescent="0.2">
      <c r="A1548" s="110">
        <f t="shared" si="70"/>
        <v>31</v>
      </c>
      <c r="B1548" s="129" t="s">
        <v>360</v>
      </c>
      <c r="C1548" s="129"/>
      <c r="D1548" s="181"/>
      <c r="E1548" s="182"/>
      <c r="F1548" s="141"/>
      <c r="G1548" s="142">
        <v>0</v>
      </c>
      <c r="H1548" s="183">
        <f t="shared" si="71"/>
        <v>0</v>
      </c>
    </row>
    <row r="1549" spans="1:8" x14ac:dyDescent="0.2">
      <c r="A1549" s="110">
        <f t="shared" si="70"/>
        <v>32</v>
      </c>
      <c r="B1549" s="129" t="s">
        <v>210</v>
      </c>
      <c r="C1549" s="129"/>
      <c r="D1549" s="181"/>
      <c r="E1549" s="182"/>
      <c r="F1549" s="141"/>
      <c r="G1549" s="142">
        <v>0</v>
      </c>
      <c r="H1549" s="183">
        <f t="shared" si="71"/>
        <v>0</v>
      </c>
    </row>
    <row r="1550" spans="1:8" x14ac:dyDescent="0.2">
      <c r="A1550" s="110">
        <f t="shared" si="70"/>
        <v>33</v>
      </c>
      <c r="B1550" s="129"/>
      <c r="C1550" s="129"/>
      <c r="D1550" s="181"/>
      <c r="E1550" s="182"/>
      <c r="F1550" s="141"/>
      <c r="G1550" s="265"/>
      <c r="H1550" s="274"/>
    </row>
    <row r="1551" spans="1:8" x14ac:dyDescent="0.2">
      <c r="A1551" s="110">
        <f t="shared" si="70"/>
        <v>34</v>
      </c>
      <c r="B1551" s="129" t="s">
        <v>211</v>
      </c>
      <c r="C1551" s="129"/>
      <c r="D1551" s="181"/>
      <c r="E1551" s="182"/>
      <c r="F1551" s="141"/>
      <c r="G1551" s="142">
        <v>0</v>
      </c>
      <c r="H1551" s="183">
        <f t="shared" si="71"/>
        <v>0</v>
      </c>
    </row>
    <row r="1552" spans="1:8" x14ac:dyDescent="0.2">
      <c r="A1552" s="110">
        <f t="shared" si="70"/>
        <v>35</v>
      </c>
      <c r="B1552" s="129" t="s">
        <v>212</v>
      </c>
      <c r="C1552" s="129"/>
      <c r="D1552" s="181"/>
      <c r="E1552" s="182"/>
      <c r="F1552" s="141"/>
      <c r="G1552" s="142">
        <v>0</v>
      </c>
      <c r="H1552" s="183">
        <f t="shared" si="71"/>
        <v>0</v>
      </c>
    </row>
    <row r="1553" spans="1:9" x14ac:dyDescent="0.2">
      <c r="A1553" s="110">
        <f t="shared" si="70"/>
        <v>36</v>
      </c>
      <c r="B1553" s="129" t="s">
        <v>213</v>
      </c>
      <c r="C1553" s="129"/>
      <c r="D1553" s="181"/>
      <c r="E1553" s="182"/>
      <c r="F1553" s="141"/>
      <c r="G1553" s="142">
        <v>0</v>
      </c>
      <c r="H1553" s="183">
        <f t="shared" si="71"/>
        <v>0</v>
      </c>
    </row>
    <row r="1554" spans="1:9" ht="60.75" thickBot="1" x14ac:dyDescent="0.25">
      <c r="A1554" s="184">
        <f t="shared" si="70"/>
        <v>37</v>
      </c>
      <c r="B1554" s="185" t="s">
        <v>214</v>
      </c>
      <c r="C1554" s="186"/>
      <c r="D1554" s="187"/>
      <c r="E1554" s="188"/>
      <c r="F1554" s="189"/>
      <c r="G1554" s="190">
        <v>0</v>
      </c>
      <c r="H1554" s="191">
        <f t="shared" si="71"/>
        <v>0</v>
      </c>
    </row>
    <row r="1555" spans="1:9" ht="17.25" thickTop="1" thickBot="1" x14ac:dyDescent="0.3">
      <c r="A1555" s="110">
        <f t="shared" si="70"/>
        <v>38</v>
      </c>
      <c r="B1555" s="724" t="s">
        <v>215</v>
      </c>
      <c r="C1555" s="116"/>
      <c r="D1555" s="192"/>
      <c r="E1555" s="143"/>
      <c r="F1555" s="193"/>
      <c r="G1555" s="194">
        <f>SUM(G1546:G1554)</f>
        <v>0</v>
      </c>
      <c r="H1555" s="194">
        <f>SUM(H1546:H1554)</f>
        <v>0</v>
      </c>
    </row>
    <row r="1556" spans="1:9" ht="16.5" thickTop="1" thickBot="1" x14ac:dyDescent="0.25">
      <c r="A1556" s="110"/>
      <c r="B1556" s="129"/>
      <c r="C1556" s="129"/>
      <c r="D1556" s="195"/>
      <c r="E1556" s="195"/>
      <c r="F1556" s="195"/>
      <c r="G1556" s="195"/>
      <c r="H1556" s="195"/>
    </row>
    <row r="1557" spans="1:9" ht="17.25" thickTop="1" thickBot="1" x14ac:dyDescent="0.3">
      <c r="A1557" s="110">
        <f>+A1555+1</f>
        <v>39</v>
      </c>
      <c r="B1557" s="116" t="s">
        <v>216</v>
      </c>
      <c r="C1557" s="116"/>
      <c r="D1557" s="196">
        <f>D1543</f>
        <v>35198.219999999994</v>
      </c>
      <c r="E1557" s="196">
        <f>E1543</f>
        <v>0</v>
      </c>
      <c r="F1557" s="196">
        <f>F1543</f>
        <v>0</v>
      </c>
      <c r="G1557" s="194">
        <f>G1543+G1555</f>
        <v>0</v>
      </c>
      <c r="H1557" s="194">
        <f>H1543+H1555</f>
        <v>35198.219999999994</v>
      </c>
      <c r="I1557" s="482"/>
    </row>
    <row r="1558" spans="1:9" ht="16.5" thickTop="1" thickBot="1" x14ac:dyDescent="0.25">
      <c r="A1558" s="110">
        <f>+A1557+1</f>
        <v>40</v>
      </c>
      <c r="B1558" s="725" t="s">
        <v>217</v>
      </c>
      <c r="C1558" s="197"/>
      <c r="D1558" s="201"/>
      <c r="E1558" s="198"/>
      <c r="F1558" s="198"/>
      <c r="G1558" s="198"/>
      <c r="H1558" s="382">
        <v>4.0199000000000002E-4</v>
      </c>
    </row>
    <row r="1559" spans="1:9" ht="15.75" thickTop="1" x14ac:dyDescent="0.2">
      <c r="A1559" s="110"/>
      <c r="B1559" s="110"/>
      <c r="C1559" s="110"/>
      <c r="D1559" s="110"/>
      <c r="E1559" s="111"/>
      <c r="F1559" s="110"/>
      <c r="G1559" s="110"/>
      <c r="H1559" s="110"/>
    </row>
    <row r="1561" spans="1:9" ht="20.25" x14ac:dyDescent="0.3">
      <c r="A1561" s="109" t="s">
        <v>134</v>
      </c>
      <c r="B1561" s="110"/>
      <c r="C1561" s="109"/>
      <c r="E1561" s="202"/>
      <c r="F1561" s="110"/>
      <c r="G1561" s="110"/>
      <c r="H1561" s="110"/>
    </row>
    <row r="1562" spans="1:9" ht="20.25" x14ac:dyDescent="0.3">
      <c r="A1562" s="112" t="s">
        <v>645</v>
      </c>
      <c r="B1562" s="109"/>
      <c r="C1562" s="109"/>
      <c r="D1562" s="110"/>
      <c r="E1562" s="111"/>
      <c r="F1562" s="110"/>
      <c r="G1562" s="110"/>
      <c r="H1562" s="110"/>
    </row>
    <row r="1563" spans="1:9" x14ac:dyDescent="0.2">
      <c r="A1563" s="113" t="s">
        <v>173</v>
      </c>
      <c r="B1563" s="114"/>
      <c r="C1563" s="115"/>
      <c r="D1563" s="110"/>
      <c r="E1563" s="111"/>
      <c r="F1563" s="110"/>
      <c r="G1563" s="110"/>
      <c r="H1563" s="110"/>
    </row>
    <row r="1564" spans="1:9" ht="21" thickBot="1" x14ac:dyDescent="0.35">
      <c r="A1564" s="256" t="s">
        <v>523</v>
      </c>
      <c r="B1564" s="257"/>
      <c r="C1564" s="257"/>
      <c r="D1564" s="110"/>
      <c r="E1564" s="111"/>
      <c r="F1564" s="110"/>
      <c r="G1564" s="110"/>
      <c r="H1564" s="110"/>
    </row>
    <row r="1565" spans="1:9" ht="15.75" thickBot="1" x14ac:dyDescent="0.25">
      <c r="A1565" s="110"/>
      <c r="B1565" s="110"/>
      <c r="C1565" s="110"/>
      <c r="D1565" s="110"/>
      <c r="E1565" s="111"/>
      <c r="F1565" s="110"/>
      <c r="G1565" s="110"/>
      <c r="H1565" s="110"/>
    </row>
    <row r="1566" spans="1:9" ht="15.75" thickTop="1" x14ac:dyDescent="0.2">
      <c r="A1566" s="110">
        <v>1</v>
      </c>
      <c r="B1566" s="117" t="s">
        <v>174</v>
      </c>
      <c r="C1566" s="388">
        <v>331</v>
      </c>
      <c r="D1566" s="118"/>
      <c r="E1566" s="119"/>
      <c r="F1566" s="110"/>
      <c r="G1566" s="120"/>
      <c r="H1566" s="120"/>
    </row>
    <row r="1567" spans="1:9" x14ac:dyDescent="0.2">
      <c r="A1567" s="110">
        <v>2</v>
      </c>
      <c r="B1567" s="117" t="s">
        <v>175</v>
      </c>
      <c r="C1567" s="121" t="s">
        <v>456</v>
      </c>
      <c r="D1567" s="122"/>
      <c r="E1567" s="123"/>
      <c r="F1567" s="110"/>
      <c r="G1567" s="120"/>
      <c r="H1567" s="120"/>
    </row>
    <row r="1568" spans="1:9" ht="15.75" thickBot="1" x14ac:dyDescent="0.25">
      <c r="A1568" s="110">
        <v>3</v>
      </c>
      <c r="B1568" s="117" t="s">
        <v>176</v>
      </c>
      <c r="C1568" s="124" t="s">
        <v>504</v>
      </c>
      <c r="D1568" s="125"/>
      <c r="E1568" s="126"/>
      <c r="F1568" s="120"/>
      <c r="G1568" s="120"/>
      <c r="H1568" s="120"/>
    </row>
    <row r="1569" spans="1:8" ht="15.75" thickTop="1" x14ac:dyDescent="0.2">
      <c r="A1569" s="110"/>
      <c r="B1569" s="117" t="s">
        <v>177</v>
      </c>
      <c r="C1569" s="117"/>
      <c r="D1569" s="127"/>
      <c r="E1569" s="128"/>
      <c r="F1569" s="120"/>
      <c r="G1569" s="120"/>
      <c r="H1569" s="120"/>
    </row>
    <row r="1570" spans="1:8" x14ac:dyDescent="0.2">
      <c r="A1570" s="110"/>
      <c r="B1570" s="110"/>
      <c r="C1570" s="110"/>
      <c r="D1570" s="110"/>
      <c r="E1570" s="111"/>
      <c r="F1570" s="110"/>
      <c r="G1570" s="110"/>
      <c r="H1570" s="110"/>
    </row>
    <row r="1571" spans="1:8" x14ac:dyDescent="0.2">
      <c r="A1571" s="110"/>
      <c r="B1571" s="117"/>
      <c r="C1571" s="117"/>
      <c r="D1571" s="120"/>
      <c r="E1571" s="128"/>
      <c r="F1571" s="127" t="s">
        <v>178</v>
      </c>
      <c r="G1571" s="120"/>
      <c r="H1571" s="120"/>
    </row>
    <row r="1572" spans="1:8" x14ac:dyDescent="0.2">
      <c r="A1572" s="110"/>
      <c r="B1572" s="129"/>
      <c r="C1572" s="129"/>
      <c r="D1572" s="130" t="s">
        <v>179</v>
      </c>
      <c r="E1572" s="131" t="s">
        <v>180</v>
      </c>
      <c r="F1572" s="127" t="s">
        <v>181</v>
      </c>
      <c r="G1572" s="127" t="s">
        <v>182</v>
      </c>
      <c r="H1572" s="120"/>
    </row>
    <row r="1573" spans="1:8" x14ac:dyDescent="0.2">
      <c r="A1573" s="110">
        <v>4</v>
      </c>
      <c r="B1573" s="117" t="s">
        <v>154</v>
      </c>
      <c r="C1573" s="117"/>
      <c r="D1573" s="275"/>
      <c r="E1573" s="132"/>
      <c r="F1573" s="276"/>
      <c r="G1573" s="133"/>
      <c r="H1573" s="275"/>
    </row>
    <row r="1574" spans="1:8" ht="15.75" x14ac:dyDescent="0.25">
      <c r="A1574" s="110"/>
      <c r="B1574" s="129"/>
      <c r="C1574" s="129"/>
      <c r="D1574" s="134" t="s">
        <v>183</v>
      </c>
      <c r="E1574" s="135" t="s">
        <v>183</v>
      </c>
      <c r="F1574" s="136" t="s">
        <v>183</v>
      </c>
      <c r="G1574" s="136" t="s">
        <v>184</v>
      </c>
      <c r="H1574" s="136" t="s">
        <v>185</v>
      </c>
    </row>
    <row r="1575" spans="1:8" ht="16.5" thickBot="1" x14ac:dyDescent="0.3">
      <c r="A1575" s="110"/>
      <c r="B1575" s="135" t="s">
        <v>186</v>
      </c>
      <c r="C1575" s="135"/>
      <c r="D1575" s="137"/>
      <c r="E1575" s="138"/>
      <c r="F1575" s="137"/>
      <c r="G1575" s="137"/>
      <c r="H1575" s="137"/>
    </row>
    <row r="1576" spans="1:8" ht="16.5" thickTop="1" x14ac:dyDescent="0.25">
      <c r="A1576" s="139">
        <f>1+A1573</f>
        <v>5</v>
      </c>
      <c r="B1576" s="117" t="s">
        <v>187</v>
      </c>
      <c r="C1576" s="135"/>
      <c r="D1576" s="216">
        <v>0</v>
      </c>
      <c r="E1576" s="217"/>
      <c r="F1576" s="218"/>
      <c r="G1576" s="219"/>
      <c r="H1576" s="220">
        <f>+D1576</f>
        <v>0</v>
      </c>
    </row>
    <row r="1577" spans="1:8" x14ac:dyDescent="0.2">
      <c r="A1577" s="110">
        <f>+A1576+1</f>
        <v>6</v>
      </c>
      <c r="B1577" s="129" t="s">
        <v>188</v>
      </c>
      <c r="C1577" s="129"/>
      <c r="D1577" s="221"/>
      <c r="E1577" s="222">
        <v>0</v>
      </c>
      <c r="F1577" s="223"/>
      <c r="G1577" s="224"/>
      <c r="H1577" s="220">
        <f>+E1577</f>
        <v>0</v>
      </c>
    </row>
    <row r="1578" spans="1:8" x14ac:dyDescent="0.2">
      <c r="A1578" s="110">
        <f>+A1577+1</f>
        <v>7</v>
      </c>
      <c r="B1578" s="129" t="s">
        <v>155</v>
      </c>
      <c r="C1578" s="129"/>
      <c r="D1578" s="225"/>
      <c r="E1578" s="226"/>
      <c r="F1578" s="227">
        <v>0</v>
      </c>
      <c r="G1578" s="228"/>
      <c r="H1578" s="229">
        <f>+F1578</f>
        <v>0</v>
      </c>
    </row>
    <row r="1579" spans="1:8" x14ac:dyDescent="0.2">
      <c r="A1579" s="110">
        <f>+A1578+1</f>
        <v>8</v>
      </c>
      <c r="B1579" s="129" t="s">
        <v>156</v>
      </c>
      <c r="C1579" s="129"/>
      <c r="D1579" s="225"/>
      <c r="E1579" s="230"/>
      <c r="F1579" s="231">
        <v>0</v>
      </c>
      <c r="G1579" s="232"/>
      <c r="H1579" s="229">
        <f>+F1579</f>
        <v>0</v>
      </c>
    </row>
    <row r="1580" spans="1:8" ht="15.75" thickBot="1" x14ac:dyDescent="0.25">
      <c r="A1580" s="110">
        <f>+A1579+1</f>
        <v>9</v>
      </c>
      <c r="B1580" s="129" t="s">
        <v>189</v>
      </c>
      <c r="C1580" s="129"/>
      <c r="D1580" s="225"/>
      <c r="E1580" s="233"/>
      <c r="F1580" s="234"/>
      <c r="G1580" s="414">
        <v>140000</v>
      </c>
      <c r="H1580" s="415">
        <f>+G1580</f>
        <v>140000</v>
      </c>
    </row>
    <row r="1581" spans="1:8" ht="17.25" thickTop="1" thickBot="1" x14ac:dyDescent="0.3">
      <c r="A1581" s="110">
        <f>+A1580+1</f>
        <v>10</v>
      </c>
      <c r="B1581" s="116" t="s">
        <v>190</v>
      </c>
      <c r="C1581" s="116"/>
      <c r="D1581" s="237">
        <f>+D1576</f>
        <v>0</v>
      </c>
      <c r="E1581" s="238">
        <f>+E1577</f>
        <v>0</v>
      </c>
      <c r="F1581" s="239">
        <f>+F1578+F1579</f>
        <v>0</v>
      </c>
      <c r="G1581" s="385">
        <f>+G1580</f>
        <v>140000</v>
      </c>
      <c r="H1581" s="385">
        <f>SUM(D1581:G1581)</f>
        <v>140000</v>
      </c>
    </row>
    <row r="1582" spans="1:8" ht="15.75" thickTop="1" x14ac:dyDescent="0.2">
      <c r="A1582" s="110"/>
      <c r="B1582" s="129"/>
      <c r="C1582" s="129"/>
      <c r="D1582" s="144"/>
      <c r="E1582" s="145"/>
      <c r="F1582" s="144"/>
      <c r="G1582" s="144"/>
      <c r="H1582" s="144"/>
    </row>
    <row r="1583" spans="1:8" ht="16.5" thickBot="1" x14ac:dyDescent="0.3">
      <c r="A1583" s="110"/>
      <c r="B1583" s="135" t="s">
        <v>191</v>
      </c>
      <c r="C1583" s="135"/>
      <c r="D1583" s="144"/>
      <c r="E1583" s="145"/>
      <c r="F1583" s="144"/>
      <c r="G1583" s="144"/>
      <c r="H1583" s="144"/>
    </row>
    <row r="1584" spans="1:8" ht="15.75" thickTop="1" x14ac:dyDescent="0.2">
      <c r="A1584" s="110">
        <f>+A1581+1</f>
        <v>11</v>
      </c>
      <c r="B1584" s="129" t="s">
        <v>192</v>
      </c>
      <c r="C1584" s="129"/>
      <c r="D1584" s="146">
        <v>0</v>
      </c>
      <c r="E1584" s="147">
        <v>0</v>
      </c>
      <c r="F1584" s="147">
        <v>0</v>
      </c>
      <c r="G1584" s="147">
        <v>91728.67</v>
      </c>
      <c r="H1584" s="148">
        <f>SUM(D1584:G1584)</f>
        <v>91728.67</v>
      </c>
    </row>
    <row r="1585" spans="1:8" ht="16.5" thickBot="1" x14ac:dyDescent="0.3">
      <c r="A1585" s="110">
        <f>+A1584+1</f>
        <v>12</v>
      </c>
      <c r="B1585" s="724" t="s">
        <v>193</v>
      </c>
      <c r="C1585" s="116"/>
      <c r="D1585" s="277">
        <f>+D1581-D1584</f>
        <v>0</v>
      </c>
      <c r="E1585" s="149">
        <f>+E1581-E1584</f>
        <v>0</v>
      </c>
      <c r="F1585" s="149">
        <f>+F1581-F1584</f>
        <v>0</v>
      </c>
      <c r="G1585" s="149">
        <f>+G1581-G1584</f>
        <v>48271.33</v>
      </c>
      <c r="H1585" s="150">
        <f>+H1581-H1584</f>
        <v>48271.33</v>
      </c>
    </row>
    <row r="1586" spans="1:8" ht="15.75" thickTop="1" x14ac:dyDescent="0.2">
      <c r="A1586" s="110"/>
      <c r="B1586" s="129"/>
      <c r="C1586" s="129"/>
      <c r="D1586" s="129"/>
      <c r="E1586" s="151"/>
      <c r="F1586" s="129"/>
      <c r="G1586" s="129"/>
      <c r="H1586" s="129"/>
    </row>
    <row r="1587" spans="1:8" ht="16.5" thickBot="1" x14ac:dyDescent="0.3">
      <c r="A1587" s="110"/>
      <c r="B1587" s="152" t="s">
        <v>194</v>
      </c>
      <c r="C1587" s="134"/>
      <c r="D1587" s="129"/>
      <c r="E1587" s="151"/>
      <c r="F1587" s="129"/>
      <c r="G1587" s="129"/>
      <c r="H1587" s="129"/>
    </row>
    <row r="1588" spans="1:8" ht="15.75" thickTop="1" x14ac:dyDescent="0.2">
      <c r="A1588" s="110">
        <f>+A1585+1</f>
        <v>13</v>
      </c>
      <c r="B1588" s="129" t="s">
        <v>195</v>
      </c>
      <c r="C1588" s="129"/>
      <c r="D1588" s="153"/>
      <c r="E1588" s="154"/>
      <c r="F1588" s="140"/>
      <c r="G1588" s="155"/>
      <c r="H1588" s="418">
        <v>298944391</v>
      </c>
    </row>
    <row r="1589" spans="1:8" x14ac:dyDescent="0.2">
      <c r="A1589" s="110">
        <f>+A1588+1</f>
        <v>14</v>
      </c>
      <c r="B1589" s="110" t="s">
        <v>196</v>
      </c>
      <c r="C1589" s="110"/>
      <c r="D1589" s="157"/>
      <c r="E1589" s="158"/>
      <c r="F1589" s="159"/>
      <c r="G1589" s="160"/>
      <c r="H1589" s="419">
        <v>0</v>
      </c>
    </row>
    <row r="1590" spans="1:8" x14ac:dyDescent="0.2">
      <c r="A1590" s="110">
        <f>+A1589+1</f>
        <v>15</v>
      </c>
      <c r="B1590" s="129" t="s">
        <v>197</v>
      </c>
      <c r="C1590" s="129"/>
      <c r="D1590" s="157"/>
      <c r="E1590" s="158"/>
      <c r="F1590" s="159"/>
      <c r="G1590" s="160"/>
      <c r="H1590" s="419">
        <v>0</v>
      </c>
    </row>
    <row r="1591" spans="1:8" ht="15.75" thickBot="1" x14ac:dyDescent="0.25">
      <c r="A1591" s="110">
        <f>+A1590+1</f>
        <v>16</v>
      </c>
      <c r="B1591" s="129" t="s">
        <v>198</v>
      </c>
      <c r="C1591" s="129"/>
      <c r="D1591" s="157"/>
      <c r="E1591" s="158"/>
      <c r="F1591" s="159"/>
      <c r="G1591" s="160"/>
      <c r="H1591" s="419">
        <v>0</v>
      </c>
    </row>
    <row r="1592" spans="1:8" ht="17.25" thickTop="1" thickBot="1" x14ac:dyDescent="0.3">
      <c r="A1592" s="110">
        <f>+A1591+1</f>
        <v>17</v>
      </c>
      <c r="B1592" s="116" t="s">
        <v>199</v>
      </c>
      <c r="C1592" s="116"/>
      <c r="D1592" s="162"/>
      <c r="E1592" s="163"/>
      <c r="F1592" s="164"/>
      <c r="G1592" s="164"/>
      <c r="H1592" s="420">
        <f>+H1588+H1589+H1590-H1591</f>
        <v>298944391</v>
      </c>
    </row>
    <row r="1593" spans="1:8" ht="15.75" thickTop="1" x14ac:dyDescent="0.2">
      <c r="A1593" s="110"/>
      <c r="B1593" s="129" t="s">
        <v>177</v>
      </c>
      <c r="C1593" s="129"/>
      <c r="D1593" s="166"/>
      <c r="E1593" s="167"/>
      <c r="F1593" s="166"/>
      <c r="G1593" s="166"/>
      <c r="H1593" s="166"/>
    </row>
    <row r="1594" spans="1:8" ht="16.5" thickBot="1" x14ac:dyDescent="0.3">
      <c r="A1594" s="110"/>
      <c r="B1594" s="135" t="s">
        <v>200</v>
      </c>
      <c r="C1594" s="135"/>
      <c r="D1594" s="166"/>
      <c r="E1594" s="167"/>
      <c r="F1594" s="166"/>
      <c r="G1594" s="166"/>
      <c r="H1594" s="166"/>
    </row>
    <row r="1595" spans="1:8" ht="15.75" thickTop="1" x14ac:dyDescent="0.2">
      <c r="A1595" s="110">
        <f>+A1592+1</f>
        <v>18</v>
      </c>
      <c r="B1595" s="129" t="s">
        <v>201</v>
      </c>
      <c r="C1595" s="129"/>
      <c r="D1595" s="199">
        <v>1.0958000000000001E-3</v>
      </c>
      <c r="E1595" s="200">
        <f>+INT(E1585/$H$32*10000000)/10000000</f>
        <v>0</v>
      </c>
      <c r="F1595" s="200">
        <f>+INT(F1585/$H$32*10000000)/10000000</f>
        <v>0</v>
      </c>
      <c r="G1595" s="200">
        <f>+INT(G1585/$H$1592*10000000)/10000000</f>
        <v>1.6139999999999999E-4</v>
      </c>
      <c r="H1595" s="278">
        <f>SUM(D1595:G1595)</f>
        <v>1.2572E-3</v>
      </c>
    </row>
    <row r="1596" spans="1:8" x14ac:dyDescent="0.2">
      <c r="A1596" s="110">
        <f t="shared" ref="A1596:A1601" si="72">+A1595+1</f>
        <v>19</v>
      </c>
      <c r="B1596" s="129" t="s">
        <v>202</v>
      </c>
      <c r="C1596" s="129"/>
      <c r="D1596" s="142">
        <f>H1592*D1595</f>
        <v>327583.26365780004</v>
      </c>
      <c r="E1596" s="142">
        <f>+$H$32*E1595</f>
        <v>0</v>
      </c>
      <c r="F1596" s="142">
        <f>+$H$32*F1595</f>
        <v>0</v>
      </c>
      <c r="G1596" s="142">
        <f>H1592*G1595</f>
        <v>48249.624707399998</v>
      </c>
      <c r="H1596" s="168">
        <f>SUM(D1596:G1596)</f>
        <v>375832.88836520002</v>
      </c>
    </row>
    <row r="1597" spans="1:8" x14ac:dyDescent="0.2">
      <c r="A1597" s="110">
        <f t="shared" si="72"/>
        <v>20</v>
      </c>
      <c r="B1597" s="129" t="s">
        <v>203</v>
      </c>
      <c r="C1597" s="129"/>
      <c r="D1597" s="281">
        <f>IF(D1585&lt;&gt;0,+D1596-D1585,0)</f>
        <v>0</v>
      </c>
      <c r="E1597" s="283">
        <f>IF(E1585&lt;&gt;0,+E1596-E1585,0)</f>
        <v>0</v>
      </c>
      <c r="F1597" s="283">
        <f>IF(F1585&lt;&gt;0,+F1596-F1585,0)</f>
        <v>0</v>
      </c>
      <c r="G1597" s="282">
        <f>IF(G1585&lt;&gt;0,+G1596-G1585,0)</f>
        <v>-21.705292600003304</v>
      </c>
      <c r="H1597" s="168">
        <f>SUM(D1597:G1597)</f>
        <v>-21.705292600003304</v>
      </c>
    </row>
    <row r="1598" spans="1:8" ht="15.75" x14ac:dyDescent="0.25">
      <c r="A1598" s="110">
        <f t="shared" si="72"/>
        <v>21</v>
      </c>
      <c r="B1598" s="129" t="s">
        <v>204</v>
      </c>
      <c r="C1598" s="129"/>
      <c r="D1598" s="267"/>
      <c r="E1598" s="169"/>
      <c r="F1598" s="169"/>
      <c r="G1598" s="169"/>
      <c r="H1598" s="268"/>
    </row>
    <row r="1599" spans="1:8" x14ac:dyDescent="0.2">
      <c r="A1599" s="110">
        <f t="shared" si="72"/>
        <v>22</v>
      </c>
      <c r="B1599" s="129" t="s">
        <v>205</v>
      </c>
      <c r="C1599" s="129"/>
      <c r="D1599" s="271"/>
      <c r="E1599" s="273"/>
      <c r="F1599" s="273"/>
      <c r="G1599" s="273"/>
      <c r="H1599" s="272"/>
    </row>
    <row r="1600" spans="1:8" x14ac:dyDescent="0.2">
      <c r="A1600" s="110">
        <f t="shared" si="72"/>
        <v>23</v>
      </c>
      <c r="B1600" s="129" t="s">
        <v>206</v>
      </c>
      <c r="C1600" s="129"/>
      <c r="D1600" s="271"/>
      <c r="E1600" s="273"/>
      <c r="F1600" s="273"/>
      <c r="G1600" s="273"/>
      <c r="H1600" s="272"/>
    </row>
    <row r="1601" spans="1:8" x14ac:dyDescent="0.2">
      <c r="A1601" s="110">
        <f t="shared" si="72"/>
        <v>24</v>
      </c>
      <c r="B1601" s="129" t="s">
        <v>145</v>
      </c>
      <c r="C1601" s="129"/>
      <c r="D1601" s="269"/>
      <c r="E1601" s="270"/>
      <c r="F1601" s="270"/>
      <c r="G1601" s="270"/>
      <c r="H1601" s="266"/>
    </row>
    <row r="1602" spans="1:8" x14ac:dyDescent="0.2">
      <c r="A1602" s="139" t="s">
        <v>139</v>
      </c>
      <c r="B1602" s="170" t="s">
        <v>146</v>
      </c>
      <c r="C1602" s="212"/>
      <c r="D1602" s="171">
        <v>0</v>
      </c>
      <c r="E1602" s="172"/>
      <c r="F1602" s="172"/>
      <c r="G1602" s="172">
        <v>0</v>
      </c>
      <c r="H1602" s="168">
        <f>SUM(D1602:G1602)</f>
        <v>0</v>
      </c>
    </row>
    <row r="1603" spans="1:8" x14ac:dyDescent="0.2">
      <c r="A1603" s="139" t="s">
        <v>140</v>
      </c>
      <c r="B1603" s="170" t="s">
        <v>147</v>
      </c>
      <c r="C1603" s="129"/>
      <c r="D1603" s="171">
        <v>0</v>
      </c>
      <c r="E1603" s="172"/>
      <c r="F1603" s="172"/>
      <c r="G1603" s="172">
        <v>0</v>
      </c>
      <c r="H1603" s="168">
        <f>SUM(D1603:G1603)</f>
        <v>0</v>
      </c>
    </row>
    <row r="1604" spans="1:8" x14ac:dyDescent="0.2">
      <c r="A1604" s="139" t="s">
        <v>141</v>
      </c>
      <c r="B1604" s="129" t="s">
        <v>407</v>
      </c>
      <c r="C1604" s="129"/>
      <c r="D1604" s="279">
        <f>+D1596+D1602+D1603</f>
        <v>327583.26365780004</v>
      </c>
      <c r="E1604" s="172">
        <f>+E1596+E1602+E1603</f>
        <v>0</v>
      </c>
      <c r="F1604" s="172">
        <f>+F1596+F1602+F1603</f>
        <v>0</v>
      </c>
      <c r="G1604" s="280">
        <f>+G1596+G1602+G1603</f>
        <v>48249.624707399998</v>
      </c>
      <c r="H1604" s="168">
        <f>SUM(D1604:G1604)</f>
        <v>375832.88836520002</v>
      </c>
    </row>
    <row r="1605" spans="1:8" x14ac:dyDescent="0.2">
      <c r="A1605" s="110">
        <v>25</v>
      </c>
      <c r="B1605" s="129" t="s">
        <v>148</v>
      </c>
      <c r="C1605" s="129"/>
      <c r="D1605" s="279">
        <v>327583.21999999997</v>
      </c>
      <c r="E1605" s="172"/>
      <c r="F1605" s="172"/>
      <c r="G1605" s="280">
        <v>48249.42</v>
      </c>
      <c r="H1605" s="168">
        <f>SUM(D1605:G1605)</f>
        <v>375832.63999999996</v>
      </c>
    </row>
    <row r="1606" spans="1:8" x14ac:dyDescent="0.2">
      <c r="A1606" s="110">
        <f>+A1605+1</f>
        <v>26</v>
      </c>
      <c r="B1606" s="129" t="s">
        <v>149</v>
      </c>
      <c r="C1606" s="129"/>
      <c r="D1606" s="279">
        <f>+D1605-D1604</f>
        <v>-4.3657800066284835E-2</v>
      </c>
      <c r="E1606" s="142">
        <f>+E1605-E1604</f>
        <v>0</v>
      </c>
      <c r="F1606" s="142">
        <f>+F1605-F1604</f>
        <v>0</v>
      </c>
      <c r="G1606" s="280">
        <f>+G1605-G1604</f>
        <v>-0.2047074000001885</v>
      </c>
      <c r="H1606" s="168">
        <f>SUM(D1606:G1606)</f>
        <v>-0.24836520006647334</v>
      </c>
    </row>
    <row r="1607" spans="1:8" ht="15.75" thickBot="1" x14ac:dyDescent="0.25">
      <c r="A1607" s="110">
        <f>+A1606+1</f>
        <v>27</v>
      </c>
      <c r="B1607" s="129" t="s">
        <v>207</v>
      </c>
      <c r="C1607" s="129"/>
      <c r="D1607" s="171">
        <v>-0.82</v>
      </c>
      <c r="E1607" s="172"/>
      <c r="F1607" s="172"/>
      <c r="G1607" s="169"/>
      <c r="H1607" s="173">
        <f>SUM(D1607:F1607)</f>
        <v>-0.82</v>
      </c>
    </row>
    <row r="1608" spans="1:8" ht="16.5" thickBot="1" x14ac:dyDescent="0.3">
      <c r="A1608" s="110">
        <f>+A1607+1</f>
        <v>28</v>
      </c>
      <c r="B1608" s="116" t="s">
        <v>208</v>
      </c>
      <c r="C1608" s="116"/>
      <c r="D1608" s="174">
        <f>+D1604+D1606+D1607</f>
        <v>327582.39999999997</v>
      </c>
      <c r="E1608" s="174">
        <f>+E1604+E1606+E1607</f>
        <v>0</v>
      </c>
      <c r="F1608" s="174">
        <f>+F1604+F1606+F1607</f>
        <v>0</v>
      </c>
      <c r="G1608" s="174">
        <f>+G1604+G1606</f>
        <v>48249.42</v>
      </c>
      <c r="H1608" s="175">
        <f>SUM(D1608:G1608)</f>
        <v>375831.81999999995</v>
      </c>
    </row>
    <row r="1609" spans="1:8" ht="15.75" thickTop="1" x14ac:dyDescent="0.2">
      <c r="A1609" s="110"/>
      <c r="B1609" s="129"/>
      <c r="C1609" s="129"/>
      <c r="D1609" s="151"/>
      <c r="E1609" s="151"/>
      <c r="F1609" s="151"/>
      <c r="G1609" s="151"/>
      <c r="H1609" s="151"/>
    </row>
    <row r="1610" spans="1:8" ht="16.5" thickBot="1" x14ac:dyDescent="0.3">
      <c r="A1610" s="110"/>
      <c r="B1610" s="135" t="s">
        <v>209</v>
      </c>
      <c r="C1610" s="135"/>
      <c r="D1610" s="151"/>
      <c r="E1610" s="151"/>
      <c r="F1610" s="151"/>
      <c r="G1610" s="151"/>
      <c r="H1610" s="151"/>
    </row>
    <row r="1611" spans="1:8" ht="15.75" thickTop="1" x14ac:dyDescent="0.2">
      <c r="A1611" s="110">
        <f>+A1608+1</f>
        <v>29</v>
      </c>
      <c r="B1611" s="129" t="s">
        <v>168</v>
      </c>
      <c r="C1611" s="129"/>
      <c r="D1611" s="176"/>
      <c r="E1611" s="177"/>
      <c r="F1611" s="178"/>
      <c r="G1611" s="179">
        <v>1656.88</v>
      </c>
      <c r="H1611" s="180">
        <f>G1611</f>
        <v>1656.88</v>
      </c>
    </row>
    <row r="1612" spans="1:8" x14ac:dyDescent="0.2">
      <c r="A1612" s="110">
        <f t="shared" ref="A1612:A1620" si="73">+A1611+1</f>
        <v>30</v>
      </c>
      <c r="B1612" s="129" t="s">
        <v>169</v>
      </c>
      <c r="C1612" s="129"/>
      <c r="D1612" s="181"/>
      <c r="E1612" s="182"/>
      <c r="F1612" s="141"/>
      <c r="G1612" s="142">
        <v>281.35000000000002</v>
      </c>
      <c r="H1612" s="183">
        <f t="shared" ref="H1612:H1619" si="74">+G1612</f>
        <v>281.35000000000002</v>
      </c>
    </row>
    <row r="1613" spans="1:8" x14ac:dyDescent="0.2">
      <c r="A1613" s="110">
        <f t="shared" si="73"/>
        <v>31</v>
      </c>
      <c r="B1613" s="129" t="s">
        <v>360</v>
      </c>
      <c r="C1613" s="129"/>
      <c r="D1613" s="181"/>
      <c r="E1613" s="182"/>
      <c r="F1613" s="141"/>
      <c r="G1613" s="142">
        <v>0</v>
      </c>
      <c r="H1613" s="183">
        <f t="shared" si="74"/>
        <v>0</v>
      </c>
    </row>
    <row r="1614" spans="1:8" x14ac:dyDescent="0.2">
      <c r="A1614" s="110">
        <f t="shared" si="73"/>
        <v>32</v>
      </c>
      <c r="B1614" s="129" t="s">
        <v>210</v>
      </c>
      <c r="C1614" s="129"/>
      <c r="D1614" s="181"/>
      <c r="E1614" s="182"/>
      <c r="F1614" s="141"/>
      <c r="G1614" s="142">
        <v>0</v>
      </c>
      <c r="H1614" s="183">
        <f t="shared" si="74"/>
        <v>0</v>
      </c>
    </row>
    <row r="1615" spans="1:8" x14ac:dyDescent="0.2">
      <c r="A1615" s="110">
        <f t="shared" si="73"/>
        <v>33</v>
      </c>
      <c r="B1615" s="129"/>
      <c r="C1615" s="129"/>
      <c r="D1615" s="181"/>
      <c r="E1615" s="182"/>
      <c r="F1615" s="141"/>
      <c r="G1615" s="265"/>
      <c r="H1615" s="274"/>
    </row>
    <row r="1616" spans="1:8" x14ac:dyDescent="0.2">
      <c r="A1616" s="110">
        <f t="shared" si="73"/>
        <v>34</v>
      </c>
      <c r="B1616" s="129" t="s">
        <v>211</v>
      </c>
      <c r="C1616" s="129"/>
      <c r="D1616" s="181"/>
      <c r="E1616" s="182"/>
      <c r="F1616" s="141"/>
      <c r="G1616" s="142">
        <v>0</v>
      </c>
      <c r="H1616" s="183">
        <f t="shared" si="74"/>
        <v>0</v>
      </c>
    </row>
    <row r="1617" spans="1:9" x14ac:dyDescent="0.2">
      <c r="A1617" s="110">
        <f t="shared" si="73"/>
        <v>35</v>
      </c>
      <c r="B1617" s="129" t="s">
        <v>212</v>
      </c>
      <c r="C1617" s="129"/>
      <c r="D1617" s="181"/>
      <c r="E1617" s="182"/>
      <c r="F1617" s="141"/>
      <c r="G1617" s="142">
        <v>0</v>
      </c>
      <c r="H1617" s="183">
        <f t="shared" si="74"/>
        <v>0</v>
      </c>
    </row>
    <row r="1618" spans="1:9" x14ac:dyDescent="0.2">
      <c r="A1618" s="110">
        <f t="shared" si="73"/>
        <v>36</v>
      </c>
      <c r="B1618" s="129" t="s">
        <v>213</v>
      </c>
      <c r="C1618" s="129"/>
      <c r="D1618" s="181"/>
      <c r="E1618" s="182"/>
      <c r="F1618" s="141"/>
      <c r="G1618" s="142">
        <v>0</v>
      </c>
      <c r="H1618" s="183">
        <f t="shared" si="74"/>
        <v>0</v>
      </c>
    </row>
    <row r="1619" spans="1:9" ht="60.75" thickBot="1" x14ac:dyDescent="0.25">
      <c r="A1619" s="184">
        <f t="shared" si="73"/>
        <v>37</v>
      </c>
      <c r="B1619" s="185" t="s">
        <v>214</v>
      </c>
      <c r="C1619" s="186"/>
      <c r="D1619" s="187"/>
      <c r="E1619" s="188"/>
      <c r="F1619" s="189"/>
      <c r="G1619" s="190">
        <v>0</v>
      </c>
      <c r="H1619" s="191">
        <f t="shared" si="74"/>
        <v>0</v>
      </c>
    </row>
    <row r="1620" spans="1:9" ht="17.25" thickTop="1" thickBot="1" x14ac:dyDescent="0.3">
      <c r="A1620" s="110">
        <f t="shared" si="73"/>
        <v>38</v>
      </c>
      <c r="B1620" s="724" t="s">
        <v>215</v>
      </c>
      <c r="C1620" s="116"/>
      <c r="D1620" s="192"/>
      <c r="E1620" s="143"/>
      <c r="F1620" s="193"/>
      <c r="G1620" s="194">
        <f>SUM(G1611:G1619)</f>
        <v>1938.23</v>
      </c>
      <c r="H1620" s="194">
        <f>SUM(H1611:H1619)</f>
        <v>1938.23</v>
      </c>
    </row>
    <row r="1621" spans="1:9" ht="16.5" thickTop="1" thickBot="1" x14ac:dyDescent="0.25">
      <c r="A1621" s="110"/>
      <c r="B1621" s="129"/>
      <c r="C1621" s="129"/>
      <c r="D1621" s="195"/>
      <c r="E1621" s="195"/>
      <c r="F1621" s="195"/>
      <c r="G1621" s="195"/>
      <c r="H1621" s="195"/>
    </row>
    <row r="1622" spans="1:9" ht="17.25" thickTop="1" thickBot="1" x14ac:dyDescent="0.3">
      <c r="A1622" s="110">
        <f>+A1620+1</f>
        <v>39</v>
      </c>
      <c r="B1622" s="116" t="s">
        <v>216</v>
      </c>
      <c r="C1622" s="116"/>
      <c r="D1622" s="196">
        <f>D1608</f>
        <v>327582.39999999997</v>
      </c>
      <c r="E1622" s="196">
        <f>E1608</f>
        <v>0</v>
      </c>
      <c r="F1622" s="196">
        <f>F1608</f>
        <v>0</v>
      </c>
      <c r="G1622" s="194">
        <f>G1608+G1620</f>
        <v>50187.65</v>
      </c>
      <c r="H1622" s="194">
        <f>H1608+H1620</f>
        <v>377770.04999999993</v>
      </c>
      <c r="I1622" s="482"/>
    </row>
    <row r="1623" spans="1:9" ht="16.5" thickTop="1" thickBot="1" x14ac:dyDescent="0.25">
      <c r="A1623" s="110">
        <f>+A1622+1</f>
        <v>40</v>
      </c>
      <c r="B1623" s="725" t="s">
        <v>217</v>
      </c>
      <c r="C1623" s="197"/>
      <c r="D1623" s="201"/>
      <c r="E1623" s="198"/>
      <c r="F1623" s="198"/>
      <c r="G1623" s="198"/>
      <c r="H1623" s="382">
        <v>4.3143599999999997E-3</v>
      </c>
    </row>
    <row r="1624" spans="1:9" ht="15.75" thickTop="1" x14ac:dyDescent="0.2">
      <c r="A1624" s="110"/>
      <c r="B1624" s="110"/>
      <c r="C1624" s="110"/>
      <c r="D1624" s="110"/>
      <c r="E1624" s="111"/>
      <c r="F1624" s="110"/>
      <c r="G1624" s="110"/>
      <c r="H1624" s="110"/>
    </row>
    <row r="1626" spans="1:9" ht="20.25" x14ac:dyDescent="0.3">
      <c r="A1626" s="109" t="s">
        <v>134</v>
      </c>
      <c r="B1626" s="110"/>
      <c r="C1626" s="109"/>
      <c r="E1626" s="202"/>
      <c r="F1626" s="110"/>
      <c r="G1626" s="110"/>
      <c r="H1626" s="110"/>
    </row>
    <row r="1627" spans="1:9" ht="20.25" x14ac:dyDescent="0.3">
      <c r="A1627" s="112" t="s">
        <v>645</v>
      </c>
      <c r="B1627" s="109"/>
      <c r="C1627" s="109"/>
      <c r="D1627" s="110"/>
      <c r="E1627" s="111"/>
      <c r="F1627" s="110"/>
      <c r="G1627" s="110"/>
      <c r="H1627" s="110"/>
    </row>
    <row r="1628" spans="1:9" x14ac:dyDescent="0.2">
      <c r="A1628" s="113" t="s">
        <v>173</v>
      </c>
      <c r="B1628" s="114"/>
      <c r="C1628" s="115"/>
      <c r="D1628" s="110"/>
      <c r="E1628" s="111"/>
      <c r="F1628" s="110"/>
      <c r="G1628" s="110"/>
      <c r="H1628" s="110"/>
    </row>
    <row r="1629" spans="1:9" ht="21" thickBot="1" x14ac:dyDescent="0.35">
      <c r="A1629" s="256" t="s">
        <v>523</v>
      </c>
      <c r="B1629" s="257"/>
      <c r="C1629" s="257"/>
      <c r="D1629" s="110"/>
      <c r="E1629" s="111"/>
      <c r="F1629" s="110"/>
      <c r="G1629" s="110"/>
      <c r="H1629" s="110"/>
    </row>
    <row r="1630" spans="1:9" ht="15.75" thickBot="1" x14ac:dyDescent="0.25">
      <c r="A1630" s="110"/>
      <c r="B1630" s="110"/>
      <c r="C1630" s="110"/>
      <c r="D1630" s="110"/>
      <c r="E1630" s="111"/>
      <c r="F1630" s="110"/>
      <c r="G1630" s="110"/>
      <c r="H1630" s="110"/>
    </row>
    <row r="1631" spans="1:9" ht="15.75" thickTop="1" x14ac:dyDescent="0.2">
      <c r="A1631" s="110">
        <v>1</v>
      </c>
      <c r="B1631" s="117" t="s">
        <v>174</v>
      </c>
      <c r="C1631" s="388">
        <v>341</v>
      </c>
      <c r="D1631" s="118"/>
      <c r="E1631" s="119"/>
      <c r="F1631" s="110"/>
      <c r="G1631" s="120"/>
      <c r="H1631" s="120"/>
    </row>
    <row r="1632" spans="1:9" x14ac:dyDescent="0.2">
      <c r="A1632" s="110">
        <v>2</v>
      </c>
      <c r="B1632" s="117" t="s">
        <v>175</v>
      </c>
      <c r="C1632" s="121" t="s">
        <v>459</v>
      </c>
      <c r="D1632" s="122"/>
      <c r="E1632" s="123"/>
      <c r="F1632" s="110"/>
      <c r="G1632" s="120"/>
      <c r="H1632" s="120"/>
    </row>
    <row r="1633" spans="1:8" ht="15.75" thickBot="1" x14ac:dyDescent="0.25">
      <c r="A1633" s="110">
        <v>3</v>
      </c>
      <c r="B1633" s="117" t="s">
        <v>176</v>
      </c>
      <c r="C1633" s="124" t="s">
        <v>514</v>
      </c>
      <c r="D1633" s="125"/>
      <c r="E1633" s="126"/>
      <c r="F1633" s="120"/>
      <c r="G1633" s="120"/>
      <c r="H1633" s="120"/>
    </row>
    <row r="1634" spans="1:8" ht="15.75" thickTop="1" x14ac:dyDescent="0.2">
      <c r="A1634" s="110"/>
      <c r="B1634" s="117" t="s">
        <v>177</v>
      </c>
      <c r="C1634" s="117"/>
      <c r="D1634" s="127"/>
      <c r="E1634" s="128"/>
      <c r="F1634" s="120"/>
      <c r="G1634" s="120"/>
      <c r="H1634" s="120"/>
    </row>
    <row r="1635" spans="1:8" x14ac:dyDescent="0.2">
      <c r="A1635" s="110"/>
      <c r="B1635" s="110"/>
      <c r="C1635" s="110"/>
      <c r="D1635" s="110"/>
      <c r="E1635" s="111"/>
      <c r="F1635" s="110"/>
      <c r="G1635" s="110"/>
      <c r="H1635" s="110"/>
    </row>
    <row r="1636" spans="1:8" x14ac:dyDescent="0.2">
      <c r="A1636" s="110"/>
      <c r="B1636" s="117"/>
      <c r="C1636" s="117"/>
      <c r="D1636" s="120"/>
      <c r="E1636" s="128"/>
      <c r="F1636" s="127" t="s">
        <v>178</v>
      </c>
      <c r="G1636" s="120"/>
      <c r="H1636" s="120"/>
    </row>
    <row r="1637" spans="1:8" x14ac:dyDescent="0.2">
      <c r="A1637" s="110"/>
      <c r="B1637" s="129"/>
      <c r="C1637" s="129"/>
      <c r="D1637" s="130" t="s">
        <v>179</v>
      </c>
      <c r="E1637" s="131" t="s">
        <v>180</v>
      </c>
      <c r="F1637" s="127" t="s">
        <v>181</v>
      </c>
      <c r="G1637" s="127" t="s">
        <v>182</v>
      </c>
      <c r="H1637" s="120"/>
    </row>
    <row r="1638" spans="1:8" x14ac:dyDescent="0.2">
      <c r="A1638" s="110">
        <v>4</v>
      </c>
      <c r="B1638" s="117" t="s">
        <v>154</v>
      </c>
      <c r="C1638" s="117"/>
      <c r="D1638" s="275"/>
      <c r="E1638" s="132" t="s">
        <v>509</v>
      </c>
      <c r="F1638" s="276"/>
      <c r="G1638" s="422" t="s">
        <v>509</v>
      </c>
      <c r="H1638" s="275"/>
    </row>
    <row r="1639" spans="1:8" ht="15.75" x14ac:dyDescent="0.25">
      <c r="A1639" s="110"/>
      <c r="B1639" s="129"/>
      <c r="C1639" s="129"/>
      <c r="D1639" s="134" t="s">
        <v>183</v>
      </c>
      <c r="E1639" s="135" t="s">
        <v>183</v>
      </c>
      <c r="F1639" s="136" t="s">
        <v>183</v>
      </c>
      <c r="G1639" s="136" t="s">
        <v>184</v>
      </c>
      <c r="H1639" s="136" t="s">
        <v>185</v>
      </c>
    </row>
    <row r="1640" spans="1:8" ht="16.5" thickBot="1" x14ac:dyDescent="0.3">
      <c r="A1640" s="110"/>
      <c r="B1640" s="135" t="s">
        <v>186</v>
      </c>
      <c r="C1640" s="135"/>
      <c r="D1640" s="137"/>
      <c r="E1640" s="138"/>
      <c r="F1640" s="137"/>
      <c r="G1640" s="137"/>
      <c r="H1640" s="137"/>
    </row>
    <row r="1641" spans="1:8" ht="16.5" thickTop="1" x14ac:dyDescent="0.25">
      <c r="A1641" s="139">
        <f>1+A1638</f>
        <v>5</v>
      </c>
      <c r="B1641" s="117" t="s">
        <v>187</v>
      </c>
      <c r="C1641" s="135"/>
      <c r="D1641" s="216">
        <v>0</v>
      </c>
      <c r="E1641" s="217"/>
      <c r="F1641" s="218"/>
      <c r="G1641" s="219"/>
      <c r="H1641" s="220">
        <f>+D1641</f>
        <v>0</v>
      </c>
    </row>
    <row r="1642" spans="1:8" x14ac:dyDescent="0.2">
      <c r="A1642" s="110">
        <f>+A1641+1</f>
        <v>6</v>
      </c>
      <c r="B1642" s="129" t="s">
        <v>188</v>
      </c>
      <c r="C1642" s="129"/>
      <c r="D1642" s="221"/>
      <c r="E1642" s="222">
        <v>0</v>
      </c>
      <c r="F1642" s="223"/>
      <c r="G1642" s="224"/>
      <c r="H1642" s="220">
        <f>+E1642</f>
        <v>0</v>
      </c>
    </row>
    <row r="1643" spans="1:8" x14ac:dyDescent="0.2">
      <c r="A1643" s="110">
        <f>+A1642+1</f>
        <v>7</v>
      </c>
      <c r="B1643" s="129" t="s">
        <v>155</v>
      </c>
      <c r="C1643" s="129"/>
      <c r="D1643" s="225"/>
      <c r="E1643" s="226"/>
      <c r="F1643" s="227">
        <v>0</v>
      </c>
      <c r="G1643" s="228"/>
      <c r="H1643" s="229">
        <f>+F1643</f>
        <v>0</v>
      </c>
    </row>
    <row r="1644" spans="1:8" x14ac:dyDescent="0.2">
      <c r="A1644" s="110">
        <f>+A1643+1</f>
        <v>8</v>
      </c>
      <c r="B1644" s="129" t="s">
        <v>156</v>
      </c>
      <c r="C1644" s="129"/>
      <c r="D1644" s="225"/>
      <c r="E1644" s="230"/>
      <c r="F1644" s="231">
        <v>0</v>
      </c>
      <c r="G1644" s="232"/>
      <c r="H1644" s="229">
        <f>+F1644</f>
        <v>0</v>
      </c>
    </row>
    <row r="1645" spans="1:8" ht="15.75" thickBot="1" x14ac:dyDescent="0.25">
      <c r="A1645" s="110">
        <f>+A1644+1</f>
        <v>9</v>
      </c>
      <c r="B1645" s="129" t="s">
        <v>189</v>
      </c>
      <c r="C1645" s="129"/>
      <c r="D1645" s="225"/>
      <c r="E1645" s="233"/>
      <c r="F1645" s="234"/>
      <c r="G1645" s="235">
        <v>0</v>
      </c>
      <c r="H1645" s="236">
        <f>+G1645</f>
        <v>0</v>
      </c>
    </row>
    <row r="1646" spans="1:8" ht="17.25" thickTop="1" thickBot="1" x14ac:dyDescent="0.3">
      <c r="A1646" s="110">
        <f>+A1645+1</f>
        <v>10</v>
      </c>
      <c r="B1646" s="116" t="s">
        <v>190</v>
      </c>
      <c r="C1646" s="116"/>
      <c r="D1646" s="237">
        <f>+D1641</f>
        <v>0</v>
      </c>
      <c r="E1646" s="238">
        <f>+E1642</f>
        <v>0</v>
      </c>
      <c r="F1646" s="239">
        <f>+F1643+F1644</f>
        <v>0</v>
      </c>
      <c r="G1646" s="239">
        <f>+G1645</f>
        <v>0</v>
      </c>
      <c r="H1646" s="239">
        <f>SUM(D1646:G1646)</f>
        <v>0</v>
      </c>
    </row>
    <row r="1647" spans="1:8" ht="15.75" thickTop="1" x14ac:dyDescent="0.2">
      <c r="A1647" s="110"/>
      <c r="B1647" s="129"/>
      <c r="C1647" s="129"/>
      <c r="D1647" s="144"/>
      <c r="E1647" s="145"/>
      <c r="F1647" s="144"/>
      <c r="G1647" s="144"/>
      <c r="H1647" s="144"/>
    </row>
    <row r="1648" spans="1:8" ht="16.5" thickBot="1" x14ac:dyDescent="0.3">
      <c r="A1648" s="110"/>
      <c r="B1648" s="135" t="s">
        <v>191</v>
      </c>
      <c r="C1648" s="135"/>
      <c r="D1648" s="144"/>
      <c r="E1648" s="145"/>
      <c r="F1648" s="144"/>
      <c r="G1648" s="144"/>
      <c r="H1648" s="144"/>
    </row>
    <row r="1649" spans="1:8" ht="15.75" thickTop="1" x14ac:dyDescent="0.2">
      <c r="A1649" s="110">
        <f>+A1646+1</f>
        <v>11</v>
      </c>
      <c r="B1649" s="129" t="s">
        <v>192</v>
      </c>
      <c r="C1649" s="129"/>
      <c r="D1649" s="146">
        <v>0</v>
      </c>
      <c r="E1649" s="147">
        <v>0</v>
      </c>
      <c r="F1649" s="147">
        <v>0</v>
      </c>
      <c r="G1649" s="147">
        <v>0</v>
      </c>
      <c r="H1649" s="148">
        <v>0</v>
      </c>
    </row>
    <row r="1650" spans="1:8" ht="16.5" thickBot="1" x14ac:dyDescent="0.3">
      <c r="A1650" s="110">
        <f>+A1649+1</f>
        <v>12</v>
      </c>
      <c r="B1650" s="116" t="s">
        <v>193</v>
      </c>
      <c r="C1650" s="116"/>
      <c r="D1650" s="277">
        <f>+D1646-D1649</f>
        <v>0</v>
      </c>
      <c r="E1650" s="149">
        <f>+E1646-E1649</f>
        <v>0</v>
      </c>
      <c r="F1650" s="149">
        <f>+F1646-F1649</f>
        <v>0</v>
      </c>
      <c r="G1650" s="149">
        <f>+G1646-G1649</f>
        <v>0</v>
      </c>
      <c r="H1650" s="150">
        <f>+H1646-H1649</f>
        <v>0</v>
      </c>
    </row>
    <row r="1651" spans="1:8" ht="15.75" thickTop="1" x14ac:dyDescent="0.2">
      <c r="A1651" s="110"/>
      <c r="B1651" s="129"/>
      <c r="C1651" s="129"/>
      <c r="D1651" s="129"/>
      <c r="E1651" s="151"/>
      <c r="F1651" s="129"/>
      <c r="G1651" s="129"/>
      <c r="H1651" s="129"/>
    </row>
    <row r="1652" spans="1:8" ht="16.5" thickBot="1" x14ac:dyDescent="0.3">
      <c r="A1652" s="110"/>
      <c r="B1652" s="152" t="s">
        <v>194</v>
      </c>
      <c r="C1652" s="134"/>
      <c r="D1652" s="129"/>
      <c r="E1652" s="151"/>
      <c r="F1652" s="129"/>
      <c r="G1652" s="129"/>
      <c r="H1652" s="129"/>
    </row>
    <row r="1653" spans="1:8" ht="15.75" thickTop="1" x14ac:dyDescent="0.2">
      <c r="A1653" s="110">
        <f>+A1650+1</f>
        <v>13</v>
      </c>
      <c r="B1653" s="129" t="s">
        <v>195</v>
      </c>
      <c r="C1653" s="129"/>
      <c r="D1653" s="153"/>
      <c r="E1653" s="154"/>
      <c r="F1653" s="140"/>
      <c r="G1653" s="155"/>
      <c r="H1653" s="418">
        <v>96398821</v>
      </c>
    </row>
    <row r="1654" spans="1:8" x14ac:dyDescent="0.2">
      <c r="A1654" s="110">
        <f>+A1653+1</f>
        <v>14</v>
      </c>
      <c r="B1654" s="110" t="s">
        <v>196</v>
      </c>
      <c r="C1654" s="110"/>
      <c r="D1654" s="157"/>
      <c r="E1654" s="158"/>
      <c r="F1654" s="159"/>
      <c r="G1654" s="160"/>
      <c r="H1654" s="419">
        <v>0</v>
      </c>
    </row>
    <row r="1655" spans="1:8" x14ac:dyDescent="0.2">
      <c r="A1655" s="110">
        <f>+A1654+1</f>
        <v>15</v>
      </c>
      <c r="B1655" s="129" t="s">
        <v>197</v>
      </c>
      <c r="C1655" s="129"/>
      <c r="D1655" s="157"/>
      <c r="E1655" s="158"/>
      <c r="F1655" s="159"/>
      <c r="G1655" s="160"/>
      <c r="H1655" s="419">
        <v>0</v>
      </c>
    </row>
    <row r="1656" spans="1:8" ht="15.75" thickBot="1" x14ac:dyDescent="0.25">
      <c r="A1656" s="110">
        <f>+A1655+1</f>
        <v>16</v>
      </c>
      <c r="B1656" s="129" t="s">
        <v>198</v>
      </c>
      <c r="C1656" s="129"/>
      <c r="D1656" s="157"/>
      <c r="E1656" s="158"/>
      <c r="F1656" s="159"/>
      <c r="G1656" s="160"/>
      <c r="H1656" s="419">
        <v>0</v>
      </c>
    </row>
    <row r="1657" spans="1:8" ht="17.25" thickTop="1" thickBot="1" x14ac:dyDescent="0.3">
      <c r="A1657" s="110">
        <f>+A1656+1</f>
        <v>17</v>
      </c>
      <c r="B1657" s="116" t="s">
        <v>199</v>
      </c>
      <c r="C1657" s="116"/>
      <c r="D1657" s="162"/>
      <c r="E1657" s="163"/>
      <c r="F1657" s="164"/>
      <c r="G1657" s="164"/>
      <c r="H1657" s="420">
        <f>+H1653+H1654+H1655-H1656</f>
        <v>96398821</v>
      </c>
    </row>
    <row r="1658" spans="1:8" ht="15.75" thickTop="1" x14ac:dyDescent="0.2">
      <c r="A1658" s="110"/>
      <c r="B1658" s="129" t="s">
        <v>177</v>
      </c>
      <c r="C1658" s="129"/>
      <c r="D1658" s="166"/>
      <c r="E1658" s="167"/>
      <c r="F1658" s="166"/>
      <c r="G1658" s="166"/>
      <c r="H1658" s="166"/>
    </row>
    <row r="1659" spans="1:8" ht="16.5" thickBot="1" x14ac:dyDescent="0.3">
      <c r="A1659" s="110"/>
      <c r="B1659" s="135" t="s">
        <v>200</v>
      </c>
      <c r="C1659" s="135"/>
      <c r="D1659" s="166"/>
      <c r="E1659" s="167"/>
      <c r="F1659" s="166"/>
      <c r="G1659" s="166"/>
      <c r="H1659" s="166"/>
    </row>
    <row r="1660" spans="1:8" ht="15.75" thickTop="1" x14ac:dyDescent="0.2">
      <c r="A1660" s="110">
        <f>+A1657+1</f>
        <v>18</v>
      </c>
      <c r="B1660" s="129" t="s">
        <v>201</v>
      </c>
      <c r="C1660" s="129"/>
      <c r="D1660" s="199">
        <v>1.1188000000000001E-3</v>
      </c>
      <c r="E1660" s="200">
        <v>3.5E-4</v>
      </c>
      <c r="F1660" s="200">
        <f>+INT(F1650/$H$32*10000000)/10000000</f>
        <v>0</v>
      </c>
      <c r="G1660" s="200">
        <v>0</v>
      </c>
      <c r="H1660" s="278">
        <f>SUM(D1660:G1660)</f>
        <v>1.4688000000000001E-3</v>
      </c>
    </row>
    <row r="1661" spans="1:8" x14ac:dyDescent="0.2">
      <c r="A1661" s="110">
        <f t="shared" ref="A1661:A1666" si="75">+A1660+1</f>
        <v>19</v>
      </c>
      <c r="B1661" s="129" t="s">
        <v>202</v>
      </c>
      <c r="C1661" s="129"/>
      <c r="D1661" s="142">
        <f>H1657*D1660</f>
        <v>107851.0009348</v>
      </c>
      <c r="E1661" s="142">
        <f>H1657*E1660</f>
        <v>33739.587350000002</v>
      </c>
      <c r="F1661" s="142">
        <f>+$H$32*F1660</f>
        <v>0</v>
      </c>
      <c r="G1661" s="142">
        <v>0</v>
      </c>
      <c r="H1661" s="168">
        <f>SUM(D1661:G1661)</f>
        <v>141590.5882848</v>
      </c>
    </row>
    <row r="1662" spans="1:8" x14ac:dyDescent="0.2">
      <c r="A1662" s="110">
        <f t="shared" si="75"/>
        <v>20</v>
      </c>
      <c r="B1662" s="129" t="s">
        <v>203</v>
      </c>
      <c r="C1662" s="129"/>
      <c r="D1662" s="281">
        <f>IF(D1650&lt;&gt;0,+D1661-D1650,0)</f>
        <v>0</v>
      </c>
      <c r="E1662" s="283">
        <f>IF(E1650&lt;&gt;0,+E1661-E1650,0)</f>
        <v>0</v>
      </c>
      <c r="F1662" s="283">
        <f>IF(F1650&lt;&gt;0,+F1661-F1650,0)</f>
        <v>0</v>
      </c>
      <c r="G1662" s="282">
        <f>IF(G1650&lt;&gt;0,+G1661-G1650,0)</f>
        <v>0</v>
      </c>
      <c r="H1662" s="168">
        <f>SUM(D1662:G1662)</f>
        <v>0</v>
      </c>
    </row>
    <row r="1663" spans="1:8" ht="15.75" x14ac:dyDescent="0.25">
      <c r="A1663" s="110">
        <f t="shared" si="75"/>
        <v>21</v>
      </c>
      <c r="B1663" s="129" t="s">
        <v>204</v>
      </c>
      <c r="C1663" s="129"/>
      <c r="D1663" s="267"/>
      <c r="E1663" s="169"/>
      <c r="F1663" s="169"/>
      <c r="G1663" s="169"/>
      <c r="H1663" s="268"/>
    </row>
    <row r="1664" spans="1:8" x14ac:dyDescent="0.2">
      <c r="A1664" s="110">
        <f t="shared" si="75"/>
        <v>22</v>
      </c>
      <c r="B1664" s="129" t="s">
        <v>205</v>
      </c>
      <c r="C1664" s="129"/>
      <c r="D1664" s="271"/>
      <c r="E1664" s="273"/>
      <c r="F1664" s="273"/>
      <c r="G1664" s="273"/>
      <c r="H1664" s="272"/>
    </row>
    <row r="1665" spans="1:8" x14ac:dyDescent="0.2">
      <c r="A1665" s="110">
        <f t="shared" si="75"/>
        <v>23</v>
      </c>
      <c r="B1665" s="129" t="s">
        <v>206</v>
      </c>
      <c r="C1665" s="129"/>
      <c r="D1665" s="271"/>
      <c r="E1665" s="273"/>
      <c r="F1665" s="273"/>
      <c r="G1665" s="273"/>
      <c r="H1665" s="272"/>
    </row>
    <row r="1666" spans="1:8" x14ac:dyDescent="0.2">
      <c r="A1666" s="110">
        <f t="shared" si="75"/>
        <v>24</v>
      </c>
      <c r="B1666" s="129" t="s">
        <v>145</v>
      </c>
      <c r="C1666" s="129"/>
      <c r="D1666" s="269"/>
      <c r="E1666" s="270"/>
      <c r="F1666" s="270"/>
      <c r="G1666" s="270"/>
      <c r="H1666" s="266"/>
    </row>
    <row r="1667" spans="1:8" x14ac:dyDescent="0.2">
      <c r="A1667" s="139" t="s">
        <v>139</v>
      </c>
      <c r="B1667" s="170" t="s">
        <v>146</v>
      </c>
      <c r="C1667" s="212"/>
      <c r="D1667" s="171">
        <v>0</v>
      </c>
      <c r="E1667" s="172">
        <v>0</v>
      </c>
      <c r="F1667" s="172"/>
      <c r="G1667" s="172">
        <v>0</v>
      </c>
      <c r="H1667" s="168">
        <f>SUM(D1667:G1667)</f>
        <v>0</v>
      </c>
    </row>
    <row r="1668" spans="1:8" x14ac:dyDescent="0.2">
      <c r="A1668" s="139" t="s">
        <v>140</v>
      </c>
      <c r="B1668" s="170" t="s">
        <v>147</v>
      </c>
      <c r="C1668" s="129"/>
      <c r="D1668" s="171">
        <v>0</v>
      </c>
      <c r="E1668" s="172">
        <v>0</v>
      </c>
      <c r="F1668" s="172"/>
      <c r="G1668" s="172">
        <v>0</v>
      </c>
      <c r="H1668" s="168">
        <f>SUM(D1668:G1668)</f>
        <v>0</v>
      </c>
    </row>
    <row r="1669" spans="1:8" x14ac:dyDescent="0.2">
      <c r="A1669" s="139" t="s">
        <v>141</v>
      </c>
      <c r="B1669" s="129" t="s">
        <v>407</v>
      </c>
      <c r="C1669" s="129"/>
      <c r="D1669" s="279">
        <f>+D1661+D1667+D1668</f>
        <v>107851.0009348</v>
      </c>
      <c r="E1669" s="172">
        <f>+E1661+E1667+E1668</f>
        <v>33739.587350000002</v>
      </c>
      <c r="F1669" s="172">
        <f>+F1661+F1667+F1668</f>
        <v>0</v>
      </c>
      <c r="G1669" s="280">
        <f>+G1661+G1667+G1668</f>
        <v>0</v>
      </c>
      <c r="H1669" s="168">
        <f>SUM(D1669:G1669)</f>
        <v>141590.5882848</v>
      </c>
    </row>
    <row r="1670" spans="1:8" x14ac:dyDescent="0.2">
      <c r="A1670" s="110">
        <v>25</v>
      </c>
      <c r="B1670" s="129" t="s">
        <v>148</v>
      </c>
      <c r="C1670" s="129"/>
      <c r="D1670" s="279">
        <v>107851.02</v>
      </c>
      <c r="E1670" s="172">
        <v>33739.699999999997</v>
      </c>
      <c r="F1670" s="172"/>
      <c r="G1670" s="280">
        <v>0</v>
      </c>
      <c r="H1670" s="168">
        <f>SUM(D1670:G1670)</f>
        <v>141590.72</v>
      </c>
    </row>
    <row r="1671" spans="1:8" x14ac:dyDescent="0.2">
      <c r="A1671" s="110">
        <f>+A1670+1</f>
        <v>26</v>
      </c>
      <c r="B1671" s="129" t="s">
        <v>149</v>
      </c>
      <c r="C1671" s="129"/>
      <c r="D1671" s="279">
        <f>+D1670-D1669</f>
        <v>1.9065200001932681E-2</v>
      </c>
      <c r="E1671" s="142">
        <f>E1670-E1669</f>
        <v>0.11264999999548309</v>
      </c>
      <c r="F1671" s="142">
        <f>+F1670-F1669</f>
        <v>0</v>
      </c>
      <c r="G1671" s="280">
        <f>+G1670-G1669</f>
        <v>0</v>
      </c>
      <c r="H1671" s="168">
        <f>SUM(D1671:G1671)</f>
        <v>0.13171519999741577</v>
      </c>
    </row>
    <row r="1672" spans="1:8" ht="15.75" thickBot="1" x14ac:dyDescent="0.25">
      <c r="A1672" s="110">
        <f>+A1671+1</f>
        <v>27</v>
      </c>
      <c r="B1672" s="129" t="s">
        <v>207</v>
      </c>
      <c r="C1672" s="129"/>
      <c r="D1672" s="171">
        <v>-1.65</v>
      </c>
      <c r="E1672" s="172">
        <v>-2.02</v>
      </c>
      <c r="F1672" s="172"/>
      <c r="G1672" s="169"/>
      <c r="H1672" s="173">
        <f>SUM(D1672:F1672)</f>
        <v>-3.67</v>
      </c>
    </row>
    <row r="1673" spans="1:8" ht="16.5" thickBot="1" x14ac:dyDescent="0.3">
      <c r="A1673" s="110">
        <f>+A1672+1</f>
        <v>28</v>
      </c>
      <c r="B1673" s="116" t="s">
        <v>208</v>
      </c>
      <c r="C1673" s="116"/>
      <c r="D1673" s="174">
        <f>+D1669+D1671+D1672</f>
        <v>107849.37000000001</v>
      </c>
      <c r="E1673" s="174">
        <f>+E1669+E1671+E1672</f>
        <v>33737.68</v>
      </c>
      <c r="F1673" s="174">
        <f>+F1669+F1671+F1672</f>
        <v>0</v>
      </c>
      <c r="G1673" s="174">
        <f>+G1669+G1671</f>
        <v>0</v>
      </c>
      <c r="H1673" s="175">
        <f>SUM(D1673:G1673)</f>
        <v>141587.05000000002</v>
      </c>
    </row>
    <row r="1674" spans="1:8" ht="15.75" thickTop="1" x14ac:dyDescent="0.2">
      <c r="A1674" s="110"/>
      <c r="B1674" s="129"/>
      <c r="C1674" s="129"/>
      <c r="D1674" s="151"/>
      <c r="E1674" s="151"/>
      <c r="F1674" s="151"/>
      <c r="G1674" s="151"/>
      <c r="H1674" s="151"/>
    </row>
    <row r="1675" spans="1:8" ht="16.5" thickBot="1" x14ac:dyDescent="0.3">
      <c r="A1675" s="110"/>
      <c r="B1675" s="135" t="s">
        <v>209</v>
      </c>
      <c r="C1675" s="135"/>
      <c r="D1675" s="151"/>
      <c r="E1675" s="151"/>
      <c r="F1675" s="151"/>
      <c r="G1675" s="151"/>
      <c r="H1675" s="151"/>
    </row>
    <row r="1676" spans="1:8" ht="15.75" thickTop="1" x14ac:dyDescent="0.2">
      <c r="A1676" s="110">
        <f>+A1673+1</f>
        <v>29</v>
      </c>
      <c r="B1676" s="129" t="s">
        <v>168</v>
      </c>
      <c r="C1676" s="129"/>
      <c r="D1676" s="176"/>
      <c r="E1676" s="177"/>
      <c r="F1676" s="178"/>
      <c r="G1676" s="179">
        <v>639.91</v>
      </c>
      <c r="H1676" s="180">
        <f>G1676</f>
        <v>639.91</v>
      </c>
    </row>
    <row r="1677" spans="1:8" x14ac:dyDescent="0.2">
      <c r="A1677" s="110">
        <f t="shared" ref="A1677:A1685" si="76">+A1676+1</f>
        <v>30</v>
      </c>
      <c r="B1677" s="129" t="s">
        <v>169</v>
      </c>
      <c r="C1677" s="129"/>
      <c r="D1677" s="181"/>
      <c r="E1677" s="182"/>
      <c r="F1677" s="141"/>
      <c r="G1677" s="142">
        <v>125.87</v>
      </c>
      <c r="H1677" s="183">
        <f t="shared" ref="H1677:H1684" si="77">+G1677</f>
        <v>125.87</v>
      </c>
    </row>
    <row r="1678" spans="1:8" x14ac:dyDescent="0.2">
      <c r="A1678" s="110">
        <f t="shared" si="76"/>
        <v>31</v>
      </c>
      <c r="B1678" s="129" t="s">
        <v>360</v>
      </c>
      <c r="C1678" s="129"/>
      <c r="D1678" s="181"/>
      <c r="E1678" s="182"/>
      <c r="F1678" s="141"/>
      <c r="G1678" s="142">
        <v>0</v>
      </c>
      <c r="H1678" s="183">
        <f t="shared" si="77"/>
        <v>0</v>
      </c>
    </row>
    <row r="1679" spans="1:8" x14ac:dyDescent="0.2">
      <c r="A1679" s="110">
        <f t="shared" si="76"/>
        <v>32</v>
      </c>
      <c r="B1679" s="129" t="s">
        <v>210</v>
      </c>
      <c r="C1679" s="129"/>
      <c r="D1679" s="181"/>
      <c r="E1679" s="182"/>
      <c r="F1679" s="141"/>
      <c r="G1679" s="142">
        <v>0</v>
      </c>
      <c r="H1679" s="183">
        <f t="shared" si="77"/>
        <v>0</v>
      </c>
    </row>
    <row r="1680" spans="1:8" x14ac:dyDescent="0.2">
      <c r="A1680" s="110">
        <f t="shared" si="76"/>
        <v>33</v>
      </c>
      <c r="B1680" s="129"/>
      <c r="C1680" s="129"/>
      <c r="D1680" s="181"/>
      <c r="E1680" s="182"/>
      <c r="F1680" s="141"/>
      <c r="G1680" s="265"/>
      <c r="H1680" s="274"/>
    </row>
    <row r="1681" spans="1:8" x14ac:dyDescent="0.2">
      <c r="A1681" s="110">
        <f t="shared" si="76"/>
        <v>34</v>
      </c>
      <c r="B1681" s="129" t="s">
        <v>211</v>
      </c>
      <c r="C1681" s="129"/>
      <c r="D1681" s="181"/>
      <c r="E1681" s="182"/>
      <c r="F1681" s="141"/>
      <c r="G1681" s="142">
        <v>0</v>
      </c>
      <c r="H1681" s="183">
        <f t="shared" si="77"/>
        <v>0</v>
      </c>
    </row>
    <row r="1682" spans="1:8" x14ac:dyDescent="0.2">
      <c r="A1682" s="110">
        <f t="shared" si="76"/>
        <v>35</v>
      </c>
      <c r="B1682" s="129" t="s">
        <v>212</v>
      </c>
      <c r="C1682" s="129"/>
      <c r="D1682" s="181"/>
      <c r="E1682" s="182"/>
      <c r="F1682" s="141"/>
      <c r="G1682" s="142">
        <v>0</v>
      </c>
      <c r="H1682" s="183">
        <f t="shared" si="77"/>
        <v>0</v>
      </c>
    </row>
    <row r="1683" spans="1:8" x14ac:dyDescent="0.2">
      <c r="A1683" s="110">
        <f t="shared" si="76"/>
        <v>36</v>
      </c>
      <c r="B1683" s="129" t="s">
        <v>213</v>
      </c>
      <c r="C1683" s="129"/>
      <c r="D1683" s="181"/>
      <c r="E1683" s="182"/>
      <c r="F1683" s="141"/>
      <c r="G1683" s="142">
        <v>0</v>
      </c>
      <c r="H1683" s="183">
        <f t="shared" si="77"/>
        <v>0</v>
      </c>
    </row>
    <row r="1684" spans="1:8" ht="60.75" thickBot="1" x14ac:dyDescent="0.25">
      <c r="A1684" s="184">
        <f t="shared" si="76"/>
        <v>37</v>
      </c>
      <c r="B1684" s="185" t="s">
        <v>214</v>
      </c>
      <c r="C1684" s="186"/>
      <c r="D1684" s="187"/>
      <c r="E1684" s="188"/>
      <c r="F1684" s="189"/>
      <c r="G1684" s="190">
        <v>0</v>
      </c>
      <c r="H1684" s="191">
        <f t="shared" si="77"/>
        <v>0</v>
      </c>
    </row>
    <row r="1685" spans="1:8" ht="17.25" thickTop="1" thickBot="1" x14ac:dyDescent="0.3">
      <c r="A1685" s="110">
        <f t="shared" si="76"/>
        <v>38</v>
      </c>
      <c r="B1685" s="116" t="s">
        <v>215</v>
      </c>
      <c r="C1685" s="116"/>
      <c r="D1685" s="192"/>
      <c r="E1685" s="143"/>
      <c r="F1685" s="193"/>
      <c r="G1685" s="194">
        <f>SUM(G1676:G1684)</f>
        <v>765.78</v>
      </c>
      <c r="H1685" s="194">
        <f>SUM(H1676:H1684)</f>
        <v>765.78</v>
      </c>
    </row>
    <row r="1686" spans="1:8" ht="16.5" thickTop="1" thickBot="1" x14ac:dyDescent="0.25">
      <c r="A1686" s="110"/>
      <c r="B1686" s="129"/>
      <c r="C1686" s="129"/>
      <c r="D1686" s="195"/>
      <c r="E1686" s="195"/>
      <c r="F1686" s="195"/>
      <c r="G1686" s="195"/>
      <c r="H1686" s="195"/>
    </row>
    <row r="1687" spans="1:8" ht="17.25" thickTop="1" thickBot="1" x14ac:dyDescent="0.3">
      <c r="A1687" s="110">
        <f>+A1685+1</f>
        <v>39</v>
      </c>
      <c r="B1687" s="116" t="s">
        <v>216</v>
      </c>
      <c r="C1687" s="116"/>
      <c r="D1687" s="196">
        <f>D1673</f>
        <v>107849.37000000001</v>
      </c>
      <c r="E1687" s="196">
        <f>E1673</f>
        <v>33737.68</v>
      </c>
      <c r="F1687" s="196">
        <f>F1673</f>
        <v>0</v>
      </c>
      <c r="G1687" s="194">
        <f>G1673+G1685</f>
        <v>765.78</v>
      </c>
      <c r="H1687" s="194">
        <f>H1673+H1685</f>
        <v>142352.83000000002</v>
      </c>
    </row>
    <row r="1688" spans="1:8" ht="16.5" thickTop="1" thickBot="1" x14ac:dyDescent="0.25">
      <c r="A1688" s="110">
        <f>+A1687+1</f>
        <v>40</v>
      </c>
      <c r="B1688" s="197" t="s">
        <v>217</v>
      </c>
      <c r="C1688" s="197"/>
      <c r="D1688" s="201"/>
      <c r="E1688" s="198"/>
      <c r="F1688" s="198"/>
      <c r="G1688" s="198"/>
      <c r="H1688" s="382">
        <v>1.62576E-3</v>
      </c>
    </row>
    <row r="1689" spans="1:8" ht="15.75" thickTop="1" x14ac:dyDescent="0.2"/>
    <row r="1691" spans="1:8" ht="20.25" x14ac:dyDescent="0.3">
      <c r="A1691" s="109" t="s">
        <v>134</v>
      </c>
      <c r="B1691" s="110"/>
      <c r="C1691" s="109"/>
      <c r="E1691" s="202"/>
      <c r="F1691" s="110"/>
      <c r="G1691" s="110"/>
      <c r="H1691" s="110"/>
    </row>
    <row r="1692" spans="1:8" ht="20.25" x14ac:dyDescent="0.3">
      <c r="A1692" s="112" t="s">
        <v>645</v>
      </c>
      <c r="B1692" s="109"/>
      <c r="C1692" s="109"/>
      <c r="D1692" s="110"/>
      <c r="E1692" s="111"/>
      <c r="F1692" s="110"/>
      <c r="G1692" s="110"/>
      <c r="H1692" s="110"/>
    </row>
    <row r="1693" spans="1:8" x14ac:dyDescent="0.2">
      <c r="A1693" s="113" t="s">
        <v>173</v>
      </c>
      <c r="B1693" s="114"/>
      <c r="C1693" s="115"/>
      <c r="D1693" s="110"/>
      <c r="E1693" s="111"/>
      <c r="F1693" s="110"/>
      <c r="G1693" s="110"/>
      <c r="H1693" s="110"/>
    </row>
    <row r="1694" spans="1:8" ht="21" thickBot="1" x14ac:dyDescent="0.35">
      <c r="A1694" s="256" t="s">
        <v>523</v>
      </c>
      <c r="B1694" s="257"/>
      <c r="C1694" s="257"/>
      <c r="D1694" s="110"/>
      <c r="E1694" s="111"/>
      <c r="F1694" s="110"/>
      <c r="G1694" s="110"/>
      <c r="H1694" s="110"/>
    </row>
    <row r="1695" spans="1:8" ht="15.75" thickBot="1" x14ac:dyDescent="0.25">
      <c r="A1695" s="110"/>
      <c r="B1695" s="110"/>
      <c r="C1695" s="110"/>
      <c r="D1695" s="110"/>
      <c r="E1695" s="111"/>
      <c r="F1695" s="110"/>
      <c r="G1695" s="110"/>
      <c r="H1695" s="110"/>
    </row>
    <row r="1696" spans="1:8" ht="15.75" thickTop="1" x14ac:dyDescent="0.2">
      <c r="A1696" s="110">
        <v>1</v>
      </c>
      <c r="B1696" s="117" t="s">
        <v>174</v>
      </c>
      <c r="C1696" s="388">
        <v>351</v>
      </c>
      <c r="D1696" s="118"/>
      <c r="E1696" s="119"/>
      <c r="F1696" s="110"/>
      <c r="G1696" s="120"/>
      <c r="H1696" s="120"/>
    </row>
    <row r="1697" spans="1:8" x14ac:dyDescent="0.2">
      <c r="A1697" s="110">
        <v>2</v>
      </c>
      <c r="B1697" s="117" t="s">
        <v>175</v>
      </c>
      <c r="C1697" s="121" t="s">
        <v>446</v>
      </c>
      <c r="D1697" s="122"/>
      <c r="E1697" s="123"/>
      <c r="F1697" s="110"/>
      <c r="G1697" s="120"/>
      <c r="H1697" s="120"/>
    </row>
    <row r="1698" spans="1:8" ht="15.75" thickBot="1" x14ac:dyDescent="0.25">
      <c r="A1698" s="110">
        <v>3</v>
      </c>
      <c r="B1698" s="117" t="s">
        <v>176</v>
      </c>
      <c r="C1698" s="124" t="s">
        <v>504</v>
      </c>
      <c r="D1698" s="125"/>
      <c r="E1698" s="126"/>
      <c r="F1698" s="120"/>
      <c r="G1698" s="120"/>
      <c r="H1698" s="120"/>
    </row>
    <row r="1699" spans="1:8" ht="15.75" thickTop="1" x14ac:dyDescent="0.2">
      <c r="A1699" s="110"/>
      <c r="B1699" s="117" t="s">
        <v>177</v>
      </c>
      <c r="C1699" s="117"/>
      <c r="D1699" s="127"/>
      <c r="E1699" s="128"/>
      <c r="F1699" s="120"/>
      <c r="G1699" s="120"/>
      <c r="H1699" s="120"/>
    </row>
    <row r="1700" spans="1:8" x14ac:dyDescent="0.2">
      <c r="A1700" s="110"/>
      <c r="B1700" s="110"/>
      <c r="C1700" s="110"/>
      <c r="D1700" s="110"/>
      <c r="E1700" s="111"/>
      <c r="F1700" s="110"/>
      <c r="G1700" s="110"/>
      <c r="H1700" s="110"/>
    </row>
    <row r="1701" spans="1:8" x14ac:dyDescent="0.2">
      <c r="A1701" s="110"/>
      <c r="B1701" s="117"/>
      <c r="C1701" s="117"/>
      <c r="D1701" s="120"/>
      <c r="E1701" s="128"/>
      <c r="F1701" s="127" t="s">
        <v>178</v>
      </c>
      <c r="G1701" s="120"/>
      <c r="H1701" s="120"/>
    </row>
    <row r="1702" spans="1:8" x14ac:dyDescent="0.2">
      <c r="A1702" s="110"/>
      <c r="B1702" s="129"/>
      <c r="C1702" s="129"/>
      <c r="D1702" s="130" t="s">
        <v>179</v>
      </c>
      <c r="E1702" s="131" t="s">
        <v>180</v>
      </c>
      <c r="F1702" s="127" t="s">
        <v>181</v>
      </c>
      <c r="G1702" s="127" t="s">
        <v>182</v>
      </c>
      <c r="H1702" s="120"/>
    </row>
    <row r="1703" spans="1:8" x14ac:dyDescent="0.2">
      <c r="A1703" s="110">
        <v>4</v>
      </c>
      <c r="B1703" s="117" t="s">
        <v>154</v>
      </c>
      <c r="C1703" s="117"/>
      <c r="D1703" s="275"/>
      <c r="E1703" s="132" t="s">
        <v>509</v>
      </c>
      <c r="F1703" s="276"/>
      <c r="G1703" s="133" t="s">
        <v>509</v>
      </c>
      <c r="H1703" s="275"/>
    </row>
    <row r="1704" spans="1:8" ht="15.75" x14ac:dyDescent="0.25">
      <c r="A1704" s="110"/>
      <c r="B1704" s="129"/>
      <c r="C1704" s="129"/>
      <c r="D1704" s="134" t="s">
        <v>183</v>
      </c>
      <c r="E1704" s="135" t="s">
        <v>183</v>
      </c>
      <c r="F1704" s="136" t="s">
        <v>183</v>
      </c>
      <c r="G1704" s="136" t="s">
        <v>184</v>
      </c>
      <c r="H1704" s="136" t="s">
        <v>185</v>
      </c>
    </row>
    <row r="1705" spans="1:8" ht="16.5" thickBot="1" x14ac:dyDescent="0.3">
      <c r="A1705" s="110"/>
      <c r="B1705" s="135" t="s">
        <v>186</v>
      </c>
      <c r="C1705" s="135"/>
      <c r="D1705" s="137"/>
      <c r="E1705" s="138"/>
      <c r="F1705" s="137"/>
      <c r="G1705" s="137"/>
      <c r="H1705" s="137"/>
    </row>
    <row r="1706" spans="1:8" ht="16.5" thickTop="1" x14ac:dyDescent="0.25">
      <c r="A1706" s="139">
        <f>1+A1703</f>
        <v>5</v>
      </c>
      <c r="B1706" s="117" t="s">
        <v>187</v>
      </c>
      <c r="C1706" s="135"/>
      <c r="D1706" s="216">
        <v>0</v>
      </c>
      <c r="E1706" s="217"/>
      <c r="F1706" s="218"/>
      <c r="G1706" s="219"/>
      <c r="H1706" s="220">
        <f>+D1706</f>
        <v>0</v>
      </c>
    </row>
    <row r="1707" spans="1:8" x14ac:dyDescent="0.2">
      <c r="A1707" s="110">
        <f>+A1706+1</f>
        <v>6</v>
      </c>
      <c r="B1707" s="129" t="s">
        <v>188</v>
      </c>
      <c r="C1707" s="129"/>
      <c r="D1707" s="221"/>
      <c r="E1707" s="222">
        <v>0</v>
      </c>
      <c r="F1707" s="223"/>
      <c r="G1707" s="224"/>
      <c r="H1707" s="220">
        <f>+E1707</f>
        <v>0</v>
      </c>
    </row>
    <row r="1708" spans="1:8" x14ac:dyDescent="0.2">
      <c r="A1708" s="110">
        <f>+A1707+1</f>
        <v>7</v>
      </c>
      <c r="B1708" s="129" t="s">
        <v>155</v>
      </c>
      <c r="C1708" s="129"/>
      <c r="D1708" s="225"/>
      <c r="E1708" s="226"/>
      <c r="F1708" s="227">
        <v>0</v>
      </c>
      <c r="G1708" s="228"/>
      <c r="H1708" s="229">
        <f>+F1708</f>
        <v>0</v>
      </c>
    </row>
    <row r="1709" spans="1:8" x14ac:dyDescent="0.2">
      <c r="A1709" s="110">
        <f>+A1708+1</f>
        <v>8</v>
      </c>
      <c r="B1709" s="129" t="s">
        <v>156</v>
      </c>
      <c r="C1709" s="129"/>
      <c r="D1709" s="225"/>
      <c r="E1709" s="230"/>
      <c r="F1709" s="231">
        <v>0</v>
      </c>
      <c r="G1709" s="232"/>
      <c r="H1709" s="229">
        <f>+F1709</f>
        <v>0</v>
      </c>
    </row>
    <row r="1710" spans="1:8" ht="15.75" thickBot="1" x14ac:dyDescent="0.25">
      <c r="A1710" s="110">
        <f>+A1709+1</f>
        <v>9</v>
      </c>
      <c r="B1710" s="129" t="s">
        <v>189</v>
      </c>
      <c r="C1710" s="129"/>
      <c r="D1710" s="225"/>
      <c r="E1710" s="233"/>
      <c r="F1710" s="234"/>
      <c r="G1710" s="235">
        <v>0</v>
      </c>
      <c r="H1710" s="236">
        <f>+G1710</f>
        <v>0</v>
      </c>
    </row>
    <row r="1711" spans="1:8" ht="17.25" thickTop="1" thickBot="1" x14ac:dyDescent="0.3">
      <c r="A1711" s="110">
        <f>+A1710+1</f>
        <v>10</v>
      </c>
      <c r="B1711" s="116" t="s">
        <v>190</v>
      </c>
      <c r="C1711" s="116"/>
      <c r="D1711" s="237">
        <f>+D1706</f>
        <v>0</v>
      </c>
      <c r="E1711" s="238">
        <f>+E1707</f>
        <v>0</v>
      </c>
      <c r="F1711" s="239">
        <f>+F1708+F1709</f>
        <v>0</v>
      </c>
      <c r="G1711" s="239">
        <f>+G1710</f>
        <v>0</v>
      </c>
      <c r="H1711" s="239">
        <f>SUM(D1711:G1711)</f>
        <v>0</v>
      </c>
    </row>
    <row r="1712" spans="1:8" ht="15.75" thickTop="1" x14ac:dyDescent="0.2">
      <c r="A1712" s="110"/>
      <c r="B1712" s="129"/>
      <c r="C1712" s="129"/>
      <c r="D1712" s="144"/>
      <c r="E1712" s="145"/>
      <c r="F1712" s="144"/>
      <c r="G1712" s="144"/>
      <c r="H1712" s="144"/>
    </row>
    <row r="1713" spans="1:8" ht="16.5" thickBot="1" x14ac:dyDescent="0.3">
      <c r="A1713" s="110"/>
      <c r="B1713" s="135" t="s">
        <v>191</v>
      </c>
      <c r="C1713" s="135"/>
      <c r="D1713" s="144"/>
      <c r="E1713" s="145"/>
      <c r="F1713" s="144"/>
      <c r="G1713" s="144"/>
      <c r="H1713" s="144"/>
    </row>
    <row r="1714" spans="1:8" ht="15.75" thickTop="1" x14ac:dyDescent="0.2">
      <c r="A1714" s="110">
        <f>+A1711+1</f>
        <v>11</v>
      </c>
      <c r="B1714" s="129" t="s">
        <v>192</v>
      </c>
      <c r="C1714" s="129"/>
      <c r="D1714" s="146">
        <v>0</v>
      </c>
      <c r="E1714" s="147">
        <v>0</v>
      </c>
      <c r="F1714" s="147">
        <v>0</v>
      </c>
      <c r="G1714" s="147">
        <v>0</v>
      </c>
      <c r="H1714" s="148">
        <f>SUM(D1714:G1714)</f>
        <v>0</v>
      </c>
    </row>
    <row r="1715" spans="1:8" ht="16.5" thickBot="1" x14ac:dyDescent="0.3">
      <c r="A1715" s="110">
        <f>+A1714+1</f>
        <v>12</v>
      </c>
      <c r="B1715" s="724" t="s">
        <v>193</v>
      </c>
      <c r="C1715" s="116"/>
      <c r="D1715" s="277">
        <f>+D1711-D1714</f>
        <v>0</v>
      </c>
      <c r="E1715" s="149">
        <f>+E1711-E1714</f>
        <v>0</v>
      </c>
      <c r="F1715" s="149">
        <f>+F1711-F1714</f>
        <v>0</v>
      </c>
      <c r="G1715" s="149">
        <f>+G1711-G1714</f>
        <v>0</v>
      </c>
      <c r="H1715" s="150">
        <f>+H1711-H1714</f>
        <v>0</v>
      </c>
    </row>
    <row r="1716" spans="1:8" ht="15.75" thickTop="1" x14ac:dyDescent="0.2">
      <c r="A1716" s="110"/>
      <c r="B1716" s="129"/>
      <c r="C1716" s="129"/>
      <c r="D1716" s="129"/>
      <c r="E1716" s="151"/>
      <c r="F1716" s="129"/>
      <c r="G1716" s="129"/>
      <c r="H1716" s="129"/>
    </row>
    <row r="1717" spans="1:8" ht="16.5" thickBot="1" x14ac:dyDescent="0.3">
      <c r="A1717" s="110"/>
      <c r="B1717" s="152" t="s">
        <v>194</v>
      </c>
      <c r="C1717" s="134"/>
      <c r="D1717" s="129"/>
      <c r="E1717" s="151"/>
      <c r="F1717" s="129"/>
      <c r="G1717" s="129"/>
      <c r="H1717" s="129"/>
    </row>
    <row r="1718" spans="1:8" ht="15.75" thickTop="1" x14ac:dyDescent="0.2">
      <c r="A1718" s="110">
        <f>+A1715+1</f>
        <v>13</v>
      </c>
      <c r="B1718" s="129" t="s">
        <v>195</v>
      </c>
      <c r="C1718" s="129"/>
      <c r="D1718" s="153"/>
      <c r="E1718" s="154"/>
      <c r="F1718" s="140"/>
      <c r="G1718" s="155"/>
      <c r="H1718" s="418">
        <v>1203282244</v>
      </c>
    </row>
    <row r="1719" spans="1:8" x14ac:dyDescent="0.2">
      <c r="A1719" s="110">
        <f>+A1718+1</f>
        <v>14</v>
      </c>
      <c r="B1719" s="110" t="s">
        <v>196</v>
      </c>
      <c r="C1719" s="110"/>
      <c r="D1719" s="157"/>
      <c r="E1719" s="158"/>
      <c r="F1719" s="159"/>
      <c r="G1719" s="160"/>
      <c r="H1719" s="419">
        <v>0</v>
      </c>
    </row>
    <row r="1720" spans="1:8" x14ac:dyDescent="0.2">
      <c r="A1720" s="110">
        <f>+A1719+1</f>
        <v>15</v>
      </c>
      <c r="B1720" s="129" t="s">
        <v>197</v>
      </c>
      <c r="C1720" s="129"/>
      <c r="D1720" s="157"/>
      <c r="E1720" s="158"/>
      <c r="F1720" s="159"/>
      <c r="G1720" s="160"/>
      <c r="H1720" s="419">
        <v>0</v>
      </c>
    </row>
    <row r="1721" spans="1:8" ht="15.75" thickBot="1" x14ac:dyDescent="0.25">
      <c r="A1721" s="110">
        <f>+A1720+1</f>
        <v>16</v>
      </c>
      <c r="B1721" s="129" t="s">
        <v>198</v>
      </c>
      <c r="C1721" s="129"/>
      <c r="D1721" s="157"/>
      <c r="E1721" s="158"/>
      <c r="F1721" s="159"/>
      <c r="G1721" s="160"/>
      <c r="H1721" s="419">
        <v>53342536</v>
      </c>
    </row>
    <row r="1722" spans="1:8" ht="17.25" thickTop="1" thickBot="1" x14ac:dyDescent="0.3">
      <c r="A1722" s="110">
        <f>+A1721+1</f>
        <v>17</v>
      </c>
      <c r="B1722" s="116" t="s">
        <v>199</v>
      </c>
      <c r="C1722" s="116"/>
      <c r="D1722" s="162"/>
      <c r="E1722" s="163"/>
      <c r="F1722" s="164"/>
      <c r="G1722" s="164"/>
      <c r="H1722" s="420">
        <f>+H1718+H1719+H1720-H1721</f>
        <v>1149939708</v>
      </c>
    </row>
    <row r="1723" spans="1:8" ht="15.75" thickTop="1" x14ac:dyDescent="0.2">
      <c r="A1723" s="110"/>
      <c r="B1723" s="129" t="s">
        <v>177</v>
      </c>
      <c r="C1723" s="129"/>
      <c r="D1723" s="166"/>
      <c r="E1723" s="167"/>
      <c r="F1723" s="166"/>
      <c r="G1723" s="166"/>
      <c r="H1723" s="166"/>
    </row>
    <row r="1724" spans="1:8" ht="16.5" thickBot="1" x14ac:dyDescent="0.3">
      <c r="A1724" s="110"/>
      <c r="B1724" s="135" t="s">
        <v>200</v>
      </c>
      <c r="C1724" s="135"/>
      <c r="D1724" s="166"/>
      <c r="E1724" s="167"/>
      <c r="F1724" s="166"/>
      <c r="G1724" s="166"/>
      <c r="H1724" s="166"/>
    </row>
    <row r="1725" spans="1:8" ht="15.75" thickTop="1" x14ac:dyDescent="0.2">
      <c r="A1725" s="110">
        <f>+A1722+1</f>
        <v>18</v>
      </c>
      <c r="B1725" s="129" t="s">
        <v>201</v>
      </c>
      <c r="C1725" s="129"/>
      <c r="D1725" s="199">
        <v>1.5038E-3</v>
      </c>
      <c r="E1725" s="200">
        <f>+INT(E1715/$H$32*10000000)/10000000</f>
        <v>0</v>
      </c>
      <c r="F1725" s="200">
        <f>+INT(F1715/$H$32*10000000)/10000000</f>
        <v>0</v>
      </c>
      <c r="G1725" s="200">
        <v>0</v>
      </c>
      <c r="H1725" s="278">
        <f>SUM(D1725:G1725)</f>
        <v>1.5038E-3</v>
      </c>
    </row>
    <row r="1726" spans="1:8" x14ac:dyDescent="0.2">
      <c r="A1726" s="110">
        <f t="shared" ref="A1726:A1731" si="78">+A1725+1</f>
        <v>19</v>
      </c>
      <c r="B1726" s="129" t="s">
        <v>202</v>
      </c>
      <c r="C1726" s="129"/>
      <c r="D1726" s="142">
        <f>H1722*D1725</f>
        <v>1729279.3328904</v>
      </c>
      <c r="E1726" s="142">
        <f>+$H$32*E1725</f>
        <v>0</v>
      </c>
      <c r="F1726" s="142">
        <f>+$H$32*F1725</f>
        <v>0</v>
      </c>
      <c r="G1726" s="142">
        <v>0</v>
      </c>
      <c r="H1726" s="168">
        <f>SUM(D1726:G1726)</f>
        <v>1729279.3328904</v>
      </c>
    </row>
    <row r="1727" spans="1:8" x14ac:dyDescent="0.2">
      <c r="A1727" s="110">
        <f t="shared" si="78"/>
        <v>20</v>
      </c>
      <c r="B1727" s="129" t="s">
        <v>203</v>
      </c>
      <c r="C1727" s="129"/>
      <c r="D1727" s="281">
        <f>IF(D1715&lt;&gt;0,+D1726-D1715,0)</f>
        <v>0</v>
      </c>
      <c r="E1727" s="283">
        <f>IF(E1715&lt;&gt;0,+E1726-E1715,0)</f>
        <v>0</v>
      </c>
      <c r="F1727" s="283">
        <f>IF(F1715&lt;&gt;0,+F1726-F1715,0)</f>
        <v>0</v>
      </c>
      <c r="G1727" s="282">
        <f>IF(G1715&lt;&gt;0,+G1726-G1715,0)</f>
        <v>0</v>
      </c>
      <c r="H1727" s="168">
        <f>SUM(D1727:G1727)</f>
        <v>0</v>
      </c>
    </row>
    <row r="1728" spans="1:8" ht="15.75" x14ac:dyDescent="0.25">
      <c r="A1728" s="110">
        <f t="shared" si="78"/>
        <v>21</v>
      </c>
      <c r="B1728" s="129" t="s">
        <v>204</v>
      </c>
      <c r="C1728" s="129"/>
      <c r="D1728" s="267"/>
      <c r="E1728" s="169"/>
      <c r="F1728" s="169"/>
      <c r="G1728" s="169"/>
      <c r="H1728" s="268"/>
    </row>
    <row r="1729" spans="1:8" x14ac:dyDescent="0.2">
      <c r="A1729" s="110">
        <f t="shared" si="78"/>
        <v>22</v>
      </c>
      <c r="B1729" s="129" t="s">
        <v>205</v>
      </c>
      <c r="C1729" s="129"/>
      <c r="D1729" s="271"/>
      <c r="E1729" s="273"/>
      <c r="F1729" s="273"/>
      <c r="G1729" s="273"/>
      <c r="H1729" s="272"/>
    </row>
    <row r="1730" spans="1:8" x14ac:dyDescent="0.2">
      <c r="A1730" s="110">
        <f t="shared" si="78"/>
        <v>23</v>
      </c>
      <c r="B1730" s="129" t="s">
        <v>206</v>
      </c>
      <c r="C1730" s="129"/>
      <c r="D1730" s="271"/>
      <c r="E1730" s="273"/>
      <c r="F1730" s="273"/>
      <c r="G1730" s="273"/>
      <c r="H1730" s="272"/>
    </row>
    <row r="1731" spans="1:8" x14ac:dyDescent="0.2">
      <c r="A1731" s="110">
        <f t="shared" si="78"/>
        <v>24</v>
      </c>
      <c r="B1731" s="129" t="s">
        <v>145</v>
      </c>
      <c r="C1731" s="129"/>
      <c r="D1731" s="269"/>
      <c r="E1731" s="270"/>
      <c r="F1731" s="270"/>
      <c r="G1731" s="270"/>
      <c r="H1731" s="266"/>
    </row>
    <row r="1732" spans="1:8" x14ac:dyDescent="0.2">
      <c r="A1732" s="139" t="s">
        <v>139</v>
      </c>
      <c r="B1732" s="170" t="s">
        <v>146</v>
      </c>
      <c r="C1732" s="212"/>
      <c r="D1732" s="171">
        <v>25.02</v>
      </c>
      <c r="E1732" s="172"/>
      <c r="F1732" s="172"/>
      <c r="G1732" s="172">
        <v>0</v>
      </c>
      <c r="H1732" s="168">
        <f>SUM(D1732:G1732)</f>
        <v>25.02</v>
      </c>
    </row>
    <row r="1733" spans="1:8" x14ac:dyDescent="0.2">
      <c r="A1733" s="139" t="s">
        <v>140</v>
      </c>
      <c r="B1733" s="170" t="s">
        <v>147</v>
      </c>
      <c r="C1733" s="129"/>
      <c r="D1733" s="171">
        <v>0</v>
      </c>
      <c r="E1733" s="172"/>
      <c r="F1733" s="172"/>
      <c r="G1733" s="172">
        <v>0</v>
      </c>
      <c r="H1733" s="168">
        <f>SUM(D1733:G1733)</f>
        <v>0</v>
      </c>
    </row>
    <row r="1734" spans="1:8" x14ac:dyDescent="0.2">
      <c r="A1734" s="139" t="s">
        <v>141</v>
      </c>
      <c r="B1734" s="129" t="s">
        <v>407</v>
      </c>
      <c r="C1734" s="129"/>
      <c r="D1734" s="279">
        <f>+D1726+D1732+D1733</f>
        <v>1729304.3528904</v>
      </c>
      <c r="E1734" s="172">
        <f>+E1726+E1732+E1733</f>
        <v>0</v>
      </c>
      <c r="F1734" s="172">
        <f>+F1726+F1732+F1733</f>
        <v>0</v>
      </c>
      <c r="G1734" s="280">
        <v>0</v>
      </c>
      <c r="H1734" s="168">
        <f>SUM(D1734:G1734)</f>
        <v>1729304.3528904</v>
      </c>
    </row>
    <row r="1735" spans="1:8" x14ac:dyDescent="0.2">
      <c r="A1735" s="110">
        <v>25</v>
      </c>
      <c r="B1735" s="129" t="s">
        <v>148</v>
      </c>
      <c r="C1735" s="129"/>
      <c r="D1735" s="279">
        <v>1729304.56</v>
      </c>
      <c r="E1735" s="172"/>
      <c r="F1735" s="172"/>
      <c r="G1735" s="280">
        <v>0</v>
      </c>
      <c r="H1735" s="168">
        <f>SUM(D1735:G1735)</f>
        <v>1729304.56</v>
      </c>
    </row>
    <row r="1736" spans="1:8" x14ac:dyDescent="0.2">
      <c r="A1736" s="110">
        <f>+A1735+1</f>
        <v>26</v>
      </c>
      <c r="B1736" s="129" t="s">
        <v>149</v>
      </c>
      <c r="C1736" s="129"/>
      <c r="D1736" s="142">
        <f>+D1735-D1734</f>
        <v>0.20710960007272661</v>
      </c>
      <c r="E1736" s="142">
        <f>+E1735-E1734</f>
        <v>0</v>
      </c>
      <c r="F1736" s="142">
        <f>+F1735-F1734</f>
        <v>0</v>
      </c>
      <c r="G1736" s="280">
        <v>0</v>
      </c>
      <c r="H1736" s="168">
        <f>SUM(D1736:G1736)</f>
        <v>0.20710960007272661</v>
      </c>
    </row>
    <row r="1737" spans="1:8" ht="15.75" thickBot="1" x14ac:dyDescent="0.25">
      <c r="A1737" s="110">
        <f>+A1736+1</f>
        <v>27</v>
      </c>
      <c r="B1737" s="129" t="s">
        <v>207</v>
      </c>
      <c r="C1737" s="129"/>
      <c r="D1737" s="171">
        <v>-27.5</v>
      </c>
      <c r="E1737" s="172"/>
      <c r="F1737" s="172"/>
      <c r="G1737" s="169"/>
      <c r="H1737" s="173">
        <f>SUM(D1737:F1737)</f>
        <v>-27.5</v>
      </c>
    </row>
    <row r="1738" spans="1:8" ht="16.5" thickBot="1" x14ac:dyDescent="0.3">
      <c r="A1738" s="110">
        <f>+A1737+1</f>
        <v>28</v>
      </c>
      <c r="B1738" s="116" t="s">
        <v>208</v>
      </c>
      <c r="C1738" s="116"/>
      <c r="D1738" s="174">
        <f>+D1734+D1736+D1737</f>
        <v>1729277.06</v>
      </c>
      <c r="E1738" s="174">
        <f>+E1734+E1736+E1737</f>
        <v>0</v>
      </c>
      <c r="F1738" s="174">
        <f>+F1734+F1736+F1737</f>
        <v>0</v>
      </c>
      <c r="G1738" s="174">
        <f>+G1734+G1736</f>
        <v>0</v>
      </c>
      <c r="H1738" s="175">
        <f>SUM(D1738:G1738)</f>
        <v>1729277.06</v>
      </c>
    </row>
    <row r="1739" spans="1:8" ht="15.75" thickTop="1" x14ac:dyDescent="0.2">
      <c r="A1739" s="110"/>
      <c r="B1739" s="129"/>
      <c r="C1739" s="129"/>
      <c r="D1739" s="151"/>
      <c r="E1739" s="151"/>
      <c r="F1739" s="151"/>
      <c r="G1739" s="151"/>
      <c r="H1739" s="151"/>
    </row>
    <row r="1740" spans="1:8" ht="16.5" thickBot="1" x14ac:dyDescent="0.3">
      <c r="A1740" s="110"/>
      <c r="B1740" s="135" t="s">
        <v>209</v>
      </c>
      <c r="C1740" s="135"/>
      <c r="D1740" s="151"/>
      <c r="E1740" s="151"/>
      <c r="F1740" s="151"/>
      <c r="G1740" s="151"/>
      <c r="H1740" s="151"/>
    </row>
    <row r="1741" spans="1:8" ht="15.75" thickTop="1" x14ac:dyDescent="0.2">
      <c r="A1741" s="110">
        <f>+A1738+1</f>
        <v>29</v>
      </c>
      <c r="B1741" s="129" t="s">
        <v>168</v>
      </c>
      <c r="C1741" s="129"/>
      <c r="D1741" s="176"/>
      <c r="E1741" s="177"/>
      <c r="F1741" s="178"/>
      <c r="G1741" s="179">
        <v>1454.55</v>
      </c>
      <c r="H1741" s="180">
        <f>G1741</f>
        <v>1454.55</v>
      </c>
    </row>
    <row r="1742" spans="1:8" x14ac:dyDescent="0.2">
      <c r="A1742" s="110">
        <f t="shared" ref="A1742:A1750" si="79">+A1741+1</f>
        <v>30</v>
      </c>
      <c r="B1742" s="129" t="s">
        <v>169</v>
      </c>
      <c r="C1742" s="129"/>
      <c r="D1742" s="181"/>
      <c r="E1742" s="182"/>
      <c r="F1742" s="141"/>
      <c r="G1742" s="142">
        <v>561.08000000000004</v>
      </c>
      <c r="H1742" s="183">
        <f t="shared" ref="H1742:H1749" si="80">+G1742</f>
        <v>561.08000000000004</v>
      </c>
    </row>
    <row r="1743" spans="1:8" x14ac:dyDescent="0.2">
      <c r="A1743" s="110">
        <f t="shared" si="79"/>
        <v>31</v>
      </c>
      <c r="B1743" s="129" t="s">
        <v>360</v>
      </c>
      <c r="C1743" s="129"/>
      <c r="D1743" s="181"/>
      <c r="E1743" s="182"/>
      <c r="F1743" s="141"/>
      <c r="G1743" s="142">
        <v>0</v>
      </c>
      <c r="H1743" s="183">
        <f t="shared" si="80"/>
        <v>0</v>
      </c>
    </row>
    <row r="1744" spans="1:8" x14ac:dyDescent="0.2">
      <c r="A1744" s="110">
        <f t="shared" si="79"/>
        <v>32</v>
      </c>
      <c r="B1744" s="129" t="s">
        <v>210</v>
      </c>
      <c r="C1744" s="129"/>
      <c r="D1744" s="181"/>
      <c r="E1744" s="182"/>
      <c r="F1744" s="141"/>
      <c r="G1744" s="142">
        <v>0</v>
      </c>
      <c r="H1744" s="183">
        <f t="shared" si="80"/>
        <v>0</v>
      </c>
    </row>
    <row r="1745" spans="1:9" x14ac:dyDescent="0.2">
      <c r="A1745" s="110">
        <f t="shared" si="79"/>
        <v>33</v>
      </c>
      <c r="B1745" s="129"/>
      <c r="C1745" s="129"/>
      <c r="D1745" s="181"/>
      <c r="E1745" s="182"/>
      <c r="F1745" s="141"/>
      <c r="G1745" s="265"/>
      <c r="H1745" s="274"/>
    </row>
    <row r="1746" spans="1:9" x14ac:dyDescent="0.2">
      <c r="A1746" s="110">
        <f t="shared" si="79"/>
        <v>34</v>
      </c>
      <c r="B1746" s="129" t="s">
        <v>211</v>
      </c>
      <c r="C1746" s="129"/>
      <c r="D1746" s="181"/>
      <c r="E1746" s="182"/>
      <c r="F1746" s="141"/>
      <c r="G1746" s="142">
        <v>0</v>
      </c>
      <c r="H1746" s="183">
        <f t="shared" si="80"/>
        <v>0</v>
      </c>
    </row>
    <row r="1747" spans="1:9" x14ac:dyDescent="0.2">
      <c r="A1747" s="110">
        <f t="shared" si="79"/>
        <v>35</v>
      </c>
      <c r="B1747" s="129" t="s">
        <v>212</v>
      </c>
      <c r="C1747" s="129"/>
      <c r="D1747" s="181"/>
      <c r="E1747" s="182"/>
      <c r="F1747" s="141"/>
      <c r="G1747" s="142">
        <v>0</v>
      </c>
      <c r="H1747" s="183">
        <f t="shared" si="80"/>
        <v>0</v>
      </c>
    </row>
    <row r="1748" spans="1:9" x14ac:dyDescent="0.2">
      <c r="A1748" s="110">
        <f t="shared" si="79"/>
        <v>36</v>
      </c>
      <c r="B1748" s="129" t="s">
        <v>213</v>
      </c>
      <c r="C1748" s="129"/>
      <c r="D1748" s="181"/>
      <c r="E1748" s="182"/>
      <c r="F1748" s="141"/>
      <c r="G1748" s="142">
        <v>0</v>
      </c>
      <c r="H1748" s="183">
        <f t="shared" si="80"/>
        <v>0</v>
      </c>
    </row>
    <row r="1749" spans="1:9" ht="60.75" thickBot="1" x14ac:dyDescent="0.25">
      <c r="A1749" s="184">
        <f t="shared" si="79"/>
        <v>37</v>
      </c>
      <c r="B1749" s="185" t="s">
        <v>214</v>
      </c>
      <c r="C1749" s="186"/>
      <c r="D1749" s="187"/>
      <c r="E1749" s="188"/>
      <c r="F1749" s="189"/>
      <c r="G1749" s="190">
        <v>0</v>
      </c>
      <c r="H1749" s="191">
        <f t="shared" si="80"/>
        <v>0</v>
      </c>
    </row>
    <row r="1750" spans="1:9" ht="17.25" thickTop="1" thickBot="1" x14ac:dyDescent="0.3">
      <c r="A1750" s="110">
        <f t="shared" si="79"/>
        <v>38</v>
      </c>
      <c r="B1750" s="724" t="s">
        <v>215</v>
      </c>
      <c r="C1750" s="116"/>
      <c r="D1750" s="192"/>
      <c r="E1750" s="143"/>
      <c r="F1750" s="193"/>
      <c r="G1750" s="194">
        <f>SUM(G1741:G1749)</f>
        <v>2015.63</v>
      </c>
      <c r="H1750" s="194">
        <f>SUM(H1741:H1749)</f>
        <v>2015.63</v>
      </c>
    </row>
    <row r="1751" spans="1:9" ht="16.5" thickTop="1" thickBot="1" x14ac:dyDescent="0.25">
      <c r="A1751" s="110"/>
      <c r="B1751" s="129"/>
      <c r="C1751" s="129"/>
      <c r="D1751" s="195"/>
      <c r="E1751" s="195"/>
      <c r="F1751" s="195"/>
      <c r="G1751" s="195"/>
      <c r="H1751" s="195"/>
    </row>
    <row r="1752" spans="1:9" ht="17.25" thickTop="1" thickBot="1" x14ac:dyDescent="0.3">
      <c r="A1752" s="110">
        <f>+A1750+1</f>
        <v>39</v>
      </c>
      <c r="B1752" s="116" t="s">
        <v>216</v>
      </c>
      <c r="C1752" s="116"/>
      <c r="D1752" s="196">
        <f>D1738</f>
        <v>1729277.06</v>
      </c>
      <c r="E1752" s="196">
        <f>E1738</f>
        <v>0</v>
      </c>
      <c r="F1752" s="196">
        <f>F1738</f>
        <v>0</v>
      </c>
      <c r="G1752" s="194">
        <f>G1738+G1750</f>
        <v>2015.63</v>
      </c>
      <c r="H1752" s="194">
        <f>H1738+H1750</f>
        <v>1731292.69</v>
      </c>
      <c r="I1752" s="482"/>
    </row>
    <row r="1753" spans="1:9" ht="16.5" thickTop="1" thickBot="1" x14ac:dyDescent="0.25">
      <c r="A1753" s="110">
        <f>+A1752+1</f>
        <v>40</v>
      </c>
      <c r="B1753" s="725" t="s">
        <v>217</v>
      </c>
      <c r="C1753" s="197"/>
      <c r="D1753" s="201"/>
      <c r="E1753" s="198"/>
      <c r="F1753" s="198"/>
      <c r="G1753" s="198"/>
      <c r="H1753" s="383">
        <v>1.9772419999999999E-2</v>
      </c>
    </row>
    <row r="1754" spans="1:9" ht="15.75" thickTop="1" x14ac:dyDescent="0.2"/>
    <row r="1756" spans="1:9" ht="1.5" customHeight="1" x14ac:dyDescent="0.2"/>
    <row r="1757" spans="1:9" ht="20.25" x14ac:dyDescent="0.3">
      <c r="A1757" s="109" t="s">
        <v>134</v>
      </c>
      <c r="B1757" s="110"/>
      <c r="C1757" s="109"/>
      <c r="E1757" s="202"/>
      <c r="F1757" s="110"/>
      <c r="G1757" s="110"/>
      <c r="H1757" s="110"/>
    </row>
    <row r="1758" spans="1:9" ht="20.25" x14ac:dyDescent="0.3">
      <c r="A1758" s="112" t="s">
        <v>645</v>
      </c>
      <c r="B1758" s="109"/>
      <c r="C1758" s="109"/>
      <c r="D1758" s="110"/>
      <c r="E1758" s="111"/>
      <c r="F1758" s="110"/>
      <c r="G1758" s="110"/>
      <c r="H1758" s="110"/>
    </row>
    <row r="1759" spans="1:9" x14ac:dyDescent="0.2">
      <c r="A1759" s="113" t="s">
        <v>173</v>
      </c>
      <c r="B1759" s="114"/>
      <c r="C1759" s="115"/>
      <c r="D1759" s="110"/>
      <c r="E1759" s="111"/>
      <c r="F1759" s="110"/>
      <c r="G1759" s="110"/>
      <c r="H1759" s="110"/>
    </row>
    <row r="1760" spans="1:9" ht="21" thickBot="1" x14ac:dyDescent="0.35">
      <c r="A1760" s="256" t="s">
        <v>523</v>
      </c>
      <c r="B1760" s="257"/>
      <c r="C1760" s="257"/>
      <c r="D1760" s="110"/>
      <c r="E1760" s="111"/>
      <c r="F1760" s="110"/>
      <c r="G1760" s="110"/>
      <c r="H1760" s="110"/>
    </row>
    <row r="1761" spans="1:8" ht="15.75" thickBot="1" x14ac:dyDescent="0.25">
      <c r="A1761" s="110"/>
      <c r="B1761" s="110"/>
      <c r="C1761" s="110"/>
      <c r="D1761" s="110"/>
      <c r="E1761" s="111"/>
      <c r="F1761" s="110"/>
      <c r="G1761" s="110"/>
      <c r="H1761" s="110"/>
    </row>
    <row r="1762" spans="1:8" ht="15.75" thickTop="1" x14ac:dyDescent="0.2">
      <c r="A1762" s="110">
        <v>1</v>
      </c>
      <c r="B1762" s="117" t="s">
        <v>174</v>
      </c>
      <c r="C1762" s="389">
        <v>352</v>
      </c>
      <c r="D1762" s="118"/>
      <c r="E1762" s="119"/>
      <c r="F1762" s="110"/>
      <c r="G1762" s="120"/>
      <c r="H1762" s="120"/>
    </row>
    <row r="1763" spans="1:8" x14ac:dyDescent="0.2">
      <c r="A1763" s="110">
        <v>2</v>
      </c>
      <c r="B1763" s="117" t="s">
        <v>175</v>
      </c>
      <c r="C1763" s="121" t="s">
        <v>525</v>
      </c>
      <c r="D1763" s="122"/>
      <c r="E1763" s="123"/>
      <c r="F1763" s="110"/>
      <c r="G1763" s="120"/>
      <c r="H1763" s="120"/>
    </row>
    <row r="1764" spans="1:8" ht="15.75" thickBot="1" x14ac:dyDescent="0.25">
      <c r="A1764" s="110">
        <v>3</v>
      </c>
      <c r="B1764" s="117" t="s">
        <v>176</v>
      </c>
      <c r="C1764" s="124" t="s">
        <v>504</v>
      </c>
      <c r="D1764" s="125"/>
      <c r="E1764" s="126"/>
      <c r="F1764" s="120"/>
      <c r="G1764" s="120"/>
      <c r="H1764" s="120"/>
    </row>
    <row r="1765" spans="1:8" ht="15.75" thickTop="1" x14ac:dyDescent="0.2">
      <c r="A1765" s="110"/>
      <c r="B1765" s="117" t="s">
        <v>177</v>
      </c>
      <c r="C1765" s="117"/>
      <c r="D1765" s="127"/>
      <c r="E1765" s="128"/>
      <c r="F1765" s="120"/>
      <c r="G1765" s="120"/>
      <c r="H1765" s="120"/>
    </row>
    <row r="1766" spans="1:8" x14ac:dyDescent="0.2">
      <c r="A1766" s="110"/>
      <c r="B1766" s="110"/>
      <c r="C1766" s="110"/>
      <c r="D1766" s="110"/>
      <c r="E1766" s="111"/>
      <c r="F1766" s="110"/>
      <c r="G1766" s="110"/>
      <c r="H1766" s="110"/>
    </row>
    <row r="1767" spans="1:8" x14ac:dyDescent="0.2">
      <c r="A1767" s="110"/>
      <c r="B1767" s="117"/>
      <c r="C1767" s="117"/>
      <c r="D1767" s="120"/>
      <c r="E1767" s="128"/>
      <c r="F1767" s="127" t="s">
        <v>178</v>
      </c>
      <c r="G1767" s="120"/>
      <c r="H1767" s="120"/>
    </row>
    <row r="1768" spans="1:8" x14ac:dyDescent="0.2">
      <c r="A1768" s="110"/>
      <c r="B1768" s="129"/>
      <c r="C1768" s="129"/>
      <c r="D1768" s="130" t="s">
        <v>179</v>
      </c>
      <c r="E1768" s="131" t="s">
        <v>180</v>
      </c>
      <c r="F1768" s="127" t="s">
        <v>181</v>
      </c>
      <c r="G1768" s="127" t="s">
        <v>182</v>
      </c>
      <c r="H1768" s="120"/>
    </row>
    <row r="1769" spans="1:8" x14ac:dyDescent="0.2">
      <c r="A1769" s="110">
        <v>4</v>
      </c>
      <c r="B1769" s="117" t="s">
        <v>154</v>
      </c>
      <c r="C1769" s="117"/>
      <c r="D1769" s="275"/>
      <c r="E1769" s="132" t="s">
        <v>510</v>
      </c>
      <c r="F1769" s="276"/>
      <c r="G1769" s="133" t="s">
        <v>509</v>
      </c>
      <c r="H1769" s="275"/>
    </row>
    <row r="1770" spans="1:8" ht="15.75" x14ac:dyDescent="0.25">
      <c r="A1770" s="110"/>
      <c r="B1770" s="129"/>
      <c r="C1770" s="129"/>
      <c r="D1770" s="134" t="s">
        <v>183</v>
      </c>
      <c r="E1770" s="135" t="s">
        <v>183</v>
      </c>
      <c r="F1770" s="136" t="s">
        <v>183</v>
      </c>
      <c r="G1770" s="136" t="s">
        <v>184</v>
      </c>
      <c r="H1770" s="136" t="s">
        <v>185</v>
      </c>
    </row>
    <row r="1771" spans="1:8" ht="16.5" thickBot="1" x14ac:dyDescent="0.3">
      <c r="A1771" s="110"/>
      <c r="B1771" s="135" t="s">
        <v>186</v>
      </c>
      <c r="C1771" s="135"/>
      <c r="D1771" s="137"/>
      <c r="E1771" s="138"/>
      <c r="F1771" s="137"/>
      <c r="G1771" s="137"/>
      <c r="H1771" s="137"/>
    </row>
    <row r="1772" spans="1:8" ht="16.5" thickTop="1" x14ac:dyDescent="0.25">
      <c r="A1772" s="139">
        <f>1+A1769</f>
        <v>5</v>
      </c>
      <c r="B1772" s="117" t="s">
        <v>187</v>
      </c>
      <c r="C1772" s="135"/>
      <c r="D1772" s="216">
        <v>0</v>
      </c>
      <c r="E1772" s="217"/>
      <c r="F1772" s="218"/>
      <c r="G1772" s="219"/>
      <c r="H1772" s="220">
        <f>+D1772</f>
        <v>0</v>
      </c>
    </row>
    <row r="1773" spans="1:8" x14ac:dyDescent="0.2">
      <c r="A1773" s="110">
        <f>+A1772+1</f>
        <v>6</v>
      </c>
      <c r="B1773" s="129" t="s">
        <v>188</v>
      </c>
      <c r="C1773" s="129"/>
      <c r="D1773" s="221"/>
      <c r="E1773" s="222">
        <v>0</v>
      </c>
      <c r="F1773" s="223"/>
      <c r="G1773" s="224"/>
      <c r="H1773" s="220">
        <f>+E1773</f>
        <v>0</v>
      </c>
    </row>
    <row r="1774" spans="1:8" x14ac:dyDescent="0.2">
      <c r="A1774" s="110">
        <f>+A1773+1</f>
        <v>7</v>
      </c>
      <c r="B1774" s="129" t="s">
        <v>155</v>
      </c>
      <c r="C1774" s="129"/>
      <c r="D1774" s="225"/>
      <c r="E1774" s="226"/>
      <c r="F1774" s="227">
        <v>0</v>
      </c>
      <c r="G1774" s="228"/>
      <c r="H1774" s="229">
        <f>+F1774</f>
        <v>0</v>
      </c>
    </row>
    <row r="1775" spans="1:8" x14ac:dyDescent="0.2">
      <c r="A1775" s="110">
        <f>+A1774+1</f>
        <v>8</v>
      </c>
      <c r="B1775" s="129" t="s">
        <v>156</v>
      </c>
      <c r="C1775" s="129"/>
      <c r="D1775" s="225"/>
      <c r="E1775" s="230"/>
      <c r="F1775" s="231">
        <v>0</v>
      </c>
      <c r="G1775" s="232"/>
      <c r="H1775" s="229">
        <f>+F1775</f>
        <v>0</v>
      </c>
    </row>
    <row r="1776" spans="1:8" ht="15.75" thickBot="1" x14ac:dyDescent="0.25">
      <c r="A1776" s="110">
        <f>+A1775+1</f>
        <v>9</v>
      </c>
      <c r="B1776" s="129" t="s">
        <v>189</v>
      </c>
      <c r="C1776" s="129"/>
      <c r="D1776" s="225"/>
      <c r="E1776" s="233"/>
      <c r="F1776" s="234"/>
      <c r="G1776" s="235">
        <v>0</v>
      </c>
      <c r="H1776" s="236">
        <f>+G1776</f>
        <v>0</v>
      </c>
    </row>
    <row r="1777" spans="1:8" ht="17.25" thickTop="1" thickBot="1" x14ac:dyDescent="0.3">
      <c r="A1777" s="110">
        <f>+A1776+1</f>
        <v>10</v>
      </c>
      <c r="B1777" s="116" t="s">
        <v>190</v>
      </c>
      <c r="C1777" s="116"/>
      <c r="D1777" s="237">
        <f>+D1772</f>
        <v>0</v>
      </c>
      <c r="E1777" s="238">
        <f>+E1773</f>
        <v>0</v>
      </c>
      <c r="F1777" s="239">
        <f>+F1774+F1775</f>
        <v>0</v>
      </c>
      <c r="G1777" s="239">
        <f>+G1776</f>
        <v>0</v>
      </c>
      <c r="H1777" s="239">
        <f>SUM(D1777:G1777)</f>
        <v>0</v>
      </c>
    </row>
    <row r="1778" spans="1:8" ht="15.75" thickTop="1" x14ac:dyDescent="0.2">
      <c r="A1778" s="110"/>
      <c r="B1778" s="129"/>
      <c r="C1778" s="129"/>
      <c r="D1778" s="144"/>
      <c r="E1778" s="145"/>
      <c r="F1778" s="144"/>
      <c r="G1778" s="144"/>
      <c r="H1778" s="144"/>
    </row>
    <row r="1779" spans="1:8" ht="16.5" thickBot="1" x14ac:dyDescent="0.3">
      <c r="A1779" s="110"/>
      <c r="B1779" s="135" t="s">
        <v>191</v>
      </c>
      <c r="C1779" s="135"/>
      <c r="D1779" s="144"/>
      <c r="E1779" s="145"/>
      <c r="F1779" s="144"/>
      <c r="G1779" s="144"/>
      <c r="H1779" s="144"/>
    </row>
    <row r="1780" spans="1:8" ht="15.75" thickTop="1" x14ac:dyDescent="0.2">
      <c r="A1780" s="110">
        <f>+A1777+1</f>
        <v>11</v>
      </c>
      <c r="B1780" s="129" t="s">
        <v>192</v>
      </c>
      <c r="C1780" s="129"/>
      <c r="D1780" s="146">
        <v>0</v>
      </c>
      <c r="E1780" s="147">
        <v>0</v>
      </c>
      <c r="F1780" s="147">
        <v>0</v>
      </c>
      <c r="G1780" s="147">
        <v>0</v>
      </c>
      <c r="H1780" s="148">
        <v>0</v>
      </c>
    </row>
    <row r="1781" spans="1:8" ht="16.5" thickBot="1" x14ac:dyDescent="0.3">
      <c r="A1781" s="110">
        <f>+A1780+1</f>
        <v>12</v>
      </c>
      <c r="B1781" s="724" t="s">
        <v>193</v>
      </c>
      <c r="C1781" s="116"/>
      <c r="D1781" s="277">
        <f>+D1777-D1780</f>
        <v>0</v>
      </c>
      <c r="E1781" s="149">
        <f>+E1777-E1780</f>
        <v>0</v>
      </c>
      <c r="F1781" s="149">
        <f>+F1777-F1780</f>
        <v>0</v>
      </c>
      <c r="G1781" s="149">
        <f>+G1777-G1780</f>
        <v>0</v>
      </c>
      <c r="H1781" s="150">
        <f>+H1777-H1780</f>
        <v>0</v>
      </c>
    </row>
    <row r="1782" spans="1:8" ht="15.75" thickTop="1" x14ac:dyDescent="0.2">
      <c r="A1782" s="110"/>
      <c r="B1782" s="129"/>
      <c r="C1782" s="129"/>
      <c r="D1782" s="129"/>
      <c r="E1782" s="151"/>
      <c r="F1782" s="129"/>
      <c r="G1782" s="129"/>
      <c r="H1782" s="129"/>
    </row>
    <row r="1783" spans="1:8" ht="16.5" thickBot="1" x14ac:dyDescent="0.3">
      <c r="A1783" s="110"/>
      <c r="B1783" s="152" t="s">
        <v>194</v>
      </c>
      <c r="C1783" s="134"/>
      <c r="D1783" s="129"/>
      <c r="E1783" s="151"/>
      <c r="F1783" s="129"/>
      <c r="G1783" s="129"/>
      <c r="H1783" s="129"/>
    </row>
    <row r="1784" spans="1:8" ht="15.75" thickTop="1" x14ac:dyDescent="0.2">
      <c r="A1784" s="110">
        <f>+A1781+1</f>
        <v>13</v>
      </c>
      <c r="B1784" s="129" t="s">
        <v>195</v>
      </c>
      <c r="C1784" s="129"/>
      <c r="D1784" s="153"/>
      <c r="E1784" s="154"/>
      <c r="F1784" s="140"/>
      <c r="G1784" s="155"/>
      <c r="H1784" s="418">
        <f>H1718</f>
        <v>1203282244</v>
      </c>
    </row>
    <row r="1785" spans="1:8" x14ac:dyDescent="0.2">
      <c r="A1785" s="110">
        <f>+A1784+1</f>
        <v>14</v>
      </c>
      <c r="B1785" s="110" t="s">
        <v>196</v>
      </c>
      <c r="C1785" s="110"/>
      <c r="D1785" s="157"/>
      <c r="E1785" s="158"/>
      <c r="F1785" s="159"/>
      <c r="G1785" s="160"/>
      <c r="H1785" s="419">
        <v>0</v>
      </c>
    </row>
    <row r="1786" spans="1:8" x14ac:dyDescent="0.2">
      <c r="A1786" s="110">
        <f>+A1785+1</f>
        <v>15</v>
      </c>
      <c r="B1786" s="129" t="s">
        <v>197</v>
      </c>
      <c r="C1786" s="129"/>
      <c r="D1786" s="157"/>
      <c r="E1786" s="158"/>
      <c r="F1786" s="159"/>
      <c r="G1786" s="160"/>
      <c r="H1786" s="419">
        <v>0</v>
      </c>
    </row>
    <row r="1787" spans="1:8" ht="15.75" thickBot="1" x14ac:dyDescent="0.25">
      <c r="A1787" s="110">
        <f>+A1786+1</f>
        <v>16</v>
      </c>
      <c r="B1787" s="129" t="s">
        <v>198</v>
      </c>
      <c r="C1787" s="129"/>
      <c r="D1787" s="157"/>
      <c r="E1787" s="158"/>
      <c r="F1787" s="159"/>
      <c r="G1787" s="160"/>
      <c r="H1787" s="419">
        <v>0</v>
      </c>
    </row>
    <row r="1788" spans="1:8" ht="17.25" thickTop="1" thickBot="1" x14ac:dyDescent="0.3">
      <c r="A1788" s="110">
        <f>+A1787+1</f>
        <v>17</v>
      </c>
      <c r="B1788" s="116" t="s">
        <v>199</v>
      </c>
      <c r="C1788" s="116"/>
      <c r="D1788" s="162"/>
      <c r="E1788" s="163"/>
      <c r="F1788" s="164"/>
      <c r="G1788" s="164"/>
      <c r="H1788" s="420">
        <f>+H1784+H1785+H1786-H1787</f>
        <v>1203282244</v>
      </c>
    </row>
    <row r="1789" spans="1:8" ht="15.75" thickTop="1" x14ac:dyDescent="0.2">
      <c r="A1789" s="110"/>
      <c r="B1789" s="129" t="s">
        <v>177</v>
      </c>
      <c r="C1789" s="129"/>
      <c r="D1789" s="166"/>
      <c r="E1789" s="167"/>
      <c r="F1789" s="166"/>
      <c r="G1789" s="166"/>
      <c r="H1789" s="166"/>
    </row>
    <row r="1790" spans="1:8" ht="16.5" thickBot="1" x14ac:dyDescent="0.3">
      <c r="A1790" s="110"/>
      <c r="B1790" s="135" t="s">
        <v>200</v>
      </c>
      <c r="C1790" s="135"/>
      <c r="D1790" s="166"/>
      <c r="E1790" s="167"/>
      <c r="F1790" s="166"/>
      <c r="G1790" s="166"/>
      <c r="H1790" s="166"/>
    </row>
    <row r="1791" spans="1:8" ht="15.75" thickTop="1" x14ac:dyDescent="0.2">
      <c r="A1791" s="110">
        <f>+A1788+1</f>
        <v>18</v>
      </c>
      <c r="B1791" s="129" t="s">
        <v>201</v>
      </c>
      <c r="C1791" s="129"/>
      <c r="D1791" s="199">
        <v>0</v>
      </c>
      <c r="E1791" s="200">
        <v>1.9000000000000001E-4</v>
      </c>
      <c r="F1791" s="200">
        <f>+INT(F1781/$H$32*10000000)/10000000</f>
        <v>0</v>
      </c>
      <c r="G1791" s="200">
        <v>0</v>
      </c>
      <c r="H1791" s="278">
        <f>SUM(D1791:G1791)</f>
        <v>1.9000000000000001E-4</v>
      </c>
    </row>
    <row r="1792" spans="1:8" x14ac:dyDescent="0.2">
      <c r="A1792" s="110">
        <f t="shared" ref="A1792:A1797" si="81">+A1791+1</f>
        <v>19</v>
      </c>
      <c r="B1792" s="129" t="s">
        <v>202</v>
      </c>
      <c r="C1792" s="129"/>
      <c r="D1792" s="142">
        <v>0</v>
      </c>
      <c r="E1792" s="142">
        <f>H1788*E1791</f>
        <v>228623.62636000002</v>
      </c>
      <c r="F1792" s="142">
        <f>+$H$32*F1791</f>
        <v>0</v>
      </c>
      <c r="G1792" s="142">
        <v>0</v>
      </c>
      <c r="H1792" s="168">
        <f>SUM(D1792:G1792)</f>
        <v>228623.62636000002</v>
      </c>
    </row>
    <row r="1793" spans="1:8" x14ac:dyDescent="0.2">
      <c r="A1793" s="110">
        <f t="shared" si="81"/>
        <v>20</v>
      </c>
      <c r="B1793" s="129" t="s">
        <v>203</v>
      </c>
      <c r="C1793" s="129"/>
      <c r="D1793" s="281">
        <f>IF(D1781&lt;&gt;0,+D1792-D1781,0)</f>
        <v>0</v>
      </c>
      <c r="E1793" s="283">
        <f>IF(E1781&lt;&gt;0,+E1792-E1781,0)</f>
        <v>0</v>
      </c>
      <c r="F1793" s="283">
        <f>IF(F1781&lt;&gt;0,+F1792-F1781,0)</f>
        <v>0</v>
      </c>
      <c r="G1793" s="282">
        <f>IF(G1781&lt;&gt;0,+G1792-G1781,0)</f>
        <v>0</v>
      </c>
      <c r="H1793" s="168">
        <f>SUM(D1793:G1793)</f>
        <v>0</v>
      </c>
    </row>
    <row r="1794" spans="1:8" ht="15.75" x14ac:dyDescent="0.25">
      <c r="A1794" s="110">
        <f t="shared" si="81"/>
        <v>21</v>
      </c>
      <c r="B1794" s="129" t="s">
        <v>204</v>
      </c>
      <c r="C1794" s="129"/>
      <c r="D1794" s="267"/>
      <c r="E1794" s="169"/>
      <c r="F1794" s="169"/>
      <c r="G1794" s="169"/>
      <c r="H1794" s="268"/>
    </row>
    <row r="1795" spans="1:8" x14ac:dyDescent="0.2">
      <c r="A1795" s="110">
        <f t="shared" si="81"/>
        <v>22</v>
      </c>
      <c r="B1795" s="129" t="s">
        <v>205</v>
      </c>
      <c r="C1795" s="129"/>
      <c r="D1795" s="271"/>
      <c r="E1795" s="273"/>
      <c r="F1795" s="273"/>
      <c r="G1795" s="273"/>
      <c r="H1795" s="272"/>
    </row>
    <row r="1796" spans="1:8" x14ac:dyDescent="0.2">
      <c r="A1796" s="110">
        <f t="shared" si="81"/>
        <v>23</v>
      </c>
      <c r="B1796" s="129" t="s">
        <v>206</v>
      </c>
      <c r="C1796" s="129"/>
      <c r="D1796" s="271"/>
      <c r="E1796" s="273"/>
      <c r="F1796" s="273"/>
      <c r="G1796" s="273"/>
      <c r="H1796" s="272"/>
    </row>
    <row r="1797" spans="1:8" x14ac:dyDescent="0.2">
      <c r="A1797" s="110">
        <f t="shared" si="81"/>
        <v>24</v>
      </c>
      <c r="B1797" s="129" t="s">
        <v>145</v>
      </c>
      <c r="C1797" s="129"/>
      <c r="D1797" s="269"/>
      <c r="E1797" s="270"/>
      <c r="F1797" s="270"/>
      <c r="G1797" s="270"/>
      <c r="H1797" s="266"/>
    </row>
    <row r="1798" spans="1:8" x14ac:dyDescent="0.2">
      <c r="A1798" s="139" t="s">
        <v>139</v>
      </c>
      <c r="B1798" s="170" t="s">
        <v>146</v>
      </c>
      <c r="C1798" s="212"/>
      <c r="D1798" s="171">
        <v>0</v>
      </c>
      <c r="E1798" s="172">
        <v>0</v>
      </c>
      <c r="F1798" s="172"/>
      <c r="G1798" s="172">
        <v>0</v>
      </c>
      <c r="H1798" s="168">
        <f>SUM(D1798:G1798)</f>
        <v>0</v>
      </c>
    </row>
    <row r="1799" spans="1:8" x14ac:dyDescent="0.2">
      <c r="A1799" s="139" t="s">
        <v>140</v>
      </c>
      <c r="B1799" s="170" t="s">
        <v>147</v>
      </c>
      <c r="C1799" s="129"/>
      <c r="D1799" s="171">
        <v>0</v>
      </c>
      <c r="E1799" s="172">
        <v>0</v>
      </c>
      <c r="F1799" s="172"/>
      <c r="G1799" s="172">
        <v>0</v>
      </c>
      <c r="H1799" s="168">
        <f>SUM(D1799:G1799)</f>
        <v>0</v>
      </c>
    </row>
    <row r="1800" spans="1:8" x14ac:dyDescent="0.2">
      <c r="A1800" s="139" t="s">
        <v>141</v>
      </c>
      <c r="B1800" s="129" t="s">
        <v>407</v>
      </c>
      <c r="C1800" s="129"/>
      <c r="D1800" s="279">
        <f>+D1792+D1798+D1799</f>
        <v>0</v>
      </c>
      <c r="E1800" s="172">
        <f>+E1792+E1798+E1799</f>
        <v>228623.62636000002</v>
      </c>
      <c r="F1800" s="172">
        <f>+F1792+F1798+F1799</f>
        <v>0</v>
      </c>
      <c r="G1800" s="280">
        <f>+G1792+G1798+G1799</f>
        <v>0</v>
      </c>
      <c r="H1800" s="168">
        <f>SUM(D1800:G1800)</f>
        <v>228623.62636000002</v>
      </c>
    </row>
    <row r="1801" spans="1:8" x14ac:dyDescent="0.2">
      <c r="A1801" s="110">
        <v>25</v>
      </c>
      <c r="B1801" s="129" t="s">
        <v>148</v>
      </c>
      <c r="C1801" s="129"/>
      <c r="D1801" s="279">
        <v>0</v>
      </c>
      <c r="E1801" s="172">
        <v>228624.47</v>
      </c>
      <c r="F1801" s="172"/>
      <c r="G1801" s="280">
        <v>0</v>
      </c>
      <c r="H1801" s="168">
        <f>SUM(D1801:G1801)</f>
        <v>228624.47</v>
      </c>
    </row>
    <row r="1802" spans="1:8" x14ac:dyDescent="0.2">
      <c r="A1802" s="110">
        <f>+A1801+1</f>
        <v>26</v>
      </c>
      <c r="B1802" s="129" t="s">
        <v>149</v>
      </c>
      <c r="C1802" s="129"/>
      <c r="D1802" s="279">
        <v>0</v>
      </c>
      <c r="E1802" s="142">
        <f>+E1801-E1800</f>
        <v>0.84363999997731298</v>
      </c>
      <c r="F1802" s="142">
        <f>+F1801-F1800</f>
        <v>0</v>
      </c>
      <c r="G1802" s="280">
        <v>0</v>
      </c>
      <c r="H1802" s="168">
        <f>SUM(D1802:G1802)</f>
        <v>0.84363999997731298</v>
      </c>
    </row>
    <row r="1803" spans="1:8" ht="15.75" thickBot="1" x14ac:dyDescent="0.25">
      <c r="A1803" s="110">
        <f>+A1802+1</f>
        <v>27</v>
      </c>
      <c r="B1803" s="129" t="s">
        <v>207</v>
      </c>
      <c r="C1803" s="129"/>
      <c r="D1803" s="171">
        <v>0</v>
      </c>
      <c r="E1803" s="172">
        <v>-93.37</v>
      </c>
      <c r="F1803" s="172"/>
      <c r="G1803" s="169"/>
      <c r="H1803" s="173">
        <f>SUM(D1803:F1803)</f>
        <v>-93.37</v>
      </c>
    </row>
    <row r="1804" spans="1:8" ht="16.5" thickBot="1" x14ac:dyDescent="0.3">
      <c r="A1804" s="110">
        <f>+A1803+1</f>
        <v>28</v>
      </c>
      <c r="B1804" s="116" t="s">
        <v>208</v>
      </c>
      <c r="C1804" s="116"/>
      <c r="D1804" s="174">
        <f>+D1800+D1802+D1803</f>
        <v>0</v>
      </c>
      <c r="E1804" s="174">
        <f>+E1800+E1802+E1803</f>
        <v>228531.1</v>
      </c>
      <c r="F1804" s="174">
        <f>+F1800+F1802+F1803</f>
        <v>0</v>
      </c>
      <c r="G1804" s="174">
        <f>+G1800+G1802</f>
        <v>0</v>
      </c>
      <c r="H1804" s="175">
        <f>SUM(D1804:G1804)</f>
        <v>228531.1</v>
      </c>
    </row>
    <row r="1805" spans="1:8" ht="15.75" thickTop="1" x14ac:dyDescent="0.2">
      <c r="A1805" s="110"/>
      <c r="B1805" s="129"/>
      <c r="C1805" s="129"/>
      <c r="D1805" s="151"/>
      <c r="E1805" s="151"/>
      <c r="F1805" s="151"/>
      <c r="G1805" s="151"/>
      <c r="H1805" s="151"/>
    </row>
    <row r="1806" spans="1:8" ht="16.5" thickBot="1" x14ac:dyDescent="0.3">
      <c r="A1806" s="110"/>
      <c r="B1806" s="135" t="s">
        <v>209</v>
      </c>
      <c r="C1806" s="135"/>
      <c r="D1806" s="151"/>
      <c r="E1806" s="151"/>
      <c r="F1806" s="151"/>
      <c r="G1806" s="151"/>
      <c r="H1806" s="151"/>
    </row>
    <row r="1807" spans="1:8" ht="15.75" thickTop="1" x14ac:dyDescent="0.2">
      <c r="A1807" s="110">
        <f>+A1804+1</f>
        <v>29</v>
      </c>
      <c r="B1807" s="129" t="s">
        <v>168</v>
      </c>
      <c r="C1807" s="129"/>
      <c r="D1807" s="176"/>
      <c r="E1807" s="177"/>
      <c r="F1807" s="178"/>
      <c r="G1807" s="179">
        <v>183.78</v>
      </c>
      <c r="H1807" s="180">
        <f>G1807</f>
        <v>183.78</v>
      </c>
    </row>
    <row r="1808" spans="1:8" x14ac:dyDescent="0.2">
      <c r="A1808" s="110">
        <f t="shared" ref="A1808:A1816" si="82">+A1807+1</f>
        <v>30</v>
      </c>
      <c r="B1808" s="129" t="s">
        <v>169</v>
      </c>
      <c r="C1808" s="129"/>
      <c r="D1808" s="181"/>
      <c r="E1808" s="182"/>
      <c r="F1808" s="141"/>
      <c r="G1808" s="142">
        <v>70.89</v>
      </c>
      <c r="H1808" s="183">
        <f t="shared" ref="H1808:H1815" si="83">+G1808</f>
        <v>70.89</v>
      </c>
    </row>
    <row r="1809" spans="1:9" x14ac:dyDescent="0.2">
      <c r="A1809" s="110">
        <f t="shared" si="82"/>
        <v>31</v>
      </c>
      <c r="B1809" s="129" t="s">
        <v>360</v>
      </c>
      <c r="C1809" s="129"/>
      <c r="D1809" s="181"/>
      <c r="E1809" s="182"/>
      <c r="F1809" s="141"/>
      <c r="G1809" s="142">
        <v>0</v>
      </c>
      <c r="H1809" s="183">
        <f t="shared" si="83"/>
        <v>0</v>
      </c>
    </row>
    <row r="1810" spans="1:9" x14ac:dyDescent="0.2">
      <c r="A1810" s="110">
        <f t="shared" si="82"/>
        <v>32</v>
      </c>
      <c r="B1810" s="129" t="s">
        <v>210</v>
      </c>
      <c r="C1810" s="129"/>
      <c r="D1810" s="181"/>
      <c r="E1810" s="182"/>
      <c r="F1810" s="141"/>
      <c r="G1810" s="142">
        <v>0</v>
      </c>
      <c r="H1810" s="183">
        <f t="shared" si="83"/>
        <v>0</v>
      </c>
    </row>
    <row r="1811" spans="1:9" x14ac:dyDescent="0.2">
      <c r="A1811" s="110">
        <f t="shared" si="82"/>
        <v>33</v>
      </c>
      <c r="B1811" s="129"/>
      <c r="C1811" s="129"/>
      <c r="D1811" s="181"/>
      <c r="E1811" s="182"/>
      <c r="F1811" s="141"/>
      <c r="G1811" s="265"/>
      <c r="H1811" s="274"/>
    </row>
    <row r="1812" spans="1:9" x14ac:dyDescent="0.2">
      <c r="A1812" s="110">
        <f t="shared" si="82"/>
        <v>34</v>
      </c>
      <c r="B1812" s="129" t="s">
        <v>211</v>
      </c>
      <c r="C1812" s="129"/>
      <c r="D1812" s="181"/>
      <c r="E1812" s="182"/>
      <c r="F1812" s="141"/>
      <c r="G1812" s="142">
        <v>0</v>
      </c>
      <c r="H1812" s="183">
        <f t="shared" si="83"/>
        <v>0</v>
      </c>
    </row>
    <row r="1813" spans="1:9" x14ac:dyDescent="0.2">
      <c r="A1813" s="110">
        <f t="shared" si="82"/>
        <v>35</v>
      </c>
      <c r="B1813" s="129" t="s">
        <v>212</v>
      </c>
      <c r="C1813" s="129"/>
      <c r="D1813" s="181"/>
      <c r="E1813" s="182"/>
      <c r="F1813" s="141"/>
      <c r="G1813" s="142">
        <v>0</v>
      </c>
      <c r="H1813" s="183">
        <f t="shared" si="83"/>
        <v>0</v>
      </c>
    </row>
    <row r="1814" spans="1:9" x14ac:dyDescent="0.2">
      <c r="A1814" s="110">
        <f t="shared" si="82"/>
        <v>36</v>
      </c>
      <c r="B1814" s="129" t="s">
        <v>213</v>
      </c>
      <c r="C1814" s="129"/>
      <c r="D1814" s="181"/>
      <c r="E1814" s="182"/>
      <c r="F1814" s="141"/>
      <c r="G1814" s="142">
        <v>0</v>
      </c>
      <c r="H1814" s="183">
        <f t="shared" si="83"/>
        <v>0</v>
      </c>
    </row>
    <row r="1815" spans="1:9" ht="60.75" thickBot="1" x14ac:dyDescent="0.25">
      <c r="A1815" s="184">
        <f t="shared" si="82"/>
        <v>37</v>
      </c>
      <c r="B1815" s="185" t="s">
        <v>214</v>
      </c>
      <c r="C1815" s="186"/>
      <c r="D1815" s="187"/>
      <c r="E1815" s="188"/>
      <c r="F1815" s="189"/>
      <c r="G1815" s="190">
        <v>0</v>
      </c>
      <c r="H1815" s="191">
        <f t="shared" si="83"/>
        <v>0</v>
      </c>
    </row>
    <row r="1816" spans="1:9" ht="17.25" thickTop="1" thickBot="1" x14ac:dyDescent="0.3">
      <c r="A1816" s="110">
        <f t="shared" si="82"/>
        <v>38</v>
      </c>
      <c r="B1816" s="724" t="s">
        <v>215</v>
      </c>
      <c r="C1816" s="116"/>
      <c r="D1816" s="192"/>
      <c r="E1816" s="143"/>
      <c r="F1816" s="193"/>
      <c r="G1816" s="194">
        <f>SUM(G1807:G1815)</f>
        <v>254.67000000000002</v>
      </c>
      <c r="H1816" s="194">
        <f>SUM(H1807:H1815)</f>
        <v>254.67000000000002</v>
      </c>
    </row>
    <row r="1817" spans="1:9" ht="16.5" thickTop="1" thickBot="1" x14ac:dyDescent="0.25">
      <c r="A1817" s="110"/>
      <c r="B1817" s="129"/>
      <c r="C1817" s="129"/>
      <c r="D1817" s="195"/>
      <c r="E1817" s="195"/>
      <c r="F1817" s="195"/>
      <c r="G1817" s="195"/>
      <c r="H1817" s="195"/>
    </row>
    <row r="1818" spans="1:9" ht="17.25" thickTop="1" thickBot="1" x14ac:dyDescent="0.3">
      <c r="A1818" s="110">
        <f>+A1816+1</f>
        <v>39</v>
      </c>
      <c r="B1818" s="116" t="s">
        <v>216</v>
      </c>
      <c r="C1818" s="116"/>
      <c r="D1818" s="196">
        <f>D1804</f>
        <v>0</v>
      </c>
      <c r="E1818" s="196">
        <f>E1804</f>
        <v>228531.1</v>
      </c>
      <c r="F1818" s="196">
        <f>F1804</f>
        <v>0</v>
      </c>
      <c r="G1818" s="194">
        <f>G1804+G1816</f>
        <v>254.67000000000002</v>
      </c>
      <c r="H1818" s="194">
        <f>H1804+H1816</f>
        <v>228785.77000000002</v>
      </c>
      <c r="I1818" s="482"/>
    </row>
    <row r="1819" spans="1:9" ht="16.5" thickTop="1" thickBot="1" x14ac:dyDescent="0.25">
      <c r="A1819" s="110">
        <f>+A1818+1</f>
        <v>40</v>
      </c>
      <c r="B1819" s="725" t="s">
        <v>217</v>
      </c>
      <c r="C1819" s="197"/>
      <c r="D1819" s="201"/>
      <c r="E1819" s="198"/>
      <c r="F1819" s="198"/>
      <c r="G1819" s="198"/>
      <c r="H1819" s="382">
        <v>2.6128700000000002E-3</v>
      </c>
    </row>
    <row r="1820" spans="1:9" ht="15.75" thickTop="1" x14ac:dyDescent="0.2"/>
    <row r="1822" spans="1:9" ht="20.25" x14ac:dyDescent="0.3">
      <c r="A1822" s="109" t="s">
        <v>134</v>
      </c>
      <c r="B1822" s="110"/>
      <c r="C1822" s="109"/>
      <c r="E1822" s="202"/>
      <c r="F1822" s="110"/>
      <c r="G1822" s="110"/>
      <c r="H1822" s="110"/>
    </row>
    <row r="1823" spans="1:9" ht="20.25" x14ac:dyDescent="0.3">
      <c r="A1823" s="112" t="s">
        <v>645</v>
      </c>
      <c r="B1823" s="109"/>
      <c r="C1823" s="109"/>
      <c r="D1823" s="110"/>
      <c r="E1823" s="111"/>
      <c r="F1823" s="110"/>
      <c r="G1823" s="110"/>
      <c r="H1823" s="110"/>
    </row>
    <row r="1824" spans="1:9" x14ac:dyDescent="0.2">
      <c r="A1824" s="113" t="s">
        <v>173</v>
      </c>
      <c r="B1824" s="114"/>
      <c r="C1824" s="115"/>
      <c r="D1824" s="110"/>
      <c r="E1824" s="111"/>
      <c r="F1824" s="110"/>
      <c r="G1824" s="110"/>
      <c r="H1824" s="110"/>
    </row>
    <row r="1825" spans="1:8" ht="21" thickBot="1" x14ac:dyDescent="0.35">
      <c r="A1825" s="256" t="s">
        <v>523</v>
      </c>
      <c r="B1825" s="257"/>
      <c r="C1825" s="257"/>
      <c r="D1825" s="110"/>
      <c r="E1825" s="111"/>
      <c r="F1825" s="110"/>
      <c r="G1825" s="110"/>
      <c r="H1825" s="110"/>
    </row>
    <row r="1826" spans="1:8" ht="15.75" thickBot="1" x14ac:dyDescent="0.25">
      <c r="A1826" s="110"/>
      <c r="B1826" s="110"/>
      <c r="C1826" s="110"/>
      <c r="D1826" s="110"/>
      <c r="E1826" s="111"/>
      <c r="F1826" s="110"/>
      <c r="G1826" s="110"/>
      <c r="H1826" s="110"/>
    </row>
    <row r="1827" spans="1:8" ht="15.75" thickTop="1" x14ac:dyDescent="0.2">
      <c r="A1827" s="110">
        <v>1</v>
      </c>
      <c r="B1827" s="117" t="s">
        <v>174</v>
      </c>
      <c r="C1827" s="388">
        <v>353</v>
      </c>
      <c r="D1827" s="118"/>
      <c r="E1827" s="119"/>
      <c r="F1827" s="110"/>
      <c r="G1827" s="120"/>
      <c r="H1827" s="120"/>
    </row>
    <row r="1828" spans="1:8" x14ac:dyDescent="0.2">
      <c r="A1828" s="110">
        <v>2</v>
      </c>
      <c r="B1828" s="117" t="s">
        <v>175</v>
      </c>
      <c r="C1828" s="121" t="s">
        <v>634</v>
      </c>
      <c r="D1828" s="122"/>
      <c r="E1828" s="123"/>
      <c r="F1828" s="110"/>
      <c r="G1828" s="120"/>
      <c r="H1828" s="120"/>
    </row>
    <row r="1829" spans="1:8" ht="15.75" thickBot="1" x14ac:dyDescent="0.25">
      <c r="A1829" s="110">
        <v>3</v>
      </c>
      <c r="B1829" s="117" t="s">
        <v>176</v>
      </c>
      <c r="C1829" s="124" t="s">
        <v>504</v>
      </c>
      <c r="D1829" s="125"/>
      <c r="E1829" s="126"/>
      <c r="F1829" s="120"/>
      <c r="G1829" s="120"/>
      <c r="H1829" s="120"/>
    </row>
    <row r="1830" spans="1:8" ht="15.75" thickTop="1" x14ac:dyDescent="0.2">
      <c r="A1830" s="110"/>
      <c r="B1830" s="117" t="s">
        <v>177</v>
      </c>
      <c r="C1830" s="117"/>
      <c r="D1830" s="127"/>
      <c r="E1830" s="128"/>
      <c r="F1830" s="120"/>
      <c r="G1830" s="120"/>
      <c r="H1830" s="120"/>
    </row>
    <row r="1831" spans="1:8" x14ac:dyDescent="0.2">
      <c r="A1831" s="110"/>
      <c r="B1831" s="110"/>
      <c r="C1831" s="110"/>
      <c r="D1831" s="110"/>
      <c r="E1831" s="111"/>
      <c r="F1831" s="110"/>
      <c r="G1831" s="110"/>
      <c r="H1831" s="110"/>
    </row>
    <row r="1832" spans="1:8" x14ac:dyDescent="0.2">
      <c r="A1832" s="110"/>
      <c r="B1832" s="117"/>
      <c r="C1832" s="117"/>
      <c r="D1832" s="120"/>
      <c r="E1832" s="128"/>
      <c r="F1832" s="127" t="s">
        <v>178</v>
      </c>
      <c r="G1832" s="120"/>
      <c r="H1832" s="120"/>
    </row>
    <row r="1833" spans="1:8" x14ac:dyDescent="0.2">
      <c r="A1833" s="110"/>
      <c r="B1833" s="129"/>
      <c r="C1833" s="129"/>
      <c r="D1833" s="130" t="s">
        <v>179</v>
      </c>
      <c r="E1833" s="131" t="s">
        <v>180</v>
      </c>
      <c r="F1833" s="127" t="s">
        <v>181</v>
      </c>
      <c r="G1833" s="127" t="s">
        <v>182</v>
      </c>
      <c r="H1833" s="120"/>
    </row>
    <row r="1834" spans="1:8" x14ac:dyDescent="0.2">
      <c r="A1834" s="110">
        <v>4</v>
      </c>
      <c r="B1834" s="117" t="s">
        <v>154</v>
      </c>
      <c r="C1834" s="117"/>
      <c r="D1834" s="275"/>
      <c r="E1834" s="132" t="s">
        <v>509</v>
      </c>
      <c r="F1834" s="276"/>
      <c r="G1834" s="422" t="s">
        <v>510</v>
      </c>
      <c r="H1834" s="275"/>
    </row>
    <row r="1835" spans="1:8" ht="15.75" x14ac:dyDescent="0.25">
      <c r="A1835" s="110"/>
      <c r="B1835" s="129"/>
      <c r="C1835" s="129"/>
      <c r="D1835" s="134" t="s">
        <v>183</v>
      </c>
      <c r="E1835" s="135" t="s">
        <v>183</v>
      </c>
      <c r="F1835" s="136" t="s">
        <v>183</v>
      </c>
      <c r="G1835" s="136" t="s">
        <v>184</v>
      </c>
      <c r="H1835" s="136" t="s">
        <v>185</v>
      </c>
    </row>
    <row r="1836" spans="1:8" ht="16.5" thickBot="1" x14ac:dyDescent="0.3">
      <c r="A1836" s="110"/>
      <c r="B1836" s="135" t="s">
        <v>186</v>
      </c>
      <c r="C1836" s="135"/>
      <c r="D1836" s="137"/>
      <c r="E1836" s="138"/>
      <c r="F1836" s="137"/>
      <c r="G1836" s="137"/>
      <c r="H1836" s="137"/>
    </row>
    <row r="1837" spans="1:8" ht="16.5" thickTop="1" x14ac:dyDescent="0.25">
      <c r="A1837" s="139">
        <f>1+A1834</f>
        <v>5</v>
      </c>
      <c r="B1837" s="117" t="s">
        <v>187</v>
      </c>
      <c r="C1837" s="135"/>
      <c r="D1837" s="216">
        <v>0</v>
      </c>
      <c r="E1837" s="217"/>
      <c r="F1837" s="218"/>
      <c r="G1837" s="219"/>
      <c r="H1837" s="220">
        <f>+D1837</f>
        <v>0</v>
      </c>
    </row>
    <row r="1838" spans="1:8" x14ac:dyDescent="0.2">
      <c r="A1838" s="110">
        <f>+A1837+1</f>
        <v>6</v>
      </c>
      <c r="B1838" s="129" t="s">
        <v>188</v>
      </c>
      <c r="C1838" s="129"/>
      <c r="D1838" s="221"/>
      <c r="E1838" s="222">
        <v>0</v>
      </c>
      <c r="F1838" s="223"/>
      <c r="G1838" s="224"/>
      <c r="H1838" s="220">
        <f>+E1838</f>
        <v>0</v>
      </c>
    </row>
    <row r="1839" spans="1:8" x14ac:dyDescent="0.2">
      <c r="A1839" s="110">
        <f>+A1838+1</f>
        <v>7</v>
      </c>
      <c r="B1839" s="129" t="s">
        <v>155</v>
      </c>
      <c r="C1839" s="129"/>
      <c r="D1839" s="225"/>
      <c r="E1839" s="226"/>
      <c r="F1839" s="227">
        <v>0</v>
      </c>
      <c r="G1839" s="228"/>
      <c r="H1839" s="229">
        <f>+F1839</f>
        <v>0</v>
      </c>
    </row>
    <row r="1840" spans="1:8" x14ac:dyDescent="0.2">
      <c r="A1840" s="110">
        <f>+A1839+1</f>
        <v>8</v>
      </c>
      <c r="B1840" s="129" t="s">
        <v>156</v>
      </c>
      <c r="C1840" s="129"/>
      <c r="D1840" s="225"/>
      <c r="E1840" s="230"/>
      <c r="F1840" s="231">
        <v>0</v>
      </c>
      <c r="G1840" s="232"/>
      <c r="H1840" s="229">
        <f>+F1840</f>
        <v>0</v>
      </c>
    </row>
    <row r="1841" spans="1:8" ht="15.75" thickBot="1" x14ac:dyDescent="0.25">
      <c r="A1841" s="110">
        <f>+A1840+1</f>
        <v>9</v>
      </c>
      <c r="B1841" s="129" t="s">
        <v>189</v>
      </c>
      <c r="C1841" s="129"/>
      <c r="D1841" s="225"/>
      <c r="E1841" s="233"/>
      <c r="F1841" s="234"/>
      <c r="G1841" s="414">
        <v>144948</v>
      </c>
      <c r="H1841" s="415">
        <f>+G1841</f>
        <v>144948</v>
      </c>
    </row>
    <row r="1842" spans="1:8" ht="17.25" thickTop="1" thickBot="1" x14ac:dyDescent="0.3">
      <c r="A1842" s="110">
        <f>+A1841+1</f>
        <v>10</v>
      </c>
      <c r="B1842" s="116" t="s">
        <v>190</v>
      </c>
      <c r="C1842" s="116"/>
      <c r="D1842" s="237">
        <f>+D1837</f>
        <v>0</v>
      </c>
      <c r="E1842" s="238">
        <f>+E1838</f>
        <v>0</v>
      </c>
      <c r="F1842" s="239">
        <f>+F1839+F1840</f>
        <v>0</v>
      </c>
      <c r="G1842" s="385">
        <f>+G1841</f>
        <v>144948</v>
      </c>
      <c r="H1842" s="385">
        <f>SUM(D1842:G1842)</f>
        <v>144948</v>
      </c>
    </row>
    <row r="1843" spans="1:8" ht="15.75" thickTop="1" x14ac:dyDescent="0.2">
      <c r="A1843" s="110"/>
      <c r="B1843" s="129"/>
      <c r="C1843" s="129"/>
      <c r="D1843" s="144"/>
      <c r="E1843" s="145"/>
      <c r="F1843" s="144"/>
      <c r="G1843" s="144"/>
      <c r="H1843" s="144"/>
    </row>
    <row r="1844" spans="1:8" ht="16.5" thickBot="1" x14ac:dyDescent="0.3">
      <c r="A1844" s="110"/>
      <c r="B1844" s="135" t="s">
        <v>191</v>
      </c>
      <c r="C1844" s="135"/>
      <c r="D1844" s="144"/>
      <c r="E1844" s="145"/>
      <c r="F1844" s="144"/>
      <c r="G1844" s="144"/>
      <c r="H1844" s="144"/>
    </row>
    <row r="1845" spans="1:8" ht="15.75" thickTop="1" x14ac:dyDescent="0.2">
      <c r="A1845" s="110">
        <f>+A1842+1</f>
        <v>11</v>
      </c>
      <c r="B1845" s="129" t="s">
        <v>192</v>
      </c>
      <c r="C1845" s="129"/>
      <c r="D1845" s="146">
        <v>0</v>
      </c>
      <c r="E1845" s="147">
        <v>0</v>
      </c>
      <c r="F1845" s="147">
        <v>0</v>
      </c>
      <c r="G1845" s="147">
        <v>2978.86</v>
      </c>
      <c r="H1845" s="148">
        <f>SUM(D1845:G1845)</f>
        <v>2978.86</v>
      </c>
    </row>
    <row r="1846" spans="1:8" ht="16.5" thickBot="1" x14ac:dyDescent="0.3">
      <c r="A1846" s="110">
        <f>+A1845+1</f>
        <v>12</v>
      </c>
      <c r="B1846" s="724" t="s">
        <v>193</v>
      </c>
      <c r="C1846" s="116"/>
      <c r="D1846" s="277">
        <f>+D1842-D1845</f>
        <v>0</v>
      </c>
      <c r="E1846" s="149">
        <f>+E1842-E1845</f>
        <v>0</v>
      </c>
      <c r="F1846" s="149">
        <f>+F1842-F1845</f>
        <v>0</v>
      </c>
      <c r="G1846" s="149">
        <f>+G1842-G1845</f>
        <v>141969.14000000001</v>
      </c>
      <c r="H1846" s="150">
        <f>+H1842-H1845</f>
        <v>141969.14000000001</v>
      </c>
    </row>
    <row r="1847" spans="1:8" ht="15.75" thickTop="1" x14ac:dyDescent="0.2">
      <c r="A1847" s="110"/>
      <c r="B1847" s="129"/>
      <c r="C1847" s="129"/>
      <c r="D1847" s="129"/>
      <c r="E1847" s="151"/>
      <c r="F1847" s="129"/>
      <c r="G1847" s="129"/>
      <c r="H1847" s="129"/>
    </row>
    <row r="1848" spans="1:8" ht="16.5" thickBot="1" x14ac:dyDescent="0.3">
      <c r="A1848" s="110"/>
      <c r="B1848" s="152" t="s">
        <v>194</v>
      </c>
      <c r="C1848" s="134"/>
      <c r="D1848" s="129"/>
      <c r="E1848" s="151"/>
      <c r="F1848" s="129"/>
      <c r="G1848" s="129"/>
      <c r="H1848" s="129"/>
    </row>
    <row r="1849" spans="1:8" ht="15.75" thickTop="1" x14ac:dyDescent="0.2">
      <c r="A1849" s="110">
        <f>+A1846+1</f>
        <v>13</v>
      </c>
      <c r="B1849" s="129" t="s">
        <v>195</v>
      </c>
      <c r="C1849" s="129"/>
      <c r="D1849" s="153"/>
      <c r="E1849" s="154"/>
      <c r="F1849" s="140"/>
      <c r="G1849" s="155"/>
      <c r="H1849" s="156">
        <f>H1718</f>
        <v>1203282244</v>
      </c>
    </row>
    <row r="1850" spans="1:8" x14ac:dyDescent="0.2">
      <c r="A1850" s="110">
        <f>+A1849+1</f>
        <v>14</v>
      </c>
      <c r="B1850" s="110" t="s">
        <v>196</v>
      </c>
      <c r="C1850" s="110"/>
      <c r="D1850" s="157"/>
      <c r="E1850" s="158"/>
      <c r="F1850" s="159"/>
      <c r="G1850" s="160"/>
      <c r="H1850" s="161">
        <v>0</v>
      </c>
    </row>
    <row r="1851" spans="1:8" x14ac:dyDescent="0.2">
      <c r="A1851" s="110">
        <f>+A1850+1</f>
        <v>15</v>
      </c>
      <c r="B1851" s="129" t="s">
        <v>197</v>
      </c>
      <c r="C1851" s="129"/>
      <c r="D1851" s="157"/>
      <c r="E1851" s="158"/>
      <c r="F1851" s="159"/>
      <c r="G1851" s="160"/>
      <c r="H1851" s="161">
        <v>0</v>
      </c>
    </row>
    <row r="1852" spans="1:8" ht="15.75" thickBot="1" x14ac:dyDescent="0.25">
      <c r="A1852" s="110">
        <f>+A1851+1</f>
        <v>16</v>
      </c>
      <c r="B1852" s="129" t="s">
        <v>198</v>
      </c>
      <c r="C1852" s="129"/>
      <c r="D1852" s="157"/>
      <c r="E1852" s="158"/>
      <c r="F1852" s="159"/>
      <c r="G1852" s="160"/>
      <c r="H1852" s="161">
        <v>0</v>
      </c>
    </row>
    <row r="1853" spans="1:8" ht="17.25" thickTop="1" thickBot="1" x14ac:dyDescent="0.3">
      <c r="A1853" s="110">
        <f>+A1852+1</f>
        <v>17</v>
      </c>
      <c r="B1853" s="116" t="s">
        <v>199</v>
      </c>
      <c r="C1853" s="116"/>
      <c r="D1853" s="162"/>
      <c r="E1853" s="163"/>
      <c r="F1853" s="164"/>
      <c r="G1853" s="164"/>
      <c r="H1853" s="165">
        <f>+H1849+H1850+H1851-H1852</f>
        <v>1203282244</v>
      </c>
    </row>
    <row r="1854" spans="1:8" ht="15.75" thickTop="1" x14ac:dyDescent="0.2">
      <c r="A1854" s="110"/>
      <c r="B1854" s="129" t="s">
        <v>177</v>
      </c>
      <c r="C1854" s="129"/>
      <c r="D1854" s="166"/>
      <c r="E1854" s="167"/>
      <c r="F1854" s="166"/>
      <c r="G1854" s="166"/>
      <c r="H1854" s="166"/>
    </row>
    <row r="1855" spans="1:8" ht="16.5" thickBot="1" x14ac:dyDescent="0.3">
      <c r="A1855" s="110"/>
      <c r="B1855" s="135" t="s">
        <v>200</v>
      </c>
      <c r="C1855" s="135"/>
      <c r="D1855" s="166"/>
      <c r="E1855" s="167"/>
      <c r="F1855" s="166"/>
      <c r="G1855" s="166"/>
      <c r="H1855" s="166"/>
    </row>
    <row r="1856" spans="1:8" ht="15.75" thickTop="1" x14ac:dyDescent="0.2">
      <c r="A1856" s="110">
        <f>+A1853+1</f>
        <v>18</v>
      </c>
      <c r="B1856" s="129" t="s">
        <v>201</v>
      </c>
      <c r="C1856" s="129"/>
      <c r="D1856" s="199">
        <f>+INT(D1846/$H$32*10000000)/10000000</f>
        <v>0</v>
      </c>
      <c r="E1856" s="200">
        <f>+INT(E1846/$H$32*10000000)/10000000</f>
        <v>0</v>
      </c>
      <c r="F1856" s="200">
        <f>+INT(F1846/$H$32*10000000)/10000000</f>
        <v>0</v>
      </c>
      <c r="G1856" s="200">
        <f>+INT(G1846/$H$1853*10000000)/10000000</f>
        <v>1.1790000000000001E-4</v>
      </c>
      <c r="H1856" s="278">
        <f>SUM(D1856:G1856)</f>
        <v>1.1790000000000001E-4</v>
      </c>
    </row>
    <row r="1857" spans="1:8" x14ac:dyDescent="0.2">
      <c r="A1857" s="110">
        <f t="shared" ref="A1857:A1862" si="84">+A1856+1</f>
        <v>19</v>
      </c>
      <c r="B1857" s="129" t="s">
        <v>202</v>
      </c>
      <c r="C1857" s="129"/>
      <c r="D1857" s="142">
        <f>+$H$32*D1856</f>
        <v>0</v>
      </c>
      <c r="E1857" s="142">
        <f>+$H$32*E1856</f>
        <v>0</v>
      </c>
      <c r="F1857" s="142">
        <f>+$H$32*F1856</f>
        <v>0</v>
      </c>
      <c r="G1857" s="142">
        <f>+$H$1853*G1856</f>
        <v>141866.97656760001</v>
      </c>
      <c r="H1857" s="168">
        <f>SUM(D1857:G1857)</f>
        <v>141866.97656760001</v>
      </c>
    </row>
    <row r="1858" spans="1:8" x14ac:dyDescent="0.2">
      <c r="A1858" s="110">
        <f t="shared" si="84"/>
        <v>20</v>
      </c>
      <c r="B1858" s="129" t="s">
        <v>203</v>
      </c>
      <c r="C1858" s="129"/>
      <c r="D1858" s="281">
        <f>IF(D1846&lt;&gt;0,+D1857-D1846,0)</f>
        <v>0</v>
      </c>
      <c r="E1858" s="283">
        <f>IF(E1846&lt;&gt;0,+E1857-E1846,0)</f>
        <v>0</v>
      </c>
      <c r="F1858" s="283">
        <f>IF(F1846&lt;&gt;0,+F1857-F1846,0)</f>
        <v>0</v>
      </c>
      <c r="G1858" s="282">
        <f>IF(G1846&lt;&gt;0,+G1857-G1846,0)</f>
        <v>-102.16343240000424</v>
      </c>
      <c r="H1858" s="168">
        <f>SUM(D1858:G1858)</f>
        <v>-102.16343240000424</v>
      </c>
    </row>
    <row r="1859" spans="1:8" ht="15.75" x14ac:dyDescent="0.25">
      <c r="A1859" s="110">
        <f t="shared" si="84"/>
        <v>21</v>
      </c>
      <c r="B1859" s="129" t="s">
        <v>204</v>
      </c>
      <c r="C1859" s="129"/>
      <c r="D1859" s="267"/>
      <c r="E1859" s="169"/>
      <c r="F1859" s="169"/>
      <c r="G1859" s="169"/>
      <c r="H1859" s="268"/>
    </row>
    <row r="1860" spans="1:8" x14ac:dyDescent="0.2">
      <c r="A1860" s="110">
        <f t="shared" si="84"/>
        <v>22</v>
      </c>
      <c r="B1860" s="129" t="s">
        <v>205</v>
      </c>
      <c r="C1860" s="129"/>
      <c r="D1860" s="271"/>
      <c r="E1860" s="273"/>
      <c r="F1860" s="273"/>
      <c r="G1860" s="273"/>
      <c r="H1860" s="272"/>
    </row>
    <row r="1861" spans="1:8" x14ac:dyDescent="0.2">
      <c r="A1861" s="110">
        <f t="shared" si="84"/>
        <v>23</v>
      </c>
      <c r="B1861" s="129" t="s">
        <v>206</v>
      </c>
      <c r="C1861" s="129"/>
      <c r="D1861" s="271"/>
      <c r="E1861" s="273"/>
      <c r="F1861" s="273"/>
      <c r="G1861" s="273"/>
      <c r="H1861" s="272"/>
    </row>
    <row r="1862" spans="1:8" x14ac:dyDescent="0.2">
      <c r="A1862" s="110">
        <f t="shared" si="84"/>
        <v>24</v>
      </c>
      <c r="B1862" s="129" t="s">
        <v>145</v>
      </c>
      <c r="C1862" s="129"/>
      <c r="D1862" s="269"/>
      <c r="E1862" s="270"/>
      <c r="F1862" s="270"/>
      <c r="G1862" s="270"/>
      <c r="H1862" s="266"/>
    </row>
    <row r="1863" spans="1:8" x14ac:dyDescent="0.2">
      <c r="A1863" s="139" t="s">
        <v>139</v>
      </c>
      <c r="B1863" s="170" t="s">
        <v>146</v>
      </c>
      <c r="C1863" s="212"/>
      <c r="D1863" s="171"/>
      <c r="E1863" s="172"/>
      <c r="F1863" s="172"/>
      <c r="G1863" s="172">
        <v>0</v>
      </c>
      <c r="H1863" s="168">
        <f>SUM(D1863:G1863)</f>
        <v>0</v>
      </c>
    </row>
    <row r="1864" spans="1:8" x14ac:dyDescent="0.2">
      <c r="A1864" s="139" t="s">
        <v>140</v>
      </c>
      <c r="B1864" s="170" t="s">
        <v>147</v>
      </c>
      <c r="C1864" s="129"/>
      <c r="D1864" s="171"/>
      <c r="E1864" s="172"/>
      <c r="F1864" s="172"/>
      <c r="G1864" s="172">
        <v>0</v>
      </c>
      <c r="H1864" s="168">
        <f>SUM(D1864:G1864)</f>
        <v>0</v>
      </c>
    </row>
    <row r="1865" spans="1:8" x14ac:dyDescent="0.2">
      <c r="A1865" s="139" t="s">
        <v>141</v>
      </c>
      <c r="B1865" s="129" t="s">
        <v>407</v>
      </c>
      <c r="C1865" s="129"/>
      <c r="D1865" s="279">
        <f>+D1857+D1863+D1864</f>
        <v>0</v>
      </c>
      <c r="E1865" s="172">
        <f>+E1857+E1863+E1864</f>
        <v>0</v>
      </c>
      <c r="F1865" s="172">
        <f>+F1857+F1863+F1864</f>
        <v>0</v>
      </c>
      <c r="G1865" s="280">
        <f>+G1857+G1863+G1864</f>
        <v>141866.97656760001</v>
      </c>
      <c r="H1865" s="168">
        <f>SUM(D1865:G1865)</f>
        <v>141866.97656760001</v>
      </c>
    </row>
    <row r="1866" spans="1:8" x14ac:dyDescent="0.2">
      <c r="A1866" s="110">
        <v>25</v>
      </c>
      <c r="B1866" s="129" t="s">
        <v>148</v>
      </c>
      <c r="C1866" s="129"/>
      <c r="D1866" s="279"/>
      <c r="E1866" s="172"/>
      <c r="F1866" s="172"/>
      <c r="G1866" s="280">
        <v>141866.51999999999</v>
      </c>
      <c r="H1866" s="168">
        <f>SUM(D1866:G1866)</f>
        <v>141866.51999999999</v>
      </c>
    </row>
    <row r="1867" spans="1:8" x14ac:dyDescent="0.2">
      <c r="A1867" s="110">
        <f>+A1866+1</f>
        <v>26</v>
      </c>
      <c r="B1867" s="129" t="s">
        <v>149</v>
      </c>
      <c r="C1867" s="129"/>
      <c r="D1867" s="279">
        <f>+D1866-D1865</f>
        <v>0</v>
      </c>
      <c r="E1867" s="142">
        <f>+E1866-E1865</f>
        <v>0</v>
      </c>
      <c r="F1867" s="142">
        <f>+F1866-F1865</f>
        <v>0</v>
      </c>
      <c r="G1867" s="280">
        <f>+G1866-G1865</f>
        <v>-0.45656760002020746</v>
      </c>
      <c r="H1867" s="168">
        <f>SUM(D1867:G1867)</f>
        <v>-0.45656760002020746</v>
      </c>
    </row>
    <row r="1868" spans="1:8" ht="15.75" thickBot="1" x14ac:dyDescent="0.25">
      <c r="A1868" s="110">
        <f>+A1867+1</f>
        <v>27</v>
      </c>
      <c r="B1868" s="129" t="s">
        <v>207</v>
      </c>
      <c r="C1868" s="129"/>
      <c r="D1868" s="171"/>
      <c r="E1868" s="172"/>
      <c r="F1868" s="172"/>
      <c r="G1868" s="169"/>
      <c r="H1868" s="173">
        <f>SUM(D1868:F1868)</f>
        <v>0</v>
      </c>
    </row>
    <row r="1869" spans="1:8" ht="16.5" thickBot="1" x14ac:dyDescent="0.3">
      <c r="A1869" s="110">
        <f>+A1868+1</f>
        <v>28</v>
      </c>
      <c r="B1869" s="116" t="s">
        <v>208</v>
      </c>
      <c r="C1869" s="116"/>
      <c r="D1869" s="174">
        <f>+D1865+D1867+D1868</f>
        <v>0</v>
      </c>
      <c r="E1869" s="174">
        <f>+E1865+E1867+E1868</f>
        <v>0</v>
      </c>
      <c r="F1869" s="174">
        <f>+F1865+F1867+F1868</f>
        <v>0</v>
      </c>
      <c r="G1869" s="174">
        <f>+G1865+G1867</f>
        <v>141866.51999999999</v>
      </c>
      <c r="H1869" s="175">
        <f>SUM(D1869:G1869)</f>
        <v>141866.51999999999</v>
      </c>
    </row>
    <row r="1870" spans="1:8" ht="15.75" thickTop="1" x14ac:dyDescent="0.2">
      <c r="A1870" s="110"/>
      <c r="B1870" s="129"/>
      <c r="C1870" s="129"/>
      <c r="D1870" s="151"/>
      <c r="E1870" s="151"/>
      <c r="F1870" s="151"/>
      <c r="G1870" s="151"/>
      <c r="H1870" s="151"/>
    </row>
    <row r="1871" spans="1:8" ht="16.5" thickBot="1" x14ac:dyDescent="0.3">
      <c r="A1871" s="110"/>
      <c r="B1871" s="135" t="s">
        <v>209</v>
      </c>
      <c r="C1871" s="135"/>
      <c r="D1871" s="151"/>
      <c r="E1871" s="151"/>
      <c r="F1871" s="151"/>
      <c r="G1871" s="151"/>
      <c r="H1871" s="151"/>
    </row>
    <row r="1872" spans="1:8" ht="15.75" thickTop="1" x14ac:dyDescent="0.2">
      <c r="A1872" s="110">
        <f>+A1869+1</f>
        <v>29</v>
      </c>
      <c r="B1872" s="129" t="s">
        <v>168</v>
      </c>
      <c r="C1872" s="129"/>
      <c r="D1872" s="176"/>
      <c r="E1872" s="177"/>
      <c r="F1872" s="178"/>
      <c r="G1872" s="179">
        <v>114.04</v>
      </c>
      <c r="H1872" s="180">
        <f>G1872</f>
        <v>114.04</v>
      </c>
    </row>
    <row r="1873" spans="1:9" x14ac:dyDescent="0.2">
      <c r="A1873" s="110">
        <f t="shared" ref="A1873:A1881" si="85">+A1872+1</f>
        <v>30</v>
      </c>
      <c r="B1873" s="129" t="s">
        <v>169</v>
      </c>
      <c r="C1873" s="129"/>
      <c r="D1873" s="181"/>
      <c r="E1873" s="182"/>
      <c r="F1873" s="141"/>
      <c r="G1873" s="142">
        <v>43.99</v>
      </c>
      <c r="H1873" s="183">
        <f t="shared" ref="H1873:H1880" si="86">+G1873</f>
        <v>43.99</v>
      </c>
    </row>
    <row r="1874" spans="1:9" x14ac:dyDescent="0.2">
      <c r="A1874" s="110">
        <f t="shared" si="85"/>
        <v>31</v>
      </c>
      <c r="B1874" s="129" t="s">
        <v>360</v>
      </c>
      <c r="C1874" s="129"/>
      <c r="D1874" s="181"/>
      <c r="E1874" s="182"/>
      <c r="F1874" s="141"/>
      <c r="G1874" s="142">
        <v>0</v>
      </c>
      <c r="H1874" s="183">
        <f t="shared" si="86"/>
        <v>0</v>
      </c>
    </row>
    <row r="1875" spans="1:9" x14ac:dyDescent="0.2">
      <c r="A1875" s="110">
        <f t="shared" si="85"/>
        <v>32</v>
      </c>
      <c r="B1875" s="129" t="s">
        <v>210</v>
      </c>
      <c r="C1875" s="129"/>
      <c r="D1875" s="181"/>
      <c r="E1875" s="182"/>
      <c r="F1875" s="141"/>
      <c r="G1875" s="142">
        <v>0</v>
      </c>
      <c r="H1875" s="183">
        <f t="shared" si="86"/>
        <v>0</v>
      </c>
    </row>
    <row r="1876" spans="1:9" x14ac:dyDescent="0.2">
      <c r="A1876" s="110">
        <f t="shared" si="85"/>
        <v>33</v>
      </c>
      <c r="B1876" s="129"/>
      <c r="C1876" s="129"/>
      <c r="D1876" s="181"/>
      <c r="E1876" s="182"/>
      <c r="F1876" s="141"/>
      <c r="G1876" s="265"/>
      <c r="H1876" s="274"/>
    </row>
    <row r="1877" spans="1:9" x14ac:dyDescent="0.2">
      <c r="A1877" s="110">
        <f t="shared" si="85"/>
        <v>34</v>
      </c>
      <c r="B1877" s="129" t="s">
        <v>211</v>
      </c>
      <c r="C1877" s="129"/>
      <c r="D1877" s="181"/>
      <c r="E1877" s="182"/>
      <c r="F1877" s="141"/>
      <c r="G1877" s="142">
        <v>0</v>
      </c>
      <c r="H1877" s="183">
        <f t="shared" si="86"/>
        <v>0</v>
      </c>
    </row>
    <row r="1878" spans="1:9" x14ac:dyDescent="0.2">
      <c r="A1878" s="110">
        <f t="shared" si="85"/>
        <v>35</v>
      </c>
      <c r="B1878" s="129" t="s">
        <v>212</v>
      </c>
      <c r="C1878" s="129"/>
      <c r="D1878" s="181"/>
      <c r="E1878" s="182"/>
      <c r="F1878" s="141"/>
      <c r="G1878" s="142">
        <v>0</v>
      </c>
      <c r="H1878" s="183">
        <f t="shared" si="86"/>
        <v>0</v>
      </c>
    </row>
    <row r="1879" spans="1:9" x14ac:dyDescent="0.2">
      <c r="A1879" s="110">
        <f t="shared" si="85"/>
        <v>36</v>
      </c>
      <c r="B1879" s="129" t="s">
        <v>213</v>
      </c>
      <c r="C1879" s="129"/>
      <c r="D1879" s="181"/>
      <c r="E1879" s="182"/>
      <c r="F1879" s="141"/>
      <c r="G1879" s="142">
        <v>0</v>
      </c>
      <c r="H1879" s="183">
        <f t="shared" si="86"/>
        <v>0</v>
      </c>
    </row>
    <row r="1880" spans="1:9" ht="60.75" thickBot="1" x14ac:dyDescent="0.25">
      <c r="A1880" s="184">
        <f t="shared" si="85"/>
        <v>37</v>
      </c>
      <c r="B1880" s="185" t="s">
        <v>214</v>
      </c>
      <c r="C1880" s="186"/>
      <c r="D1880" s="187"/>
      <c r="E1880" s="188"/>
      <c r="F1880" s="189"/>
      <c r="G1880" s="190">
        <v>0</v>
      </c>
      <c r="H1880" s="191">
        <f t="shared" si="86"/>
        <v>0</v>
      </c>
    </row>
    <row r="1881" spans="1:9" ht="17.25" thickTop="1" thickBot="1" x14ac:dyDescent="0.3">
      <c r="A1881" s="110">
        <f t="shared" si="85"/>
        <v>38</v>
      </c>
      <c r="B1881" s="724" t="s">
        <v>215</v>
      </c>
      <c r="C1881" s="116"/>
      <c r="D1881" s="192"/>
      <c r="E1881" s="143"/>
      <c r="F1881" s="193"/>
      <c r="G1881" s="194">
        <f>SUM(G1872:G1880)</f>
        <v>158.03</v>
      </c>
      <c r="H1881" s="194">
        <f>SUM(H1872:H1880)</f>
        <v>158.03</v>
      </c>
    </row>
    <row r="1882" spans="1:9" ht="16.5" thickTop="1" thickBot="1" x14ac:dyDescent="0.25">
      <c r="A1882" s="110"/>
      <c r="B1882" s="129"/>
      <c r="C1882" s="129"/>
      <c r="D1882" s="195"/>
      <c r="E1882" s="195"/>
      <c r="F1882" s="195"/>
      <c r="G1882" s="195"/>
      <c r="H1882" s="195"/>
    </row>
    <row r="1883" spans="1:9" ht="17.25" thickTop="1" thickBot="1" x14ac:dyDescent="0.3">
      <c r="A1883" s="110">
        <f>+A1881+1</f>
        <v>39</v>
      </c>
      <c r="B1883" s="116" t="s">
        <v>216</v>
      </c>
      <c r="C1883" s="116"/>
      <c r="D1883" s="196">
        <f>D1869</f>
        <v>0</v>
      </c>
      <c r="E1883" s="196">
        <f>E1869</f>
        <v>0</v>
      </c>
      <c r="F1883" s="196">
        <f>F1869</f>
        <v>0</v>
      </c>
      <c r="G1883" s="194">
        <f>G1869+G1881</f>
        <v>142024.54999999999</v>
      </c>
      <c r="H1883" s="194">
        <f>H1869+H1881</f>
        <v>142024.54999999999</v>
      </c>
      <c r="I1883" s="482"/>
    </row>
    <row r="1884" spans="1:9" ht="16.5" thickTop="1" thickBot="1" x14ac:dyDescent="0.25">
      <c r="A1884" s="110">
        <f>+A1883+1</f>
        <v>40</v>
      </c>
      <c r="B1884" s="725" t="s">
        <v>217</v>
      </c>
      <c r="C1884" s="197"/>
      <c r="D1884" s="201"/>
      <c r="E1884" s="198"/>
      <c r="F1884" s="198"/>
      <c r="G1884" s="198"/>
      <c r="H1884" s="382">
        <v>1.6220099999999999E-3</v>
      </c>
    </row>
    <row r="1885" spans="1:9" ht="15.75" thickTop="1" x14ac:dyDescent="0.2">
      <c r="A1885" s="113"/>
      <c r="B1885" s="114"/>
      <c r="C1885" s="115"/>
      <c r="D1885" s="110"/>
      <c r="E1885" s="111"/>
      <c r="F1885" s="110"/>
      <c r="G1885" s="110"/>
      <c r="H1885" s="110"/>
    </row>
    <row r="1886" spans="1:9" x14ac:dyDescent="0.2">
      <c r="A1886" s="113"/>
      <c r="B1886" s="114"/>
      <c r="C1886" s="115"/>
      <c r="D1886" s="110"/>
      <c r="E1886" s="111"/>
      <c r="F1886" s="110"/>
      <c r="G1886" s="110"/>
      <c r="H1886" s="110"/>
    </row>
    <row r="1887" spans="1:9" ht="20.25" x14ac:dyDescent="0.3">
      <c r="A1887" s="109" t="s">
        <v>134</v>
      </c>
      <c r="B1887" s="110"/>
      <c r="C1887" s="109"/>
      <c r="E1887" s="202"/>
      <c r="F1887" s="110"/>
      <c r="G1887" s="110"/>
      <c r="H1887" s="110"/>
    </row>
    <row r="1888" spans="1:9" ht="20.25" x14ac:dyDescent="0.3">
      <c r="A1888" s="112" t="s">
        <v>645</v>
      </c>
      <c r="B1888" s="109"/>
      <c r="C1888" s="109"/>
      <c r="D1888" s="110"/>
      <c r="E1888" s="111"/>
      <c r="F1888" s="110"/>
      <c r="G1888" s="110"/>
      <c r="H1888" s="110"/>
    </row>
    <row r="1889" spans="1:8" x14ac:dyDescent="0.2">
      <c r="A1889" s="113" t="s">
        <v>173</v>
      </c>
      <c r="B1889" s="114"/>
      <c r="C1889" s="115"/>
      <c r="D1889" s="110"/>
      <c r="E1889" s="111"/>
      <c r="F1889" s="110"/>
      <c r="G1889" s="110"/>
      <c r="H1889" s="110"/>
    </row>
    <row r="1890" spans="1:8" ht="21" thickBot="1" x14ac:dyDescent="0.35">
      <c r="A1890" s="256" t="s">
        <v>523</v>
      </c>
      <c r="B1890" s="257"/>
      <c r="C1890" s="257"/>
      <c r="D1890" s="110"/>
      <c r="E1890" s="111"/>
      <c r="F1890" s="110"/>
      <c r="G1890" s="110"/>
      <c r="H1890" s="110"/>
    </row>
    <row r="1891" spans="1:8" ht="15.75" thickBot="1" x14ac:dyDescent="0.25">
      <c r="A1891" s="110"/>
      <c r="B1891" s="110"/>
      <c r="C1891" s="110"/>
      <c r="D1891" s="110"/>
      <c r="E1891" s="111"/>
      <c r="F1891" s="110"/>
      <c r="G1891" s="110"/>
      <c r="H1891" s="110"/>
    </row>
    <row r="1892" spans="1:8" ht="15.75" thickTop="1" x14ac:dyDescent="0.2">
      <c r="A1892" s="110">
        <v>1</v>
      </c>
      <c r="B1892" s="117" t="s">
        <v>174</v>
      </c>
      <c r="C1892" s="388">
        <v>361</v>
      </c>
      <c r="D1892" s="118"/>
      <c r="E1892" s="119"/>
      <c r="F1892" s="110"/>
      <c r="G1892" s="120"/>
      <c r="H1892" s="120"/>
    </row>
    <row r="1893" spans="1:8" x14ac:dyDescent="0.2">
      <c r="A1893" s="110">
        <v>2</v>
      </c>
      <c r="B1893" s="117" t="s">
        <v>175</v>
      </c>
      <c r="C1893" s="121" t="s">
        <v>461</v>
      </c>
      <c r="D1893" s="122"/>
      <c r="E1893" s="123"/>
      <c r="F1893" s="110"/>
      <c r="G1893" s="120"/>
      <c r="H1893" s="120"/>
    </row>
    <row r="1894" spans="1:8" ht="15.75" thickBot="1" x14ac:dyDescent="0.25">
      <c r="A1894" s="110">
        <v>3</v>
      </c>
      <c r="B1894" s="117" t="s">
        <v>176</v>
      </c>
      <c r="C1894" s="124"/>
      <c r="D1894" s="125"/>
      <c r="E1894" s="126"/>
      <c r="F1894" s="120"/>
      <c r="G1894" s="120"/>
      <c r="H1894" s="120"/>
    </row>
    <row r="1895" spans="1:8" ht="15.75" thickTop="1" x14ac:dyDescent="0.2">
      <c r="A1895" s="110"/>
      <c r="B1895" s="117" t="s">
        <v>177</v>
      </c>
      <c r="C1895" s="117"/>
      <c r="D1895" s="127"/>
      <c r="E1895" s="128"/>
      <c r="F1895" s="120"/>
      <c r="G1895" s="120"/>
      <c r="H1895" s="120"/>
    </row>
    <row r="1896" spans="1:8" x14ac:dyDescent="0.2">
      <c r="A1896" s="110"/>
      <c r="B1896" s="110"/>
      <c r="C1896" s="110"/>
      <c r="D1896" s="110"/>
      <c r="E1896" s="111"/>
      <c r="F1896" s="110"/>
      <c r="G1896" s="110"/>
      <c r="H1896" s="110"/>
    </row>
    <row r="1897" spans="1:8" x14ac:dyDescent="0.2">
      <c r="A1897" s="110"/>
      <c r="B1897" s="117"/>
      <c r="C1897" s="117"/>
      <c r="D1897" s="120"/>
      <c r="E1897" s="128"/>
      <c r="F1897" s="127" t="s">
        <v>178</v>
      </c>
      <c r="G1897" s="120"/>
      <c r="H1897" s="120"/>
    </row>
    <row r="1898" spans="1:8" x14ac:dyDescent="0.2">
      <c r="A1898" s="110"/>
      <c r="B1898" s="129"/>
      <c r="C1898" s="129"/>
      <c r="D1898" s="130" t="s">
        <v>179</v>
      </c>
      <c r="E1898" s="131" t="s">
        <v>180</v>
      </c>
      <c r="F1898" s="127" t="s">
        <v>181</v>
      </c>
      <c r="G1898" s="127" t="s">
        <v>182</v>
      </c>
      <c r="H1898" s="120"/>
    </row>
    <row r="1899" spans="1:8" x14ac:dyDescent="0.2">
      <c r="A1899" s="110">
        <v>4</v>
      </c>
      <c r="B1899" s="117" t="s">
        <v>154</v>
      </c>
      <c r="C1899" s="117"/>
      <c r="D1899" s="275"/>
      <c r="E1899" s="132" t="s">
        <v>509</v>
      </c>
      <c r="F1899" s="276"/>
      <c r="G1899" s="422" t="s">
        <v>509</v>
      </c>
      <c r="H1899" s="275"/>
    </row>
    <row r="1900" spans="1:8" ht="15.75" x14ac:dyDescent="0.25">
      <c r="A1900" s="110"/>
      <c r="B1900" s="129"/>
      <c r="C1900" s="129"/>
      <c r="D1900" s="134" t="s">
        <v>183</v>
      </c>
      <c r="E1900" s="135" t="s">
        <v>183</v>
      </c>
      <c r="F1900" s="136" t="s">
        <v>183</v>
      </c>
      <c r="G1900" s="136" t="s">
        <v>184</v>
      </c>
      <c r="H1900" s="136" t="s">
        <v>185</v>
      </c>
    </row>
    <row r="1901" spans="1:8" ht="16.5" thickBot="1" x14ac:dyDescent="0.3">
      <c r="A1901" s="110"/>
      <c r="B1901" s="135" t="s">
        <v>186</v>
      </c>
      <c r="C1901" s="135"/>
      <c r="D1901" s="137"/>
      <c r="E1901" s="138"/>
      <c r="F1901" s="137"/>
      <c r="G1901" s="137"/>
      <c r="H1901" s="137"/>
    </row>
    <row r="1902" spans="1:8" ht="16.5" thickTop="1" x14ac:dyDescent="0.25">
      <c r="A1902" s="139">
        <f>1+A1899</f>
        <v>5</v>
      </c>
      <c r="B1902" s="117" t="s">
        <v>187</v>
      </c>
      <c r="C1902" s="135"/>
      <c r="D1902" s="216">
        <v>0</v>
      </c>
      <c r="E1902" s="217"/>
      <c r="F1902" s="218"/>
      <c r="G1902" s="219"/>
      <c r="H1902" s="220">
        <f>+D1902</f>
        <v>0</v>
      </c>
    </row>
    <row r="1903" spans="1:8" x14ac:dyDescent="0.2">
      <c r="A1903" s="110">
        <f>+A1902+1</f>
        <v>6</v>
      </c>
      <c r="B1903" s="129" t="s">
        <v>188</v>
      </c>
      <c r="C1903" s="129"/>
      <c r="D1903" s="221"/>
      <c r="E1903" s="222">
        <v>0</v>
      </c>
      <c r="F1903" s="223"/>
      <c r="G1903" s="224"/>
      <c r="H1903" s="220">
        <f>+E1903</f>
        <v>0</v>
      </c>
    </row>
    <row r="1904" spans="1:8" x14ac:dyDescent="0.2">
      <c r="A1904" s="110">
        <f>+A1903+1</f>
        <v>7</v>
      </c>
      <c r="B1904" s="129" t="s">
        <v>155</v>
      </c>
      <c r="C1904" s="129"/>
      <c r="D1904" s="225"/>
      <c r="E1904" s="226"/>
      <c r="F1904" s="227">
        <v>0</v>
      </c>
      <c r="G1904" s="228"/>
      <c r="H1904" s="229">
        <f>+F1904</f>
        <v>0</v>
      </c>
    </row>
    <row r="1905" spans="1:8" x14ac:dyDescent="0.2">
      <c r="A1905" s="110">
        <f>+A1904+1</f>
        <v>8</v>
      </c>
      <c r="B1905" s="129" t="s">
        <v>156</v>
      </c>
      <c r="C1905" s="129"/>
      <c r="D1905" s="225"/>
      <c r="E1905" s="230"/>
      <c r="F1905" s="231">
        <v>0</v>
      </c>
      <c r="G1905" s="232"/>
      <c r="H1905" s="229">
        <f>+F1905</f>
        <v>0</v>
      </c>
    </row>
    <row r="1906" spans="1:8" ht="15.75" thickBot="1" x14ac:dyDescent="0.25">
      <c r="A1906" s="110">
        <f>+A1905+1</f>
        <v>9</v>
      </c>
      <c r="B1906" s="129" t="s">
        <v>189</v>
      </c>
      <c r="C1906" s="129"/>
      <c r="D1906" s="225"/>
      <c r="E1906" s="233"/>
      <c r="F1906" s="234"/>
      <c r="G1906" s="235">
        <v>0</v>
      </c>
      <c r="H1906" s="236">
        <f>+G1906</f>
        <v>0</v>
      </c>
    </row>
    <row r="1907" spans="1:8" ht="17.25" thickTop="1" thickBot="1" x14ac:dyDescent="0.3">
      <c r="A1907" s="110">
        <f>+A1906+1</f>
        <v>10</v>
      </c>
      <c r="B1907" s="116" t="s">
        <v>190</v>
      </c>
      <c r="C1907" s="116"/>
      <c r="D1907" s="237">
        <f>+D1902</f>
        <v>0</v>
      </c>
      <c r="E1907" s="238">
        <v>0</v>
      </c>
      <c r="F1907" s="239">
        <f>+F1904+F1905</f>
        <v>0</v>
      </c>
      <c r="G1907" s="239">
        <f>+G1906</f>
        <v>0</v>
      </c>
      <c r="H1907" s="239">
        <f>SUM(D1907:G1907)</f>
        <v>0</v>
      </c>
    </row>
    <row r="1908" spans="1:8" ht="15.75" thickTop="1" x14ac:dyDescent="0.2">
      <c r="A1908" s="110"/>
      <c r="B1908" s="129"/>
      <c r="C1908" s="129"/>
      <c r="D1908" s="144"/>
      <c r="E1908" s="145"/>
      <c r="F1908" s="144"/>
      <c r="G1908" s="144"/>
      <c r="H1908" s="144"/>
    </row>
    <row r="1909" spans="1:8" ht="16.5" thickBot="1" x14ac:dyDescent="0.3">
      <c r="A1909" s="110"/>
      <c r="B1909" s="135" t="s">
        <v>191</v>
      </c>
      <c r="C1909" s="135"/>
      <c r="D1909" s="144"/>
      <c r="E1909" s="145"/>
      <c r="F1909" s="144"/>
      <c r="G1909" s="144"/>
      <c r="H1909" s="144"/>
    </row>
    <row r="1910" spans="1:8" ht="15.75" thickTop="1" x14ac:dyDescent="0.2">
      <c r="A1910" s="110">
        <f>+A1907+1</f>
        <v>11</v>
      </c>
      <c r="B1910" s="129" t="s">
        <v>192</v>
      </c>
      <c r="C1910" s="129"/>
      <c r="D1910" s="146">
        <v>0</v>
      </c>
      <c r="E1910" s="147">
        <v>0</v>
      </c>
      <c r="F1910" s="147">
        <v>0</v>
      </c>
      <c r="G1910" s="147">
        <v>0</v>
      </c>
      <c r="H1910" s="148">
        <v>0</v>
      </c>
    </row>
    <row r="1911" spans="1:8" ht="16.5" thickBot="1" x14ac:dyDescent="0.3">
      <c r="A1911" s="110">
        <f>+A1910+1</f>
        <v>12</v>
      </c>
      <c r="B1911" s="116" t="s">
        <v>193</v>
      </c>
      <c r="C1911" s="116"/>
      <c r="D1911" s="277">
        <f>+D1907-D1910</f>
        <v>0</v>
      </c>
      <c r="E1911" s="149">
        <f>+E1907-E1910</f>
        <v>0</v>
      </c>
      <c r="F1911" s="149">
        <f>+F1907-F1910</f>
        <v>0</v>
      </c>
      <c r="G1911" s="149">
        <f>+G1907-G1910</f>
        <v>0</v>
      </c>
      <c r="H1911" s="150">
        <f>+H1907-H1910</f>
        <v>0</v>
      </c>
    </row>
    <row r="1912" spans="1:8" ht="15.75" thickTop="1" x14ac:dyDescent="0.2">
      <c r="A1912" s="110"/>
      <c r="B1912" s="129"/>
      <c r="C1912" s="129"/>
      <c r="D1912" s="129"/>
      <c r="E1912" s="151"/>
      <c r="F1912" s="129"/>
      <c r="G1912" s="129"/>
      <c r="H1912" s="129"/>
    </row>
    <row r="1913" spans="1:8" ht="16.5" thickBot="1" x14ac:dyDescent="0.3">
      <c r="A1913" s="110"/>
      <c r="B1913" s="152" t="s">
        <v>194</v>
      </c>
      <c r="C1913" s="134"/>
      <c r="D1913" s="129"/>
      <c r="E1913" s="151"/>
      <c r="F1913" s="129"/>
      <c r="G1913" s="129"/>
      <c r="H1913" s="129"/>
    </row>
    <row r="1914" spans="1:8" ht="15.75" thickTop="1" x14ac:dyDescent="0.2">
      <c r="A1914" s="110">
        <f>+A1911+1</f>
        <v>13</v>
      </c>
      <c r="B1914" s="129" t="s">
        <v>195</v>
      </c>
      <c r="C1914" s="129"/>
      <c r="D1914" s="153"/>
      <c r="E1914" s="154"/>
      <c r="F1914" s="140"/>
      <c r="G1914" s="155"/>
      <c r="H1914" s="418">
        <v>572738531</v>
      </c>
    </row>
    <row r="1915" spans="1:8" x14ac:dyDescent="0.2">
      <c r="A1915" s="110">
        <f>+A1914+1</f>
        <v>14</v>
      </c>
      <c r="B1915" s="110" t="s">
        <v>196</v>
      </c>
      <c r="C1915" s="110"/>
      <c r="D1915" s="157"/>
      <c r="E1915" s="158"/>
      <c r="F1915" s="159"/>
      <c r="G1915" s="160"/>
      <c r="H1915" s="419">
        <v>0</v>
      </c>
    </row>
    <row r="1916" spans="1:8" x14ac:dyDescent="0.2">
      <c r="A1916" s="110">
        <f>+A1915+1</f>
        <v>15</v>
      </c>
      <c r="B1916" s="129" t="s">
        <v>197</v>
      </c>
      <c r="C1916" s="129"/>
      <c r="D1916" s="157"/>
      <c r="E1916" s="158"/>
      <c r="F1916" s="159"/>
      <c r="G1916" s="160"/>
      <c r="H1916" s="419">
        <v>0</v>
      </c>
    </row>
    <row r="1917" spans="1:8" ht="15.75" thickBot="1" x14ac:dyDescent="0.25">
      <c r="A1917" s="110">
        <f>+A1916+1</f>
        <v>16</v>
      </c>
      <c r="B1917" s="129" t="s">
        <v>198</v>
      </c>
      <c r="C1917" s="129"/>
      <c r="D1917" s="157"/>
      <c r="E1917" s="158"/>
      <c r="F1917" s="159"/>
      <c r="G1917" s="160"/>
      <c r="H1917" s="419">
        <v>0</v>
      </c>
    </row>
    <row r="1918" spans="1:8" ht="17.25" thickTop="1" thickBot="1" x14ac:dyDescent="0.3">
      <c r="A1918" s="110">
        <f>+A1917+1</f>
        <v>17</v>
      </c>
      <c r="B1918" s="116" t="s">
        <v>199</v>
      </c>
      <c r="C1918" s="116"/>
      <c r="D1918" s="162"/>
      <c r="E1918" s="163"/>
      <c r="F1918" s="164"/>
      <c r="G1918" s="164"/>
      <c r="H1918" s="420">
        <f>+H1914+H1915+H1916-H1917</f>
        <v>572738531</v>
      </c>
    </row>
    <row r="1919" spans="1:8" ht="15.75" thickTop="1" x14ac:dyDescent="0.2">
      <c r="A1919" s="110"/>
      <c r="B1919" s="129" t="s">
        <v>177</v>
      </c>
      <c r="C1919" s="129"/>
      <c r="D1919" s="166"/>
      <c r="E1919" s="167"/>
      <c r="F1919" s="166"/>
      <c r="G1919" s="166"/>
      <c r="H1919" s="166"/>
    </row>
    <row r="1920" spans="1:8" ht="16.5" thickBot="1" x14ac:dyDescent="0.3">
      <c r="A1920" s="110"/>
      <c r="B1920" s="135" t="s">
        <v>200</v>
      </c>
      <c r="C1920" s="135"/>
      <c r="D1920" s="166"/>
      <c r="E1920" s="167"/>
      <c r="F1920" s="166"/>
      <c r="G1920" s="166"/>
      <c r="H1920" s="166"/>
    </row>
    <row r="1921" spans="1:8" ht="15.75" thickTop="1" x14ac:dyDescent="0.2">
      <c r="A1921" s="110">
        <f>+A1918+1</f>
        <v>18</v>
      </c>
      <c r="B1921" s="129" t="s">
        <v>201</v>
      </c>
      <c r="C1921" s="129"/>
      <c r="D1921" s="199">
        <v>8.6120000000000001E-4</v>
      </c>
      <c r="E1921" s="200">
        <v>0</v>
      </c>
      <c r="F1921" s="200">
        <f>+INT(F1911/$H$32*10000000)/10000000</f>
        <v>0</v>
      </c>
      <c r="G1921" s="200">
        <v>0</v>
      </c>
      <c r="H1921" s="278">
        <f>SUM(D1921:G1921)</f>
        <v>8.6120000000000001E-4</v>
      </c>
    </row>
    <row r="1922" spans="1:8" x14ac:dyDescent="0.2">
      <c r="A1922" s="110">
        <f t="shared" ref="A1922:A1927" si="87">+A1921+1</f>
        <v>19</v>
      </c>
      <c r="B1922" s="129" t="s">
        <v>202</v>
      </c>
      <c r="C1922" s="129"/>
      <c r="D1922" s="142">
        <f>+$H$1918*D1921</f>
        <v>493242.42289719998</v>
      </c>
      <c r="E1922" s="142">
        <v>0</v>
      </c>
      <c r="F1922" s="142">
        <f>+$H$32*F1921</f>
        <v>0</v>
      </c>
      <c r="G1922" s="142">
        <v>0</v>
      </c>
      <c r="H1922" s="168">
        <f>SUM(D1922:G1922)</f>
        <v>493242.42289719998</v>
      </c>
    </row>
    <row r="1923" spans="1:8" x14ac:dyDescent="0.2">
      <c r="A1923" s="110">
        <f t="shared" si="87"/>
        <v>20</v>
      </c>
      <c r="B1923" s="129" t="s">
        <v>203</v>
      </c>
      <c r="C1923" s="129"/>
      <c r="D1923" s="281">
        <f>IF(D1911&lt;&gt;0,+D1922-D1911,0)</f>
        <v>0</v>
      </c>
      <c r="E1923" s="283">
        <f>IF(E1911&lt;&gt;0,+E1922-E1911,0)</f>
        <v>0</v>
      </c>
      <c r="F1923" s="283">
        <f>IF(F1911&lt;&gt;0,+F1922-F1911,0)</f>
        <v>0</v>
      </c>
      <c r="G1923" s="282">
        <f>IF(G1911&lt;&gt;0,+G1922-G1911,0)</f>
        <v>0</v>
      </c>
      <c r="H1923" s="168">
        <f>SUM(D1923:G1923)</f>
        <v>0</v>
      </c>
    </row>
    <row r="1924" spans="1:8" ht="15.75" x14ac:dyDescent="0.25">
      <c r="A1924" s="110">
        <f t="shared" si="87"/>
        <v>21</v>
      </c>
      <c r="B1924" s="129" t="s">
        <v>204</v>
      </c>
      <c r="C1924" s="129"/>
      <c r="D1924" s="267"/>
      <c r="E1924" s="169"/>
      <c r="F1924" s="169"/>
      <c r="G1924" s="169"/>
      <c r="H1924" s="268"/>
    </row>
    <row r="1925" spans="1:8" x14ac:dyDescent="0.2">
      <c r="A1925" s="110">
        <f t="shared" si="87"/>
        <v>22</v>
      </c>
      <c r="B1925" s="129" t="s">
        <v>205</v>
      </c>
      <c r="C1925" s="129"/>
      <c r="D1925" s="271"/>
      <c r="E1925" s="273"/>
      <c r="F1925" s="273"/>
      <c r="G1925" s="273"/>
      <c r="H1925" s="272"/>
    </row>
    <row r="1926" spans="1:8" x14ac:dyDescent="0.2">
      <c r="A1926" s="110">
        <f t="shared" si="87"/>
        <v>23</v>
      </c>
      <c r="B1926" s="129" t="s">
        <v>206</v>
      </c>
      <c r="C1926" s="129"/>
      <c r="D1926" s="271"/>
      <c r="E1926" s="273"/>
      <c r="F1926" s="273"/>
      <c r="G1926" s="273"/>
      <c r="H1926" s="272"/>
    </row>
    <row r="1927" spans="1:8" x14ac:dyDescent="0.2">
      <c r="A1927" s="110">
        <f t="shared" si="87"/>
        <v>24</v>
      </c>
      <c r="B1927" s="129" t="s">
        <v>145</v>
      </c>
      <c r="C1927" s="129"/>
      <c r="D1927" s="269"/>
      <c r="E1927" s="270"/>
      <c r="F1927" s="270"/>
      <c r="G1927" s="270"/>
      <c r="H1927" s="266"/>
    </row>
    <row r="1928" spans="1:8" x14ac:dyDescent="0.2">
      <c r="A1928" s="139" t="s">
        <v>139</v>
      </c>
      <c r="B1928" s="170" t="s">
        <v>146</v>
      </c>
      <c r="C1928" s="212"/>
      <c r="D1928" s="171">
        <v>0</v>
      </c>
      <c r="E1928" s="172"/>
      <c r="F1928" s="172"/>
      <c r="G1928" s="172">
        <v>0</v>
      </c>
      <c r="H1928" s="168">
        <f>SUM(D1928:G1928)</f>
        <v>0</v>
      </c>
    </row>
    <row r="1929" spans="1:8" x14ac:dyDescent="0.2">
      <c r="A1929" s="139" t="s">
        <v>140</v>
      </c>
      <c r="B1929" s="170" t="s">
        <v>147</v>
      </c>
      <c r="C1929" s="129"/>
      <c r="D1929" s="171">
        <v>0</v>
      </c>
      <c r="E1929" s="172"/>
      <c r="F1929" s="172"/>
      <c r="G1929" s="172">
        <v>0</v>
      </c>
      <c r="H1929" s="168">
        <f>SUM(D1929:G1929)</f>
        <v>0</v>
      </c>
    </row>
    <row r="1930" spans="1:8" x14ac:dyDescent="0.2">
      <c r="A1930" s="139" t="s">
        <v>141</v>
      </c>
      <c r="B1930" s="129" t="s">
        <v>407</v>
      </c>
      <c r="C1930" s="129"/>
      <c r="D1930" s="279">
        <f>+D1922+D1928+D1929</f>
        <v>493242.42289719998</v>
      </c>
      <c r="E1930" s="172">
        <f>+E1922+E1928+E1929</f>
        <v>0</v>
      </c>
      <c r="F1930" s="172">
        <f>+F1922+F1928+F1929</f>
        <v>0</v>
      </c>
      <c r="G1930" s="280">
        <f>+G1922+G1928+G1929</f>
        <v>0</v>
      </c>
      <c r="H1930" s="168">
        <f>SUM(D1930:G1930)</f>
        <v>493242.42289719998</v>
      </c>
    </row>
    <row r="1931" spans="1:8" x14ac:dyDescent="0.2">
      <c r="A1931" s="110">
        <v>25</v>
      </c>
      <c r="B1931" s="129" t="s">
        <v>148</v>
      </c>
      <c r="C1931" s="129"/>
      <c r="D1931" s="279">
        <v>493242.43</v>
      </c>
      <c r="E1931" s="172">
        <v>0</v>
      </c>
      <c r="F1931" s="172"/>
      <c r="G1931" s="280">
        <v>0</v>
      </c>
      <c r="H1931" s="168">
        <f>SUM(D1931:G1931)</f>
        <v>493242.43</v>
      </c>
    </row>
    <row r="1932" spans="1:8" x14ac:dyDescent="0.2">
      <c r="A1932" s="110">
        <f>+A1931+1</f>
        <v>26</v>
      </c>
      <c r="B1932" s="129" t="s">
        <v>149</v>
      </c>
      <c r="C1932" s="129"/>
      <c r="D1932" s="279">
        <f>D1931-D1930</f>
        <v>7.1028000093065202E-3</v>
      </c>
      <c r="E1932" s="142">
        <f>+E1931-E1930</f>
        <v>0</v>
      </c>
      <c r="F1932" s="142">
        <f>+F1931-F1930</f>
        <v>0</v>
      </c>
      <c r="G1932" s="280">
        <v>0</v>
      </c>
      <c r="H1932" s="168">
        <f>SUM(D1932:G1932)</f>
        <v>7.1028000093065202E-3</v>
      </c>
    </row>
    <row r="1933" spans="1:8" ht="15.75" thickBot="1" x14ac:dyDescent="0.25">
      <c r="A1933" s="110">
        <f>+A1932+1</f>
        <v>27</v>
      </c>
      <c r="B1933" s="129" t="s">
        <v>207</v>
      </c>
      <c r="C1933" s="129"/>
      <c r="D1933" s="171">
        <v>-4.47</v>
      </c>
      <c r="E1933" s="172">
        <v>0</v>
      </c>
      <c r="F1933" s="172"/>
      <c r="G1933" s="169"/>
      <c r="H1933" s="173">
        <f>SUM(D1933:F1933)</f>
        <v>-4.47</v>
      </c>
    </row>
    <row r="1934" spans="1:8" ht="16.5" thickBot="1" x14ac:dyDescent="0.3">
      <c r="A1934" s="110">
        <f>+A1933+1</f>
        <v>28</v>
      </c>
      <c r="B1934" s="116" t="s">
        <v>208</v>
      </c>
      <c r="C1934" s="116"/>
      <c r="D1934" s="174">
        <f>+D1930+D1932+D1933</f>
        <v>493237.96</v>
      </c>
      <c r="E1934" s="174">
        <f>+E1930+E1932+E1933</f>
        <v>0</v>
      </c>
      <c r="F1934" s="174">
        <f>+F1930+F1932+F1933</f>
        <v>0</v>
      </c>
      <c r="G1934" s="174">
        <f>+G1930+G1932</f>
        <v>0</v>
      </c>
      <c r="H1934" s="175">
        <f>SUM(D1934:G1934)</f>
        <v>493237.96</v>
      </c>
    </row>
    <row r="1935" spans="1:8" ht="15.75" thickTop="1" x14ac:dyDescent="0.2">
      <c r="A1935" s="110"/>
      <c r="B1935" s="129"/>
      <c r="C1935" s="129"/>
      <c r="D1935" s="151"/>
      <c r="E1935" s="151"/>
      <c r="F1935" s="151"/>
      <c r="G1935" s="151"/>
      <c r="H1935" s="151"/>
    </row>
    <row r="1936" spans="1:8" ht="16.5" thickBot="1" x14ac:dyDescent="0.3">
      <c r="A1936" s="110"/>
      <c r="B1936" s="135" t="s">
        <v>209</v>
      </c>
      <c r="C1936" s="135"/>
      <c r="D1936" s="151"/>
      <c r="E1936" s="151"/>
      <c r="F1936" s="151"/>
      <c r="G1936" s="151"/>
      <c r="H1936" s="151"/>
    </row>
    <row r="1937" spans="1:9" ht="15.75" thickTop="1" x14ac:dyDescent="0.2">
      <c r="A1937" s="110">
        <f>+A1934+1</f>
        <v>29</v>
      </c>
      <c r="B1937" s="129" t="s">
        <v>168</v>
      </c>
      <c r="C1937" s="129"/>
      <c r="D1937" s="176"/>
      <c r="E1937" s="177"/>
      <c r="F1937" s="178"/>
      <c r="G1937" s="179">
        <v>732.06</v>
      </c>
      <c r="H1937" s="180">
        <f>G1937</f>
        <v>732.06</v>
      </c>
    </row>
    <row r="1938" spans="1:9" x14ac:dyDescent="0.2">
      <c r="A1938" s="110">
        <f t="shared" ref="A1938:A1946" si="88">+A1937+1</f>
        <v>30</v>
      </c>
      <c r="B1938" s="129" t="s">
        <v>169</v>
      </c>
      <c r="C1938" s="129"/>
      <c r="D1938" s="181"/>
      <c r="E1938" s="182"/>
      <c r="F1938" s="141"/>
      <c r="G1938" s="142">
        <v>923.87</v>
      </c>
      <c r="H1938" s="183">
        <f t="shared" ref="H1938:H1945" si="89">+G1938</f>
        <v>923.87</v>
      </c>
    </row>
    <row r="1939" spans="1:9" x14ac:dyDescent="0.2">
      <c r="A1939" s="110">
        <f t="shared" si="88"/>
        <v>31</v>
      </c>
      <c r="B1939" s="129" t="s">
        <v>360</v>
      </c>
      <c r="C1939" s="129"/>
      <c r="D1939" s="181"/>
      <c r="E1939" s="182"/>
      <c r="F1939" s="141"/>
      <c r="G1939" s="142">
        <v>25.54</v>
      </c>
      <c r="H1939" s="183">
        <f t="shared" si="89"/>
        <v>25.54</v>
      </c>
    </row>
    <row r="1940" spans="1:9" x14ac:dyDescent="0.2">
      <c r="A1940" s="110">
        <f t="shared" si="88"/>
        <v>32</v>
      </c>
      <c r="B1940" s="129" t="s">
        <v>210</v>
      </c>
      <c r="C1940" s="129"/>
      <c r="D1940" s="181"/>
      <c r="E1940" s="182"/>
      <c r="F1940" s="141"/>
      <c r="G1940" s="142">
        <v>0</v>
      </c>
      <c r="H1940" s="183">
        <f t="shared" si="89"/>
        <v>0</v>
      </c>
    </row>
    <row r="1941" spans="1:9" x14ac:dyDescent="0.2">
      <c r="A1941" s="110">
        <f t="shared" si="88"/>
        <v>33</v>
      </c>
      <c r="B1941" s="129"/>
      <c r="C1941" s="129"/>
      <c r="D1941" s="181"/>
      <c r="E1941" s="182"/>
      <c r="F1941" s="141"/>
      <c r="G1941" s="265">
        <v>0</v>
      </c>
      <c r="H1941" s="274"/>
    </row>
    <row r="1942" spans="1:9" x14ac:dyDescent="0.2">
      <c r="A1942" s="110">
        <f t="shared" si="88"/>
        <v>34</v>
      </c>
      <c r="B1942" s="129" t="s">
        <v>211</v>
      </c>
      <c r="C1942" s="129"/>
      <c r="D1942" s="181"/>
      <c r="E1942" s="182"/>
      <c r="F1942" s="141"/>
      <c r="G1942" s="142">
        <v>0</v>
      </c>
      <c r="H1942" s="183">
        <f t="shared" si="89"/>
        <v>0</v>
      </c>
    </row>
    <row r="1943" spans="1:9" x14ac:dyDescent="0.2">
      <c r="A1943" s="110">
        <f t="shared" si="88"/>
        <v>35</v>
      </c>
      <c r="B1943" s="129" t="s">
        <v>212</v>
      </c>
      <c r="C1943" s="129"/>
      <c r="D1943" s="181"/>
      <c r="E1943" s="182"/>
      <c r="F1943" s="141"/>
      <c r="G1943" s="142">
        <v>0</v>
      </c>
      <c r="H1943" s="183">
        <f t="shared" si="89"/>
        <v>0</v>
      </c>
    </row>
    <row r="1944" spans="1:9" x14ac:dyDescent="0.2">
      <c r="A1944" s="110">
        <f t="shared" si="88"/>
        <v>36</v>
      </c>
      <c r="B1944" s="129" t="s">
        <v>213</v>
      </c>
      <c r="C1944" s="129"/>
      <c r="D1944" s="181"/>
      <c r="E1944" s="182"/>
      <c r="F1944" s="141"/>
      <c r="G1944" s="142">
        <v>0</v>
      </c>
      <c r="H1944" s="183">
        <f t="shared" si="89"/>
        <v>0</v>
      </c>
    </row>
    <row r="1945" spans="1:9" ht="60.75" thickBot="1" x14ac:dyDescent="0.25">
      <c r="A1945" s="184">
        <f t="shared" si="88"/>
        <v>37</v>
      </c>
      <c r="B1945" s="185" t="s">
        <v>214</v>
      </c>
      <c r="C1945" s="186"/>
      <c r="D1945" s="187"/>
      <c r="E1945" s="188"/>
      <c r="F1945" s="189"/>
      <c r="G1945" s="190">
        <v>162.83000000000001</v>
      </c>
      <c r="H1945" s="191">
        <f t="shared" si="89"/>
        <v>162.83000000000001</v>
      </c>
    </row>
    <row r="1946" spans="1:9" ht="17.25" thickTop="1" thickBot="1" x14ac:dyDescent="0.3">
      <c r="A1946" s="110">
        <f t="shared" si="88"/>
        <v>38</v>
      </c>
      <c r="B1946" s="116" t="s">
        <v>215</v>
      </c>
      <c r="C1946" s="116"/>
      <c r="D1946" s="192"/>
      <c r="E1946" s="143"/>
      <c r="F1946" s="193"/>
      <c r="G1946" s="194">
        <f>SUM(G1937:G1945)</f>
        <v>1844.2999999999997</v>
      </c>
      <c r="H1946" s="194">
        <f>SUM(H1937:H1945)</f>
        <v>1844.2999999999997</v>
      </c>
    </row>
    <row r="1947" spans="1:9" ht="16.5" thickTop="1" thickBot="1" x14ac:dyDescent="0.25">
      <c r="A1947" s="110"/>
      <c r="B1947" s="129"/>
      <c r="C1947" s="129"/>
      <c r="D1947" s="195"/>
      <c r="E1947" s="195"/>
      <c r="F1947" s="195"/>
      <c r="G1947" s="195"/>
      <c r="H1947" s="195"/>
    </row>
    <row r="1948" spans="1:9" ht="17.25" thickTop="1" thickBot="1" x14ac:dyDescent="0.3">
      <c r="A1948" s="110">
        <f>+A1946+1</f>
        <v>39</v>
      </c>
      <c r="B1948" s="116" t="s">
        <v>216</v>
      </c>
      <c r="C1948" s="116"/>
      <c r="D1948" s="196">
        <f>D1934</f>
        <v>493237.96</v>
      </c>
      <c r="E1948" s="196">
        <f>E1934</f>
        <v>0</v>
      </c>
      <c r="F1948" s="196">
        <f>F1934</f>
        <v>0</v>
      </c>
      <c r="G1948" s="194">
        <f>G1934+G1946</f>
        <v>1844.2999999999997</v>
      </c>
      <c r="H1948" s="194">
        <f>H1934+H1946</f>
        <v>495082.26</v>
      </c>
      <c r="I1948" s="482"/>
    </row>
    <row r="1949" spans="1:9" ht="16.5" thickTop="1" thickBot="1" x14ac:dyDescent="0.25">
      <c r="A1949" s="110">
        <f>+A1948+1</f>
        <v>40</v>
      </c>
      <c r="B1949" s="197" t="s">
        <v>217</v>
      </c>
      <c r="C1949" s="197"/>
      <c r="D1949" s="201"/>
      <c r="E1949" s="198"/>
      <c r="F1949" s="198"/>
      <c r="G1949" s="198"/>
      <c r="H1949" s="382">
        <v>5.6541400000000002E-3</v>
      </c>
    </row>
    <row r="1950" spans="1:9" ht="15.75" thickTop="1" x14ac:dyDescent="0.2"/>
    <row r="1952" spans="1:9" ht="20.25" x14ac:dyDescent="0.3">
      <c r="A1952" s="109" t="s">
        <v>134</v>
      </c>
      <c r="B1952" s="110"/>
      <c r="C1952" s="109"/>
      <c r="E1952" s="202"/>
      <c r="F1952" s="110"/>
      <c r="G1952" s="110"/>
      <c r="H1952" s="110"/>
    </row>
    <row r="1953" spans="1:8" ht="20.25" x14ac:dyDescent="0.3">
      <c r="A1953" s="112" t="s">
        <v>645</v>
      </c>
      <c r="B1953" s="109"/>
      <c r="C1953" s="109"/>
      <c r="D1953" s="110"/>
      <c r="E1953" s="111"/>
      <c r="F1953" s="110"/>
      <c r="G1953" s="110"/>
      <c r="H1953" s="110"/>
    </row>
    <row r="1954" spans="1:8" x14ac:dyDescent="0.2">
      <c r="A1954" s="113" t="s">
        <v>173</v>
      </c>
      <c r="B1954" s="114"/>
      <c r="C1954" s="115"/>
      <c r="D1954" s="110"/>
      <c r="E1954" s="111"/>
      <c r="F1954" s="110"/>
      <c r="G1954" s="110"/>
      <c r="H1954" s="110"/>
    </row>
    <row r="1955" spans="1:8" ht="21" thickBot="1" x14ac:dyDescent="0.35">
      <c r="A1955" s="256" t="s">
        <v>523</v>
      </c>
      <c r="B1955" s="257"/>
      <c r="C1955" s="257"/>
      <c r="D1955" s="110"/>
      <c r="E1955" s="111"/>
      <c r="F1955" s="110"/>
      <c r="G1955" s="110"/>
      <c r="H1955" s="110"/>
    </row>
    <row r="1956" spans="1:8" ht="15.75" thickBot="1" x14ac:dyDescent="0.25">
      <c r="A1956" s="110"/>
      <c r="B1956" s="110"/>
      <c r="C1956" s="110"/>
      <c r="D1956" s="110"/>
      <c r="E1956" s="111"/>
      <c r="F1956" s="110"/>
      <c r="G1956" s="110"/>
      <c r="H1956" s="110"/>
    </row>
    <row r="1957" spans="1:8" ht="15.75" thickTop="1" x14ac:dyDescent="0.2">
      <c r="A1957" s="110">
        <v>1</v>
      </c>
      <c r="B1957" s="117" t="s">
        <v>174</v>
      </c>
      <c r="C1957" s="388">
        <v>371</v>
      </c>
      <c r="D1957" s="118"/>
      <c r="E1957" s="119"/>
      <c r="F1957" s="110"/>
      <c r="G1957" s="120"/>
      <c r="H1957" s="120"/>
    </row>
    <row r="1958" spans="1:8" x14ac:dyDescent="0.2">
      <c r="A1958" s="110">
        <v>2</v>
      </c>
      <c r="B1958" s="117" t="s">
        <v>175</v>
      </c>
      <c r="C1958" s="121" t="s">
        <v>464</v>
      </c>
      <c r="D1958" s="122"/>
      <c r="E1958" s="123"/>
      <c r="F1958" s="110"/>
      <c r="G1958" s="120"/>
      <c r="H1958" s="120"/>
    </row>
    <row r="1959" spans="1:8" ht="15.75" thickBot="1" x14ac:dyDescent="0.25">
      <c r="A1959" s="110">
        <v>3</v>
      </c>
      <c r="B1959" s="117" t="s">
        <v>176</v>
      </c>
      <c r="C1959" s="124" t="s">
        <v>514</v>
      </c>
      <c r="D1959" s="125"/>
      <c r="E1959" s="126"/>
      <c r="F1959" s="120"/>
      <c r="G1959" s="120"/>
      <c r="H1959" s="120"/>
    </row>
    <row r="1960" spans="1:8" ht="15.75" thickTop="1" x14ac:dyDescent="0.2">
      <c r="A1960" s="110"/>
      <c r="B1960" s="117" t="s">
        <v>177</v>
      </c>
      <c r="C1960" s="117"/>
      <c r="D1960" s="127"/>
      <c r="E1960" s="128"/>
      <c r="F1960" s="120"/>
      <c r="G1960" s="120"/>
      <c r="H1960" s="120"/>
    </row>
    <row r="1961" spans="1:8" x14ac:dyDescent="0.2">
      <c r="A1961" s="110"/>
      <c r="B1961" s="110"/>
      <c r="C1961" s="110"/>
      <c r="D1961" s="110"/>
      <c r="E1961" s="111"/>
      <c r="F1961" s="110"/>
      <c r="G1961" s="110"/>
      <c r="H1961" s="110"/>
    </row>
    <row r="1962" spans="1:8" x14ac:dyDescent="0.2">
      <c r="A1962" s="110"/>
      <c r="B1962" s="117"/>
      <c r="C1962" s="117"/>
      <c r="D1962" s="120"/>
      <c r="E1962" s="128"/>
      <c r="F1962" s="127" t="s">
        <v>178</v>
      </c>
      <c r="G1962" s="120"/>
      <c r="H1962" s="120"/>
    </row>
    <row r="1963" spans="1:8" x14ac:dyDescent="0.2">
      <c r="A1963" s="110"/>
      <c r="B1963" s="129"/>
      <c r="C1963" s="129"/>
      <c r="D1963" s="130" t="s">
        <v>179</v>
      </c>
      <c r="E1963" s="131" t="s">
        <v>180</v>
      </c>
      <c r="F1963" s="127" t="s">
        <v>181</v>
      </c>
      <c r="G1963" s="127" t="s">
        <v>182</v>
      </c>
      <c r="H1963" s="120"/>
    </row>
    <row r="1964" spans="1:8" x14ac:dyDescent="0.2">
      <c r="A1964" s="110">
        <v>4</v>
      </c>
      <c r="B1964" s="117" t="s">
        <v>154</v>
      </c>
      <c r="C1964" s="117"/>
      <c r="D1964" s="275"/>
      <c r="E1964" s="132" t="s">
        <v>509</v>
      </c>
      <c r="F1964" s="276"/>
      <c r="G1964" s="422" t="s">
        <v>509</v>
      </c>
      <c r="H1964" s="275"/>
    </row>
    <row r="1965" spans="1:8" ht="15.75" x14ac:dyDescent="0.25">
      <c r="A1965" s="110"/>
      <c r="B1965" s="129"/>
      <c r="C1965" s="129"/>
      <c r="D1965" s="134" t="s">
        <v>183</v>
      </c>
      <c r="E1965" s="135" t="s">
        <v>183</v>
      </c>
      <c r="F1965" s="136" t="s">
        <v>183</v>
      </c>
      <c r="G1965" s="136" t="s">
        <v>184</v>
      </c>
      <c r="H1965" s="136" t="s">
        <v>185</v>
      </c>
    </row>
    <row r="1966" spans="1:8" ht="16.5" thickBot="1" x14ac:dyDescent="0.3">
      <c r="A1966" s="110"/>
      <c r="B1966" s="135" t="s">
        <v>186</v>
      </c>
      <c r="C1966" s="135"/>
      <c r="D1966" s="137"/>
      <c r="E1966" s="138"/>
      <c r="F1966" s="137"/>
      <c r="G1966" s="137"/>
      <c r="H1966" s="137"/>
    </row>
    <row r="1967" spans="1:8" ht="16.5" thickTop="1" x14ac:dyDescent="0.25">
      <c r="A1967" s="139">
        <f>1+A1964</f>
        <v>5</v>
      </c>
      <c r="B1967" s="117" t="s">
        <v>187</v>
      </c>
      <c r="C1967" s="135"/>
      <c r="D1967" s="216">
        <v>0</v>
      </c>
      <c r="E1967" s="217"/>
      <c r="F1967" s="218"/>
      <c r="G1967" s="219"/>
      <c r="H1967" s="220">
        <f>+D1967</f>
        <v>0</v>
      </c>
    </row>
    <row r="1968" spans="1:8" x14ac:dyDescent="0.2">
      <c r="A1968" s="110">
        <f>+A1967+1</f>
        <v>6</v>
      </c>
      <c r="B1968" s="129" t="s">
        <v>188</v>
      </c>
      <c r="C1968" s="129"/>
      <c r="D1968" s="221"/>
      <c r="E1968" s="222">
        <v>0</v>
      </c>
      <c r="F1968" s="223"/>
      <c r="G1968" s="224"/>
      <c r="H1968" s="220">
        <f>+E1968</f>
        <v>0</v>
      </c>
    </row>
    <row r="1969" spans="1:8" x14ac:dyDescent="0.2">
      <c r="A1969" s="110">
        <f>+A1968+1</f>
        <v>7</v>
      </c>
      <c r="B1969" s="129" t="s">
        <v>155</v>
      </c>
      <c r="C1969" s="129"/>
      <c r="D1969" s="225"/>
      <c r="E1969" s="226"/>
      <c r="F1969" s="227">
        <v>0</v>
      </c>
      <c r="G1969" s="228"/>
      <c r="H1969" s="229">
        <f>+F1969</f>
        <v>0</v>
      </c>
    </row>
    <row r="1970" spans="1:8" x14ac:dyDescent="0.2">
      <c r="A1970" s="110">
        <f>+A1969+1</f>
        <v>8</v>
      </c>
      <c r="B1970" s="129" t="s">
        <v>156</v>
      </c>
      <c r="C1970" s="129"/>
      <c r="D1970" s="225"/>
      <c r="E1970" s="230"/>
      <c r="F1970" s="231">
        <v>0</v>
      </c>
      <c r="G1970" s="232"/>
      <c r="H1970" s="229">
        <f>+F1970</f>
        <v>0</v>
      </c>
    </row>
    <row r="1971" spans="1:8" ht="15.75" thickBot="1" x14ac:dyDescent="0.25">
      <c r="A1971" s="110">
        <f>+A1970+1</f>
        <v>9</v>
      </c>
      <c r="B1971" s="129" t="s">
        <v>189</v>
      </c>
      <c r="C1971" s="129"/>
      <c r="D1971" s="225"/>
      <c r="E1971" s="233"/>
      <c r="F1971" s="234"/>
      <c r="G1971" s="414">
        <v>153800</v>
      </c>
      <c r="H1971" s="415">
        <f>+G1971</f>
        <v>153800</v>
      </c>
    </row>
    <row r="1972" spans="1:8" ht="17.25" thickTop="1" thickBot="1" x14ac:dyDescent="0.3">
      <c r="A1972" s="110">
        <f>+A1971+1</f>
        <v>10</v>
      </c>
      <c r="B1972" s="116" t="s">
        <v>190</v>
      </c>
      <c r="C1972" s="116"/>
      <c r="D1972" s="237">
        <f>+D1967</f>
        <v>0</v>
      </c>
      <c r="E1972" s="238">
        <f>+E1968</f>
        <v>0</v>
      </c>
      <c r="F1972" s="239">
        <f>+F1969+F1970</f>
        <v>0</v>
      </c>
      <c r="G1972" s="385">
        <f>+G1971</f>
        <v>153800</v>
      </c>
      <c r="H1972" s="385">
        <f>SUM(D1972:G1972)</f>
        <v>153800</v>
      </c>
    </row>
    <row r="1973" spans="1:8" ht="15.75" thickTop="1" x14ac:dyDescent="0.2">
      <c r="A1973" s="110"/>
      <c r="B1973" s="129"/>
      <c r="C1973" s="129"/>
      <c r="D1973" s="144"/>
      <c r="E1973" s="145"/>
      <c r="F1973" s="144"/>
      <c r="G1973" s="144"/>
      <c r="H1973" s="144"/>
    </row>
    <row r="1974" spans="1:8" ht="16.5" thickBot="1" x14ac:dyDescent="0.3">
      <c r="A1974" s="110"/>
      <c r="B1974" s="135" t="s">
        <v>191</v>
      </c>
      <c r="C1974" s="135"/>
      <c r="D1974" s="144"/>
      <c r="E1974" s="145"/>
      <c r="F1974" s="144"/>
      <c r="G1974" s="144"/>
      <c r="H1974" s="144"/>
    </row>
    <row r="1975" spans="1:8" ht="15.75" thickTop="1" x14ac:dyDescent="0.2">
      <c r="A1975" s="110">
        <f>+A1972+1</f>
        <v>11</v>
      </c>
      <c r="B1975" s="129" t="s">
        <v>192</v>
      </c>
      <c r="C1975" s="129"/>
      <c r="D1975" s="146">
        <v>0</v>
      </c>
      <c r="E1975" s="147">
        <v>0</v>
      </c>
      <c r="F1975" s="147">
        <v>0</v>
      </c>
      <c r="G1975" s="147">
        <v>83965.34</v>
      </c>
      <c r="H1975" s="148">
        <f>SUM(D1975:G1975)</f>
        <v>83965.34</v>
      </c>
    </row>
    <row r="1976" spans="1:8" ht="16.5" thickBot="1" x14ac:dyDescent="0.3">
      <c r="A1976" s="110">
        <f>+A1975+1</f>
        <v>12</v>
      </c>
      <c r="B1976" s="724" t="s">
        <v>193</v>
      </c>
      <c r="C1976" s="116"/>
      <c r="D1976" s="277">
        <f>+D1972-D1975</f>
        <v>0</v>
      </c>
      <c r="E1976" s="149">
        <f>+E1972-E1975</f>
        <v>0</v>
      </c>
      <c r="F1976" s="149">
        <f>+F1972-F1975</f>
        <v>0</v>
      </c>
      <c r="G1976" s="149">
        <f>+G1972-G1975</f>
        <v>69834.66</v>
      </c>
      <c r="H1976" s="150">
        <f>H1972-H1975</f>
        <v>69834.66</v>
      </c>
    </row>
    <row r="1977" spans="1:8" ht="15.75" thickTop="1" x14ac:dyDescent="0.2">
      <c r="A1977" s="110"/>
      <c r="B1977" s="129"/>
      <c r="C1977" s="129"/>
      <c r="D1977" s="129"/>
      <c r="E1977" s="151"/>
      <c r="F1977" s="129"/>
      <c r="G1977" s="129"/>
      <c r="H1977" s="129"/>
    </row>
    <row r="1978" spans="1:8" ht="16.5" thickBot="1" x14ac:dyDescent="0.3">
      <c r="A1978" s="110"/>
      <c r="B1978" s="152" t="s">
        <v>194</v>
      </c>
      <c r="C1978" s="134"/>
      <c r="D1978" s="129"/>
      <c r="E1978" s="151"/>
      <c r="F1978" s="129"/>
      <c r="G1978" s="129"/>
      <c r="H1978" s="129"/>
    </row>
    <row r="1979" spans="1:8" ht="15.75" thickTop="1" x14ac:dyDescent="0.2">
      <c r="A1979" s="110">
        <f>+A1976+1</f>
        <v>13</v>
      </c>
      <c r="B1979" s="129" t="s">
        <v>195</v>
      </c>
      <c r="C1979" s="129"/>
      <c r="D1979" s="153"/>
      <c r="E1979" s="154"/>
      <c r="F1979" s="140"/>
      <c r="G1979" s="155"/>
      <c r="H1979" s="418">
        <v>122438961</v>
      </c>
    </row>
    <row r="1980" spans="1:8" x14ac:dyDescent="0.2">
      <c r="A1980" s="110">
        <f>+A1979+1</f>
        <v>14</v>
      </c>
      <c r="B1980" s="110" t="s">
        <v>196</v>
      </c>
      <c r="C1980" s="110"/>
      <c r="D1980" s="157"/>
      <c r="E1980" s="158"/>
      <c r="F1980" s="159"/>
      <c r="G1980" s="160"/>
      <c r="H1980" s="419">
        <v>0</v>
      </c>
    </row>
    <row r="1981" spans="1:8" x14ac:dyDescent="0.2">
      <c r="A1981" s="110">
        <f>+A1980+1</f>
        <v>15</v>
      </c>
      <c r="B1981" s="129" t="s">
        <v>197</v>
      </c>
      <c r="C1981" s="129"/>
      <c r="D1981" s="157"/>
      <c r="E1981" s="158"/>
      <c r="F1981" s="159"/>
      <c r="G1981" s="160"/>
      <c r="H1981" s="419">
        <v>0</v>
      </c>
    </row>
    <row r="1982" spans="1:8" ht="15.75" thickBot="1" x14ac:dyDescent="0.25">
      <c r="A1982" s="110">
        <f>+A1981+1</f>
        <v>16</v>
      </c>
      <c r="B1982" s="129" t="s">
        <v>198</v>
      </c>
      <c r="C1982" s="129"/>
      <c r="D1982" s="157"/>
      <c r="E1982" s="158"/>
      <c r="F1982" s="159"/>
      <c r="G1982" s="160"/>
      <c r="H1982" s="419">
        <v>0</v>
      </c>
    </row>
    <row r="1983" spans="1:8" ht="17.25" thickTop="1" thickBot="1" x14ac:dyDescent="0.3">
      <c r="A1983" s="110">
        <f>+A1982+1</f>
        <v>17</v>
      </c>
      <c r="B1983" s="116" t="s">
        <v>199</v>
      </c>
      <c r="C1983" s="116"/>
      <c r="D1983" s="162"/>
      <c r="E1983" s="163"/>
      <c r="F1983" s="164"/>
      <c r="G1983" s="164"/>
      <c r="H1983" s="420">
        <f>+H1979+H1980+H1981-H1982</f>
        <v>122438961</v>
      </c>
    </row>
    <row r="1984" spans="1:8" ht="15.75" thickTop="1" x14ac:dyDescent="0.2">
      <c r="A1984" s="110"/>
      <c r="B1984" s="129" t="s">
        <v>177</v>
      </c>
      <c r="C1984" s="129"/>
      <c r="D1984" s="166"/>
      <c r="E1984" s="167"/>
      <c r="F1984" s="166"/>
      <c r="G1984" s="166"/>
      <c r="H1984" s="166"/>
    </row>
    <row r="1985" spans="1:8" ht="16.5" thickBot="1" x14ac:dyDescent="0.3">
      <c r="A1985" s="110"/>
      <c r="B1985" s="135" t="s">
        <v>200</v>
      </c>
      <c r="C1985" s="135"/>
      <c r="D1985" s="166"/>
      <c r="E1985" s="167"/>
      <c r="F1985" s="166"/>
      <c r="G1985" s="166"/>
      <c r="H1985" s="166"/>
    </row>
    <row r="1986" spans="1:8" ht="15.75" thickTop="1" x14ac:dyDescent="0.2">
      <c r="A1986" s="110">
        <f>+A1983+1</f>
        <v>18</v>
      </c>
      <c r="B1986" s="129" t="s">
        <v>201</v>
      </c>
      <c r="C1986" s="129"/>
      <c r="D1986" s="199">
        <v>8.9360000000000004E-4</v>
      </c>
      <c r="E1986" s="200">
        <f>+INT(E1976/$H$32*10000000)/10000000</f>
        <v>0</v>
      </c>
      <c r="F1986" s="200">
        <f>+INT(F1976/$H$32*10000000)/10000000</f>
        <v>0</v>
      </c>
      <c r="G1986" s="200">
        <f>+INT(G1976/$H$1983*10000000)/10000000</f>
        <v>5.7030000000000004E-4</v>
      </c>
      <c r="H1986" s="278">
        <f>SUM(D1986:G1986)</f>
        <v>1.4639000000000002E-3</v>
      </c>
    </row>
    <row r="1987" spans="1:8" x14ac:dyDescent="0.2">
      <c r="A1987" s="110">
        <f t="shared" ref="A1987:A1992" si="90">+A1986+1</f>
        <v>19</v>
      </c>
      <c r="B1987" s="129" t="s">
        <v>202</v>
      </c>
      <c r="C1987" s="129"/>
      <c r="D1987" s="142">
        <f>H1983*D1986</f>
        <v>109411.45554960001</v>
      </c>
      <c r="E1987" s="142">
        <f>+$H$32*E1986</f>
        <v>0</v>
      </c>
      <c r="F1987" s="142">
        <f>+$H$32*F1986</f>
        <v>0</v>
      </c>
      <c r="G1987" s="142">
        <f>H1983*G1986</f>
        <v>69826.93945830001</v>
      </c>
      <c r="H1987" s="168">
        <f>SUM(D1987:G1987)</f>
        <v>179238.39500790002</v>
      </c>
    </row>
    <row r="1988" spans="1:8" x14ac:dyDescent="0.2">
      <c r="A1988" s="110">
        <f t="shared" si="90"/>
        <v>20</v>
      </c>
      <c r="B1988" s="129" t="s">
        <v>203</v>
      </c>
      <c r="C1988" s="129"/>
      <c r="D1988" s="281">
        <f>IF(D1976&lt;&gt;0,+D1987-D1976,0)</f>
        <v>0</v>
      </c>
      <c r="E1988" s="283">
        <f>IF(E1976&lt;&gt;0,+E1987-E1976,0)</f>
        <v>0</v>
      </c>
      <c r="F1988" s="283">
        <f>IF(F1976&lt;&gt;0,+F1987-F1976,0)</f>
        <v>0</v>
      </c>
      <c r="G1988" s="282">
        <f>IF(G1976&lt;&gt;0,+G1987-G1976,0)</f>
        <v>-7.7205416999931913</v>
      </c>
      <c r="H1988" s="168">
        <f>SUM(D1988:G1988)</f>
        <v>-7.7205416999931913</v>
      </c>
    </row>
    <row r="1989" spans="1:8" ht="15.75" x14ac:dyDescent="0.25">
      <c r="A1989" s="110">
        <f t="shared" si="90"/>
        <v>21</v>
      </c>
      <c r="B1989" s="129" t="s">
        <v>204</v>
      </c>
      <c r="C1989" s="129"/>
      <c r="D1989" s="267"/>
      <c r="E1989" s="169"/>
      <c r="F1989" s="169"/>
      <c r="G1989" s="169"/>
      <c r="H1989" s="268"/>
    </row>
    <row r="1990" spans="1:8" x14ac:dyDescent="0.2">
      <c r="A1990" s="110">
        <f t="shared" si="90"/>
        <v>22</v>
      </c>
      <c r="B1990" s="129" t="s">
        <v>205</v>
      </c>
      <c r="C1990" s="129"/>
      <c r="D1990" s="271"/>
      <c r="E1990" s="273"/>
      <c r="F1990" s="273"/>
      <c r="G1990" s="273"/>
      <c r="H1990" s="272"/>
    </row>
    <row r="1991" spans="1:8" x14ac:dyDescent="0.2">
      <c r="A1991" s="110">
        <f t="shared" si="90"/>
        <v>23</v>
      </c>
      <c r="B1991" s="129" t="s">
        <v>206</v>
      </c>
      <c r="C1991" s="129"/>
      <c r="D1991" s="271"/>
      <c r="E1991" s="273"/>
      <c r="F1991" s="273"/>
      <c r="G1991" s="273"/>
      <c r="H1991" s="272"/>
    </row>
    <row r="1992" spans="1:8" x14ac:dyDescent="0.2">
      <c r="A1992" s="110">
        <f t="shared" si="90"/>
        <v>24</v>
      </c>
      <c r="B1992" s="129" t="s">
        <v>145</v>
      </c>
      <c r="C1992" s="129"/>
      <c r="D1992" s="269"/>
      <c r="E1992" s="270"/>
      <c r="F1992" s="270"/>
      <c r="G1992" s="270"/>
      <c r="H1992" s="266"/>
    </row>
    <row r="1993" spans="1:8" x14ac:dyDescent="0.2">
      <c r="A1993" s="139" t="s">
        <v>139</v>
      </c>
      <c r="B1993" s="170" t="s">
        <v>146</v>
      </c>
      <c r="C1993" s="212"/>
      <c r="D1993" s="171">
        <v>0</v>
      </c>
      <c r="E1993" s="172">
        <v>0</v>
      </c>
      <c r="F1993" s="172"/>
      <c r="G1993" s="172">
        <v>0</v>
      </c>
      <c r="H1993" s="168">
        <f>SUM(D1993:G1993)</f>
        <v>0</v>
      </c>
    </row>
    <row r="1994" spans="1:8" x14ac:dyDescent="0.2">
      <c r="A1994" s="139" t="s">
        <v>140</v>
      </c>
      <c r="B1994" s="170" t="s">
        <v>147</v>
      </c>
      <c r="C1994" s="129"/>
      <c r="D1994" s="171">
        <v>0</v>
      </c>
      <c r="E1994" s="172">
        <v>0</v>
      </c>
      <c r="F1994" s="172"/>
      <c r="G1994" s="172">
        <v>0</v>
      </c>
      <c r="H1994" s="168">
        <f>SUM(D1994:G1994)</f>
        <v>0</v>
      </c>
    </row>
    <row r="1995" spans="1:8" x14ac:dyDescent="0.2">
      <c r="A1995" s="139" t="s">
        <v>141</v>
      </c>
      <c r="B1995" s="129" t="s">
        <v>407</v>
      </c>
      <c r="C1995" s="129"/>
      <c r="D1995" s="279">
        <f>+D1987+D1993+D1994</f>
        <v>109411.45554960001</v>
      </c>
      <c r="E1995" s="172">
        <f>+E1987+E1993+E1994</f>
        <v>0</v>
      </c>
      <c r="F1995" s="172">
        <f>+F1987+F1993+F1994</f>
        <v>0</v>
      </c>
      <c r="G1995" s="280">
        <f>+G1987+G1993+G1994</f>
        <v>69826.93945830001</v>
      </c>
      <c r="H1995" s="168">
        <f>SUM(D1995:G1995)</f>
        <v>179238.39500790002</v>
      </c>
    </row>
    <row r="1996" spans="1:8" x14ac:dyDescent="0.2">
      <c r="A1996" s="110">
        <v>25</v>
      </c>
      <c r="B1996" s="129" t="s">
        <v>148</v>
      </c>
      <c r="C1996" s="129"/>
      <c r="D1996" s="279">
        <v>109411.48</v>
      </c>
      <c r="E1996" s="172">
        <v>0</v>
      </c>
      <c r="F1996" s="172"/>
      <c r="G1996" s="280">
        <v>69827.25</v>
      </c>
      <c r="H1996" s="168">
        <f>SUM(D1996:G1996)</f>
        <v>179238.72999999998</v>
      </c>
    </row>
    <row r="1997" spans="1:8" x14ac:dyDescent="0.2">
      <c r="A1997" s="110">
        <f>+A1996+1</f>
        <v>26</v>
      </c>
      <c r="B1997" s="129" t="s">
        <v>149</v>
      </c>
      <c r="C1997" s="129"/>
      <c r="D1997" s="279">
        <f>+D1996-D1995</f>
        <v>2.4450399985653348E-2</v>
      </c>
      <c r="E1997" s="142">
        <f>+E1996-E1995</f>
        <v>0</v>
      </c>
      <c r="F1997" s="142">
        <f>+F1996-F1995</f>
        <v>0</v>
      </c>
      <c r="G1997" s="280">
        <f>+G1996-G1995</f>
        <v>0.31054169998969883</v>
      </c>
      <c r="H1997" s="168">
        <f>SUM(D1997:G1997)</f>
        <v>0.33499209997535218</v>
      </c>
    </row>
    <row r="1998" spans="1:8" ht="15.75" thickBot="1" x14ac:dyDescent="0.25">
      <c r="A1998" s="110">
        <f>+A1997+1</f>
        <v>27</v>
      </c>
      <c r="B1998" s="129" t="s">
        <v>207</v>
      </c>
      <c r="C1998" s="129"/>
      <c r="D1998" s="171">
        <v>-0.96</v>
      </c>
      <c r="E1998" s="172">
        <v>0</v>
      </c>
      <c r="F1998" s="172"/>
      <c r="G1998" s="169"/>
      <c r="H1998" s="173">
        <f>SUM(D1998:F1998)</f>
        <v>-0.96</v>
      </c>
    </row>
    <row r="1999" spans="1:8" ht="16.5" thickBot="1" x14ac:dyDescent="0.3">
      <c r="A1999" s="110">
        <f>+A1998+1</f>
        <v>28</v>
      </c>
      <c r="B1999" s="116" t="s">
        <v>208</v>
      </c>
      <c r="C1999" s="116"/>
      <c r="D1999" s="174">
        <f>+D1995+D1997+D1998</f>
        <v>109410.51999999999</v>
      </c>
      <c r="E1999" s="174">
        <f>+E1995+E1997+E1998</f>
        <v>0</v>
      </c>
      <c r="F1999" s="174">
        <f>+F1995+F1997+F1998</f>
        <v>0</v>
      </c>
      <c r="G1999" s="174">
        <f>+G1995+G1997</f>
        <v>69827.25</v>
      </c>
      <c r="H1999" s="175">
        <f>SUM(D1999:G1999)</f>
        <v>179237.77</v>
      </c>
    </row>
    <row r="2000" spans="1:8" ht="15.75" thickTop="1" x14ac:dyDescent="0.2">
      <c r="A2000" s="110"/>
      <c r="B2000" s="129"/>
      <c r="C2000" s="129"/>
      <c r="D2000" s="151"/>
      <c r="E2000" s="151"/>
      <c r="F2000" s="151"/>
      <c r="G2000" s="151"/>
      <c r="H2000" s="151"/>
    </row>
    <row r="2001" spans="1:9" ht="16.5" thickBot="1" x14ac:dyDescent="0.3">
      <c r="A2001" s="110"/>
      <c r="B2001" s="135" t="s">
        <v>209</v>
      </c>
      <c r="C2001" s="135"/>
      <c r="D2001" s="151"/>
      <c r="E2001" s="151"/>
      <c r="F2001" s="151"/>
      <c r="G2001" s="151"/>
      <c r="H2001" s="151"/>
    </row>
    <row r="2002" spans="1:9" ht="15.75" thickTop="1" x14ac:dyDescent="0.2">
      <c r="A2002" s="110">
        <f>+A1999+1</f>
        <v>29</v>
      </c>
      <c r="B2002" s="129" t="s">
        <v>168</v>
      </c>
      <c r="C2002" s="129"/>
      <c r="D2002" s="176"/>
      <c r="E2002" s="177"/>
      <c r="F2002" s="178"/>
      <c r="G2002" s="179">
        <v>285.83</v>
      </c>
      <c r="H2002" s="180">
        <f>G2002</f>
        <v>285.83</v>
      </c>
    </row>
    <row r="2003" spans="1:9" x14ac:dyDescent="0.2">
      <c r="A2003" s="110">
        <f t="shared" ref="A2003:A2011" si="91">+A2002+1</f>
        <v>30</v>
      </c>
      <c r="B2003" s="129" t="s">
        <v>169</v>
      </c>
      <c r="C2003" s="129"/>
      <c r="D2003" s="181"/>
      <c r="E2003" s="182"/>
      <c r="F2003" s="141"/>
      <c r="G2003" s="142">
        <v>231.47</v>
      </c>
      <c r="H2003" s="183">
        <f t="shared" ref="H2003:H2010" si="92">+G2003</f>
        <v>231.47</v>
      </c>
    </row>
    <row r="2004" spans="1:9" x14ac:dyDescent="0.2">
      <c r="A2004" s="110">
        <f t="shared" si="91"/>
        <v>31</v>
      </c>
      <c r="B2004" s="129" t="s">
        <v>360</v>
      </c>
      <c r="C2004" s="129"/>
      <c r="D2004" s="181"/>
      <c r="E2004" s="182"/>
      <c r="F2004" s="141"/>
      <c r="G2004" s="142">
        <v>0</v>
      </c>
      <c r="H2004" s="183">
        <f t="shared" si="92"/>
        <v>0</v>
      </c>
    </row>
    <row r="2005" spans="1:9" x14ac:dyDescent="0.2">
      <c r="A2005" s="110">
        <f t="shared" si="91"/>
        <v>32</v>
      </c>
      <c r="B2005" s="129" t="s">
        <v>210</v>
      </c>
      <c r="C2005" s="129"/>
      <c r="D2005" s="181"/>
      <c r="E2005" s="182"/>
      <c r="F2005" s="141"/>
      <c r="G2005" s="142">
        <v>0</v>
      </c>
      <c r="H2005" s="183">
        <f t="shared" si="92"/>
        <v>0</v>
      </c>
    </row>
    <row r="2006" spans="1:9" x14ac:dyDescent="0.2">
      <c r="A2006" s="110">
        <f t="shared" si="91"/>
        <v>33</v>
      </c>
      <c r="B2006" s="129"/>
      <c r="C2006" s="129"/>
      <c r="D2006" s="181"/>
      <c r="E2006" s="182"/>
      <c r="F2006" s="141"/>
      <c r="G2006" s="265"/>
      <c r="H2006" s="274"/>
    </row>
    <row r="2007" spans="1:9" x14ac:dyDescent="0.2">
      <c r="A2007" s="110">
        <f t="shared" si="91"/>
        <v>34</v>
      </c>
      <c r="B2007" s="129" t="s">
        <v>211</v>
      </c>
      <c r="C2007" s="129"/>
      <c r="D2007" s="181"/>
      <c r="E2007" s="182"/>
      <c r="F2007" s="141"/>
      <c r="G2007" s="142">
        <v>0</v>
      </c>
      <c r="H2007" s="183">
        <f t="shared" si="92"/>
        <v>0</v>
      </c>
    </row>
    <row r="2008" spans="1:9" x14ac:dyDescent="0.2">
      <c r="A2008" s="110">
        <f t="shared" si="91"/>
        <v>35</v>
      </c>
      <c r="B2008" s="129" t="s">
        <v>212</v>
      </c>
      <c r="C2008" s="129"/>
      <c r="D2008" s="181"/>
      <c r="E2008" s="182"/>
      <c r="F2008" s="141"/>
      <c r="G2008" s="142">
        <v>0</v>
      </c>
      <c r="H2008" s="183">
        <f t="shared" si="92"/>
        <v>0</v>
      </c>
    </row>
    <row r="2009" spans="1:9" x14ac:dyDescent="0.2">
      <c r="A2009" s="110">
        <f t="shared" si="91"/>
        <v>36</v>
      </c>
      <c r="B2009" s="129" t="s">
        <v>213</v>
      </c>
      <c r="C2009" s="129"/>
      <c r="D2009" s="181"/>
      <c r="E2009" s="182"/>
      <c r="F2009" s="141"/>
      <c r="G2009" s="142">
        <v>0</v>
      </c>
      <c r="H2009" s="183">
        <f t="shared" si="92"/>
        <v>0</v>
      </c>
    </row>
    <row r="2010" spans="1:9" ht="60.75" thickBot="1" x14ac:dyDescent="0.25">
      <c r="A2010" s="184">
        <f t="shared" si="91"/>
        <v>37</v>
      </c>
      <c r="B2010" s="185" t="s">
        <v>214</v>
      </c>
      <c r="C2010" s="186"/>
      <c r="D2010" s="187"/>
      <c r="E2010" s="188"/>
      <c r="F2010" s="189"/>
      <c r="G2010" s="190">
        <v>0</v>
      </c>
      <c r="H2010" s="191">
        <f t="shared" si="92"/>
        <v>0</v>
      </c>
    </row>
    <row r="2011" spans="1:9" ht="17.25" thickTop="1" thickBot="1" x14ac:dyDescent="0.3">
      <c r="A2011" s="110">
        <f t="shared" si="91"/>
        <v>38</v>
      </c>
      <c r="B2011" s="724" t="s">
        <v>215</v>
      </c>
      <c r="C2011" s="116"/>
      <c r="D2011" s="192"/>
      <c r="E2011" s="143"/>
      <c r="F2011" s="193"/>
      <c r="G2011" s="194">
        <f>SUM(G2002:G2010)</f>
        <v>517.29999999999995</v>
      </c>
      <c r="H2011" s="194">
        <f>SUM(H2002:H2010)</f>
        <v>517.29999999999995</v>
      </c>
    </row>
    <row r="2012" spans="1:9" ht="16.5" thickTop="1" thickBot="1" x14ac:dyDescent="0.25">
      <c r="A2012" s="110"/>
      <c r="B2012" s="129"/>
      <c r="C2012" s="129"/>
      <c r="D2012" s="195"/>
      <c r="E2012" s="195"/>
      <c r="F2012" s="195"/>
      <c r="G2012" s="195"/>
      <c r="H2012" s="195"/>
    </row>
    <row r="2013" spans="1:9" ht="17.25" thickTop="1" thickBot="1" x14ac:dyDescent="0.3">
      <c r="A2013" s="110">
        <f>+A2011+1</f>
        <v>39</v>
      </c>
      <c r="B2013" s="116" t="s">
        <v>216</v>
      </c>
      <c r="C2013" s="116"/>
      <c r="D2013" s="196">
        <f>D1999</f>
        <v>109410.51999999999</v>
      </c>
      <c r="E2013" s="196">
        <f>E1999</f>
        <v>0</v>
      </c>
      <c r="F2013" s="196">
        <f>F1999</f>
        <v>0</v>
      </c>
      <c r="G2013" s="194">
        <f>G1999+G2011</f>
        <v>70344.55</v>
      </c>
      <c r="H2013" s="194">
        <f>H1999+H2011</f>
        <v>179755.06999999998</v>
      </c>
      <c r="I2013" s="482"/>
    </row>
    <row r="2014" spans="1:9" ht="16.5" thickTop="1" thickBot="1" x14ac:dyDescent="0.25">
      <c r="A2014" s="110">
        <f>+A2013+1</f>
        <v>40</v>
      </c>
      <c r="B2014" s="725" t="s">
        <v>217</v>
      </c>
      <c r="C2014" s="197"/>
      <c r="D2014" s="201"/>
      <c r="E2014" s="198"/>
      <c r="F2014" s="198"/>
      <c r="G2014" s="198"/>
      <c r="H2014" s="382">
        <v>2.0529099999999998E-3</v>
      </c>
    </row>
    <row r="2015" spans="1:9" ht="15.75" thickTop="1" x14ac:dyDescent="0.2"/>
    <row r="2017" spans="1:8" ht="20.25" x14ac:dyDescent="0.3">
      <c r="A2017" s="109" t="s">
        <v>134</v>
      </c>
      <c r="B2017" s="110"/>
      <c r="C2017" s="109"/>
      <c r="E2017" s="202"/>
      <c r="F2017" s="110"/>
      <c r="G2017" s="110"/>
      <c r="H2017" s="110"/>
    </row>
    <row r="2018" spans="1:8" ht="20.25" x14ac:dyDescent="0.3">
      <c r="A2018" s="112" t="s">
        <v>645</v>
      </c>
      <c r="B2018" s="109"/>
      <c r="C2018" s="109"/>
      <c r="D2018" s="110"/>
      <c r="E2018" s="111"/>
      <c r="F2018" s="110"/>
      <c r="G2018" s="110"/>
      <c r="H2018" s="110"/>
    </row>
    <row r="2019" spans="1:8" x14ac:dyDescent="0.2">
      <c r="A2019" s="113" t="s">
        <v>173</v>
      </c>
      <c r="B2019" s="114"/>
      <c r="C2019" s="115"/>
      <c r="D2019" s="110"/>
      <c r="E2019" s="111"/>
      <c r="F2019" s="110"/>
      <c r="G2019" s="110"/>
      <c r="H2019" s="110"/>
    </row>
    <row r="2020" spans="1:8" ht="21" thickBot="1" x14ac:dyDescent="0.35">
      <c r="A2020" s="256" t="s">
        <v>523</v>
      </c>
      <c r="B2020" s="257"/>
      <c r="C2020" s="257"/>
      <c r="D2020" s="110"/>
      <c r="E2020" s="111"/>
      <c r="F2020" s="110"/>
      <c r="G2020" s="110"/>
      <c r="H2020" s="110"/>
    </row>
    <row r="2021" spans="1:8" ht="15.75" thickBot="1" x14ac:dyDescent="0.25">
      <c r="A2021" s="110"/>
      <c r="B2021" s="110"/>
      <c r="C2021" s="110"/>
      <c r="D2021" s="110"/>
      <c r="E2021" s="111"/>
      <c r="F2021" s="110"/>
      <c r="G2021" s="110"/>
      <c r="H2021" s="110"/>
    </row>
    <row r="2022" spans="1:8" ht="15.75" thickTop="1" x14ac:dyDescent="0.2">
      <c r="A2022" s="110">
        <v>1</v>
      </c>
      <c r="B2022" s="117" t="s">
        <v>174</v>
      </c>
      <c r="C2022" s="388">
        <v>381</v>
      </c>
      <c r="D2022" s="118"/>
      <c r="E2022" s="119"/>
      <c r="F2022" s="110"/>
      <c r="G2022" s="120"/>
      <c r="H2022" s="120"/>
    </row>
    <row r="2023" spans="1:8" x14ac:dyDescent="0.2">
      <c r="A2023" s="110">
        <v>2</v>
      </c>
      <c r="B2023" s="117" t="s">
        <v>175</v>
      </c>
      <c r="C2023" s="121" t="s">
        <v>432</v>
      </c>
      <c r="D2023" s="122"/>
      <c r="E2023" s="123"/>
      <c r="F2023" s="110"/>
      <c r="G2023" s="120"/>
      <c r="H2023" s="120"/>
    </row>
    <row r="2024" spans="1:8" ht="15.75" thickBot="1" x14ac:dyDescent="0.25">
      <c r="A2024" s="110">
        <v>3</v>
      </c>
      <c r="B2024" s="117" t="s">
        <v>176</v>
      </c>
      <c r="C2024" s="124" t="s">
        <v>515</v>
      </c>
      <c r="D2024" s="125"/>
      <c r="E2024" s="126"/>
      <c r="F2024" s="120"/>
      <c r="G2024" s="120"/>
      <c r="H2024" s="120"/>
    </row>
    <row r="2025" spans="1:8" ht="15.75" thickTop="1" x14ac:dyDescent="0.2">
      <c r="A2025" s="110"/>
      <c r="B2025" s="117" t="s">
        <v>177</v>
      </c>
      <c r="C2025" s="117"/>
      <c r="D2025" s="127"/>
      <c r="E2025" s="128"/>
      <c r="F2025" s="120"/>
      <c r="G2025" s="120"/>
      <c r="H2025" s="120"/>
    </row>
    <row r="2026" spans="1:8" x14ac:dyDescent="0.2">
      <c r="A2026" s="110"/>
      <c r="B2026" s="110"/>
      <c r="C2026" s="110"/>
      <c r="D2026" s="110"/>
      <c r="E2026" s="111"/>
      <c r="F2026" s="110"/>
      <c r="G2026" s="110"/>
      <c r="H2026" s="110"/>
    </row>
    <row r="2027" spans="1:8" x14ac:dyDescent="0.2">
      <c r="A2027" s="110"/>
      <c r="B2027" s="117"/>
      <c r="C2027" s="117"/>
      <c r="D2027" s="120"/>
      <c r="E2027" s="128"/>
      <c r="F2027" s="127" t="s">
        <v>178</v>
      </c>
      <c r="G2027" s="120"/>
      <c r="H2027" s="120"/>
    </row>
    <row r="2028" spans="1:8" x14ac:dyDescent="0.2">
      <c r="A2028" s="110"/>
      <c r="B2028" s="129"/>
      <c r="C2028" s="129"/>
      <c r="D2028" s="130" t="s">
        <v>179</v>
      </c>
      <c r="E2028" s="131" t="s">
        <v>180</v>
      </c>
      <c r="F2028" s="127" t="s">
        <v>181</v>
      </c>
      <c r="G2028" s="127" t="s">
        <v>182</v>
      </c>
      <c r="H2028" s="120"/>
    </row>
    <row r="2029" spans="1:8" x14ac:dyDescent="0.2">
      <c r="A2029" s="110">
        <v>4</v>
      </c>
      <c r="B2029" s="117" t="s">
        <v>154</v>
      </c>
      <c r="C2029" s="117"/>
      <c r="D2029" s="275"/>
      <c r="E2029" s="132" t="s">
        <v>509</v>
      </c>
      <c r="F2029" s="276"/>
      <c r="G2029" s="422" t="s">
        <v>509</v>
      </c>
      <c r="H2029" s="275"/>
    </row>
    <row r="2030" spans="1:8" ht="15.75" x14ac:dyDescent="0.25">
      <c r="A2030" s="110"/>
      <c r="B2030" s="129"/>
      <c r="C2030" s="129"/>
      <c r="D2030" s="134" t="s">
        <v>183</v>
      </c>
      <c r="E2030" s="135" t="s">
        <v>183</v>
      </c>
      <c r="F2030" s="136" t="s">
        <v>183</v>
      </c>
      <c r="G2030" s="136" t="s">
        <v>184</v>
      </c>
      <c r="H2030" s="136" t="s">
        <v>185</v>
      </c>
    </row>
    <row r="2031" spans="1:8" ht="16.5" thickBot="1" x14ac:dyDescent="0.3">
      <c r="A2031" s="110"/>
      <c r="B2031" s="135" t="s">
        <v>186</v>
      </c>
      <c r="C2031" s="135"/>
      <c r="D2031" s="137"/>
      <c r="E2031" s="138"/>
      <c r="F2031" s="137"/>
      <c r="G2031" s="137"/>
      <c r="H2031" s="137"/>
    </row>
    <row r="2032" spans="1:8" ht="16.5" thickTop="1" x14ac:dyDescent="0.25">
      <c r="A2032" s="139">
        <f>1+A2029</f>
        <v>5</v>
      </c>
      <c r="B2032" s="117" t="s">
        <v>187</v>
      </c>
      <c r="C2032" s="135"/>
      <c r="D2032" s="216">
        <v>0</v>
      </c>
      <c r="E2032" s="217"/>
      <c r="F2032" s="218"/>
      <c r="G2032" s="219"/>
      <c r="H2032" s="220">
        <f>+D2032</f>
        <v>0</v>
      </c>
    </row>
    <row r="2033" spans="1:8" x14ac:dyDescent="0.2">
      <c r="A2033" s="110">
        <f>+A2032+1</f>
        <v>6</v>
      </c>
      <c r="B2033" s="129" t="s">
        <v>188</v>
      </c>
      <c r="C2033" s="129"/>
      <c r="D2033" s="221"/>
      <c r="E2033" s="222">
        <v>0</v>
      </c>
      <c r="F2033" s="223"/>
      <c r="G2033" s="224"/>
      <c r="H2033" s="220">
        <f>+E2033</f>
        <v>0</v>
      </c>
    </row>
    <row r="2034" spans="1:8" x14ac:dyDescent="0.2">
      <c r="A2034" s="110">
        <f>+A2033+1</f>
        <v>7</v>
      </c>
      <c r="B2034" s="129" t="s">
        <v>155</v>
      </c>
      <c r="C2034" s="129"/>
      <c r="D2034" s="225"/>
      <c r="E2034" s="226"/>
      <c r="F2034" s="227">
        <v>0</v>
      </c>
      <c r="G2034" s="228"/>
      <c r="H2034" s="229">
        <f>+F2034</f>
        <v>0</v>
      </c>
    </row>
    <row r="2035" spans="1:8" x14ac:dyDescent="0.2">
      <c r="A2035" s="110">
        <f>+A2034+1</f>
        <v>8</v>
      </c>
      <c r="B2035" s="129" t="s">
        <v>156</v>
      </c>
      <c r="C2035" s="129"/>
      <c r="D2035" s="225"/>
      <c r="E2035" s="230"/>
      <c r="F2035" s="231">
        <v>0</v>
      </c>
      <c r="G2035" s="232"/>
      <c r="H2035" s="229">
        <f>+F2035</f>
        <v>0</v>
      </c>
    </row>
    <row r="2036" spans="1:8" ht="15.75" thickBot="1" x14ac:dyDescent="0.25">
      <c r="A2036" s="110">
        <f>+A2035+1</f>
        <v>9</v>
      </c>
      <c r="B2036" s="129" t="s">
        <v>189</v>
      </c>
      <c r="C2036" s="129"/>
      <c r="D2036" s="225"/>
      <c r="E2036" s="233"/>
      <c r="F2036" s="234"/>
      <c r="G2036" s="414">
        <v>15685</v>
      </c>
      <c r="H2036" s="415">
        <f>+G2036</f>
        <v>15685</v>
      </c>
    </row>
    <row r="2037" spans="1:8" ht="17.25" thickTop="1" thickBot="1" x14ac:dyDescent="0.3">
      <c r="A2037" s="110">
        <f>+A2036+1</f>
        <v>10</v>
      </c>
      <c r="B2037" s="116" t="s">
        <v>190</v>
      </c>
      <c r="C2037" s="116"/>
      <c r="D2037" s="237">
        <f>+D2032</f>
        <v>0</v>
      </c>
      <c r="E2037" s="238">
        <f>+E2033</f>
        <v>0</v>
      </c>
      <c r="F2037" s="239">
        <f>+F2034+F2035</f>
        <v>0</v>
      </c>
      <c r="G2037" s="385">
        <f>+G2036</f>
        <v>15685</v>
      </c>
      <c r="H2037" s="385">
        <f>SUM(D2037:G2037)</f>
        <v>15685</v>
      </c>
    </row>
    <row r="2038" spans="1:8" ht="15.75" thickTop="1" x14ac:dyDescent="0.2">
      <c r="A2038" s="110"/>
      <c r="B2038" s="129"/>
      <c r="C2038" s="129"/>
      <c r="D2038" s="144"/>
      <c r="E2038" s="145"/>
      <c r="F2038" s="144"/>
      <c r="G2038" s="144"/>
      <c r="H2038" s="144"/>
    </row>
    <row r="2039" spans="1:8" ht="16.5" thickBot="1" x14ac:dyDescent="0.3">
      <c r="A2039" s="110"/>
      <c r="B2039" s="135" t="s">
        <v>191</v>
      </c>
      <c r="C2039" s="135"/>
      <c r="D2039" s="144"/>
      <c r="E2039" s="145"/>
      <c r="F2039" s="144"/>
      <c r="G2039" s="144"/>
      <c r="H2039" s="144"/>
    </row>
    <row r="2040" spans="1:8" ht="15.75" thickTop="1" x14ac:dyDescent="0.2">
      <c r="A2040" s="110">
        <f>+A2037+1</f>
        <v>11</v>
      </c>
      <c r="B2040" s="129" t="s">
        <v>192</v>
      </c>
      <c r="C2040" s="129"/>
      <c r="D2040" s="146">
        <v>0</v>
      </c>
      <c r="E2040" s="147">
        <v>0</v>
      </c>
      <c r="F2040" s="147">
        <v>0</v>
      </c>
      <c r="G2040" s="147">
        <v>13592.75</v>
      </c>
      <c r="H2040" s="148">
        <f>SUM(D2040:G2040)</f>
        <v>13592.75</v>
      </c>
    </row>
    <row r="2041" spans="1:8" ht="16.5" thickBot="1" x14ac:dyDescent="0.3">
      <c r="A2041" s="110">
        <f>+A2040+1</f>
        <v>12</v>
      </c>
      <c r="B2041" s="724" t="s">
        <v>193</v>
      </c>
      <c r="C2041" s="116"/>
      <c r="D2041" s="277">
        <f>+D2037-D2040</f>
        <v>0</v>
      </c>
      <c r="E2041" s="149">
        <f>+E2037-E2040</f>
        <v>0</v>
      </c>
      <c r="F2041" s="149">
        <f>+F2037-F2040</f>
        <v>0</v>
      </c>
      <c r="G2041" s="149">
        <f>+G2037-G2040</f>
        <v>2092.25</v>
      </c>
      <c r="H2041" s="150">
        <f>+H2037-H2040</f>
        <v>2092.25</v>
      </c>
    </row>
    <row r="2042" spans="1:8" ht="15.75" thickTop="1" x14ac:dyDescent="0.2">
      <c r="A2042" s="110"/>
      <c r="B2042" s="129"/>
      <c r="C2042" s="129"/>
      <c r="D2042" s="129"/>
      <c r="E2042" s="151"/>
      <c r="F2042" s="129"/>
      <c r="G2042" s="129"/>
      <c r="H2042" s="129"/>
    </row>
    <row r="2043" spans="1:8" ht="16.5" thickBot="1" x14ac:dyDescent="0.3">
      <c r="A2043" s="110"/>
      <c r="B2043" s="152" t="s">
        <v>194</v>
      </c>
      <c r="C2043" s="134"/>
      <c r="D2043" s="129"/>
      <c r="E2043" s="151"/>
      <c r="F2043" s="129"/>
      <c r="G2043" s="129"/>
      <c r="H2043" s="129"/>
    </row>
    <row r="2044" spans="1:8" ht="15.75" thickTop="1" x14ac:dyDescent="0.2">
      <c r="A2044" s="110">
        <f>+A2041+1</f>
        <v>13</v>
      </c>
      <c r="B2044" s="129" t="s">
        <v>195</v>
      </c>
      <c r="C2044" s="129"/>
      <c r="D2044" s="153"/>
      <c r="E2044" s="154"/>
      <c r="F2044" s="140"/>
      <c r="G2044" s="155"/>
      <c r="H2044" s="418">
        <v>3286909</v>
      </c>
    </row>
    <row r="2045" spans="1:8" x14ac:dyDescent="0.2">
      <c r="A2045" s="110">
        <f>+A2044+1</f>
        <v>14</v>
      </c>
      <c r="B2045" s="110" t="s">
        <v>196</v>
      </c>
      <c r="C2045" s="110"/>
      <c r="D2045" s="157"/>
      <c r="E2045" s="158"/>
      <c r="F2045" s="159"/>
      <c r="G2045" s="160"/>
      <c r="H2045" s="419">
        <v>0</v>
      </c>
    </row>
    <row r="2046" spans="1:8" x14ac:dyDescent="0.2">
      <c r="A2046" s="110">
        <f>+A2045+1</f>
        <v>15</v>
      </c>
      <c r="B2046" s="129" t="s">
        <v>197</v>
      </c>
      <c r="C2046" s="129"/>
      <c r="D2046" s="157"/>
      <c r="E2046" s="158"/>
      <c r="F2046" s="159"/>
      <c r="G2046" s="160"/>
      <c r="H2046" s="419">
        <v>0</v>
      </c>
    </row>
    <row r="2047" spans="1:8" ht="15.75" thickBot="1" x14ac:dyDescent="0.25">
      <c r="A2047" s="110">
        <f>+A2046+1</f>
        <v>16</v>
      </c>
      <c r="B2047" s="129" t="s">
        <v>198</v>
      </c>
      <c r="C2047" s="129"/>
      <c r="D2047" s="157"/>
      <c r="E2047" s="158"/>
      <c r="F2047" s="159"/>
      <c r="G2047" s="160"/>
      <c r="H2047" s="419">
        <v>0</v>
      </c>
    </row>
    <row r="2048" spans="1:8" ht="17.25" thickTop="1" thickBot="1" x14ac:dyDescent="0.3">
      <c r="A2048" s="110">
        <f>+A2047+1</f>
        <v>17</v>
      </c>
      <c r="B2048" s="116" t="s">
        <v>199</v>
      </c>
      <c r="C2048" s="116"/>
      <c r="D2048" s="162"/>
      <c r="E2048" s="163"/>
      <c r="F2048" s="164"/>
      <c r="G2048" s="164"/>
      <c r="H2048" s="420">
        <f>+H2044+H2045+H2046-H2047</f>
        <v>3286909</v>
      </c>
    </row>
    <row r="2049" spans="1:8" ht="15.75" thickTop="1" x14ac:dyDescent="0.2">
      <c r="A2049" s="110"/>
      <c r="B2049" s="129" t="s">
        <v>177</v>
      </c>
      <c r="C2049" s="129"/>
      <c r="D2049" s="166"/>
      <c r="E2049" s="167"/>
      <c r="F2049" s="166"/>
      <c r="G2049" s="166"/>
      <c r="H2049" s="166"/>
    </row>
    <row r="2050" spans="1:8" ht="16.5" thickBot="1" x14ac:dyDescent="0.3">
      <c r="A2050" s="110"/>
      <c r="B2050" s="135" t="s">
        <v>200</v>
      </c>
      <c r="C2050" s="135"/>
      <c r="D2050" s="166"/>
      <c r="E2050" s="167"/>
      <c r="F2050" s="166"/>
      <c r="G2050" s="166"/>
      <c r="H2050" s="166"/>
    </row>
    <row r="2051" spans="1:8" ht="15.75" thickTop="1" x14ac:dyDescent="0.2">
      <c r="A2051" s="110">
        <f>+A2048+1</f>
        <v>18</v>
      </c>
      <c r="B2051" s="129" t="s">
        <v>201</v>
      </c>
      <c r="C2051" s="129"/>
      <c r="D2051" s="199">
        <v>2.4164999999999998E-3</v>
      </c>
      <c r="E2051" s="200">
        <f>+INT(E2041/$H$32*10000000)/10000000</f>
        <v>0</v>
      </c>
      <c r="F2051" s="200">
        <f>+INT(F2041/$H$32*10000000)/10000000</f>
        <v>0</v>
      </c>
      <c r="G2051" s="200">
        <f>+INT(G2041/$H$2048*10000000)/10000000</f>
        <v>6.3650000000000002E-4</v>
      </c>
      <c r="H2051" s="278">
        <f>SUM(D2051:G2051)</f>
        <v>3.0529999999999997E-3</v>
      </c>
    </row>
    <row r="2052" spans="1:8" x14ac:dyDescent="0.2">
      <c r="A2052" s="110">
        <f t="shared" ref="A2052:A2057" si="93">+A2051+1</f>
        <v>19</v>
      </c>
      <c r="B2052" s="129" t="s">
        <v>202</v>
      </c>
      <c r="C2052" s="129"/>
      <c r="D2052" s="142">
        <f>H2048*D2051</f>
        <v>7942.8155984999994</v>
      </c>
      <c r="E2052" s="142">
        <f>+$H$32*E2051</f>
        <v>0</v>
      </c>
      <c r="F2052" s="142">
        <f>+$H$32*F2051</f>
        <v>0</v>
      </c>
      <c r="G2052" s="142">
        <f>H2048*G2051</f>
        <v>2092.1175785</v>
      </c>
      <c r="H2052" s="168">
        <f>SUM(D2052:G2052)</f>
        <v>10034.933176999999</v>
      </c>
    </row>
    <row r="2053" spans="1:8" x14ac:dyDescent="0.2">
      <c r="A2053" s="110">
        <f t="shared" si="93"/>
        <v>20</v>
      </c>
      <c r="B2053" s="129" t="s">
        <v>203</v>
      </c>
      <c r="C2053" s="129"/>
      <c r="D2053" s="281">
        <f>IF(D2041&lt;&gt;0,+D2052-D2041,0)</f>
        <v>0</v>
      </c>
      <c r="E2053" s="283">
        <f>IF(E2041&lt;&gt;0,+E2052-E2041,0)</f>
        <v>0</v>
      </c>
      <c r="F2053" s="283">
        <f>IF(F2041&lt;&gt;0,+F2052-F2041,0)</f>
        <v>0</v>
      </c>
      <c r="G2053" s="282">
        <f>IF(G2041&lt;&gt;0,+G2052-G2041,0)</f>
        <v>-0.132421499999964</v>
      </c>
      <c r="H2053" s="168">
        <f>SUM(D2053:G2053)</f>
        <v>-0.132421499999964</v>
      </c>
    </row>
    <row r="2054" spans="1:8" ht="15.75" x14ac:dyDescent="0.25">
      <c r="A2054" s="110">
        <f t="shared" si="93"/>
        <v>21</v>
      </c>
      <c r="B2054" s="129" t="s">
        <v>204</v>
      </c>
      <c r="C2054" s="129"/>
      <c r="D2054" s="267"/>
      <c r="E2054" s="169"/>
      <c r="F2054" s="169"/>
      <c r="G2054" s="169"/>
      <c r="H2054" s="268"/>
    </row>
    <row r="2055" spans="1:8" x14ac:dyDescent="0.2">
      <c r="A2055" s="110">
        <f t="shared" si="93"/>
        <v>22</v>
      </c>
      <c r="B2055" s="129" t="s">
        <v>205</v>
      </c>
      <c r="C2055" s="129"/>
      <c r="D2055" s="271"/>
      <c r="E2055" s="273"/>
      <c r="F2055" s="273"/>
      <c r="G2055" s="273"/>
      <c r="H2055" s="272"/>
    </row>
    <row r="2056" spans="1:8" x14ac:dyDescent="0.2">
      <c r="A2056" s="110">
        <f t="shared" si="93"/>
        <v>23</v>
      </c>
      <c r="B2056" s="129" t="s">
        <v>206</v>
      </c>
      <c r="C2056" s="129"/>
      <c r="D2056" s="271"/>
      <c r="E2056" s="273"/>
      <c r="F2056" s="273"/>
      <c r="G2056" s="273"/>
      <c r="H2056" s="272"/>
    </row>
    <row r="2057" spans="1:8" x14ac:dyDescent="0.2">
      <c r="A2057" s="110">
        <f t="shared" si="93"/>
        <v>24</v>
      </c>
      <c r="B2057" s="129" t="s">
        <v>145</v>
      </c>
      <c r="C2057" s="129"/>
      <c r="D2057" s="269"/>
      <c r="E2057" s="270"/>
      <c r="F2057" s="270"/>
      <c r="G2057" s="270"/>
      <c r="H2057" s="266"/>
    </row>
    <row r="2058" spans="1:8" x14ac:dyDescent="0.2">
      <c r="A2058" s="139" t="s">
        <v>139</v>
      </c>
      <c r="B2058" s="170" t="s">
        <v>146</v>
      </c>
      <c r="C2058" s="212"/>
      <c r="D2058" s="171">
        <v>0</v>
      </c>
      <c r="E2058" s="172">
        <v>0</v>
      </c>
      <c r="F2058" s="172"/>
      <c r="G2058" s="172">
        <v>0</v>
      </c>
      <c r="H2058" s="168">
        <f>SUM(D2058:G2058)</f>
        <v>0</v>
      </c>
    </row>
    <row r="2059" spans="1:8" x14ac:dyDescent="0.2">
      <c r="A2059" s="139" t="s">
        <v>140</v>
      </c>
      <c r="B2059" s="170" t="s">
        <v>147</v>
      </c>
      <c r="C2059" s="129"/>
      <c r="D2059" s="171">
        <v>0</v>
      </c>
      <c r="E2059" s="172">
        <v>0</v>
      </c>
      <c r="F2059" s="172"/>
      <c r="G2059" s="172">
        <v>0</v>
      </c>
      <c r="H2059" s="168">
        <f>SUM(D2059:G2059)</f>
        <v>0</v>
      </c>
    </row>
    <row r="2060" spans="1:8" x14ac:dyDescent="0.2">
      <c r="A2060" s="139" t="s">
        <v>141</v>
      </c>
      <c r="B2060" s="129" t="s">
        <v>407</v>
      </c>
      <c r="C2060" s="129"/>
      <c r="D2060" s="279">
        <f>+D2052+D2058+D2059</f>
        <v>7942.8155984999994</v>
      </c>
      <c r="E2060" s="172">
        <f>+E2052+E2058+E2059</f>
        <v>0</v>
      </c>
      <c r="F2060" s="172">
        <f>+F2052+F2058+F2059</f>
        <v>0</v>
      </c>
      <c r="G2060" s="280">
        <f>+G2052+G2058+G2059</f>
        <v>2092.1175785</v>
      </c>
      <c r="H2060" s="168">
        <v>8800.2000000000007</v>
      </c>
    </row>
    <row r="2061" spans="1:8" x14ac:dyDescent="0.2">
      <c r="A2061" s="110">
        <v>25</v>
      </c>
      <c r="B2061" s="129" t="s">
        <v>148</v>
      </c>
      <c r="C2061" s="129"/>
      <c r="D2061" s="279">
        <v>7942.8</v>
      </c>
      <c r="E2061" s="172">
        <v>0</v>
      </c>
      <c r="F2061" s="172"/>
      <c r="G2061" s="280">
        <v>2092.13</v>
      </c>
      <c r="H2061" s="168">
        <f>SUM(D2061:G2061)</f>
        <v>10034.93</v>
      </c>
    </row>
    <row r="2062" spans="1:8" ht="15.75" thickBot="1" x14ac:dyDescent="0.25">
      <c r="A2062" s="110">
        <f>+A2061+1</f>
        <v>26</v>
      </c>
      <c r="B2062" s="129" t="s">
        <v>149</v>
      </c>
      <c r="C2062" s="129"/>
      <c r="D2062" s="279">
        <f>+D2061-D2060</f>
        <v>-1.5598499999214255E-2</v>
      </c>
      <c r="E2062" s="142">
        <f>+E2061-E2060</f>
        <v>0</v>
      </c>
      <c r="F2062" s="142">
        <f>+F2061-F2060</f>
        <v>0</v>
      </c>
      <c r="G2062" s="280">
        <f>+G2061-G2060</f>
        <v>1.2421500000073138E-2</v>
      </c>
      <c r="H2062" s="173">
        <v>-0.01</v>
      </c>
    </row>
    <row r="2063" spans="1:8" ht="15.75" thickBot="1" x14ac:dyDescent="0.25">
      <c r="A2063" s="110">
        <f>+A2062+1</f>
        <v>27</v>
      </c>
      <c r="B2063" s="129" t="s">
        <v>207</v>
      </c>
      <c r="C2063" s="129"/>
      <c r="D2063" s="171">
        <v>0</v>
      </c>
      <c r="E2063" s="172">
        <v>0</v>
      </c>
      <c r="F2063" s="172"/>
      <c r="G2063" s="169"/>
      <c r="H2063" s="173">
        <f>SUM(D2063:F2063)</f>
        <v>0</v>
      </c>
    </row>
    <row r="2064" spans="1:8" ht="16.5" thickBot="1" x14ac:dyDescent="0.3">
      <c r="A2064" s="110">
        <f>+A2063+1</f>
        <v>28</v>
      </c>
      <c r="B2064" s="116" t="s">
        <v>208</v>
      </c>
      <c r="C2064" s="116"/>
      <c r="D2064" s="174">
        <f>+D2060+D2062+D2063</f>
        <v>7942.8</v>
      </c>
      <c r="E2064" s="174">
        <f>+E2060+E2062+E2063</f>
        <v>0</v>
      </c>
      <c r="F2064" s="174">
        <f>+F2060+F2062+F2063</f>
        <v>0</v>
      </c>
      <c r="G2064" s="174">
        <f>+G2060+G2062</f>
        <v>2092.13</v>
      </c>
      <c r="H2064" s="175">
        <f>SUM(D2064:G2064)</f>
        <v>10034.93</v>
      </c>
    </row>
    <row r="2065" spans="1:9" ht="15.75" thickTop="1" x14ac:dyDescent="0.2">
      <c r="A2065" s="110"/>
      <c r="B2065" s="129"/>
      <c r="C2065" s="129"/>
      <c r="D2065" s="151"/>
      <c r="E2065" s="151"/>
      <c r="F2065" s="151"/>
      <c r="G2065" s="151"/>
      <c r="H2065" s="151"/>
    </row>
    <row r="2066" spans="1:9" ht="16.5" thickBot="1" x14ac:dyDescent="0.3">
      <c r="A2066" s="110"/>
      <c r="B2066" s="135" t="s">
        <v>209</v>
      </c>
      <c r="C2066" s="135"/>
      <c r="D2066" s="151"/>
      <c r="E2066" s="151"/>
      <c r="F2066" s="151"/>
      <c r="G2066" s="151"/>
      <c r="H2066" s="151"/>
    </row>
    <row r="2067" spans="1:9" ht="15.75" thickTop="1" x14ac:dyDescent="0.2">
      <c r="A2067" s="110">
        <f>+A2064+1</f>
        <v>29</v>
      </c>
      <c r="B2067" s="129" t="s">
        <v>168</v>
      </c>
      <c r="C2067" s="129"/>
      <c r="D2067" s="176"/>
      <c r="E2067" s="177"/>
      <c r="F2067" s="178"/>
      <c r="G2067" s="179">
        <v>0</v>
      </c>
      <c r="H2067" s="180">
        <f>G2067</f>
        <v>0</v>
      </c>
    </row>
    <row r="2068" spans="1:9" x14ac:dyDescent="0.2">
      <c r="A2068" s="110">
        <f t="shared" ref="A2068:A2076" si="94">+A2067+1</f>
        <v>30</v>
      </c>
      <c r="B2068" s="129" t="s">
        <v>169</v>
      </c>
      <c r="C2068" s="129"/>
      <c r="D2068" s="181"/>
      <c r="E2068" s="182"/>
      <c r="F2068" s="141"/>
      <c r="G2068" s="142">
        <v>0</v>
      </c>
      <c r="H2068" s="183">
        <f t="shared" ref="H2068:H2075" si="95">+G2068</f>
        <v>0</v>
      </c>
    </row>
    <row r="2069" spans="1:9" x14ac:dyDescent="0.2">
      <c r="A2069" s="110">
        <f t="shared" si="94"/>
        <v>31</v>
      </c>
      <c r="B2069" s="129" t="s">
        <v>360</v>
      </c>
      <c r="C2069" s="129"/>
      <c r="D2069" s="181"/>
      <c r="E2069" s="182"/>
      <c r="F2069" s="141"/>
      <c r="G2069" s="142">
        <v>0</v>
      </c>
      <c r="H2069" s="183">
        <f t="shared" si="95"/>
        <v>0</v>
      </c>
    </row>
    <row r="2070" spans="1:9" x14ac:dyDescent="0.2">
      <c r="A2070" s="110">
        <f t="shared" si="94"/>
        <v>32</v>
      </c>
      <c r="B2070" s="129" t="s">
        <v>210</v>
      </c>
      <c r="C2070" s="129"/>
      <c r="D2070" s="181"/>
      <c r="E2070" s="182"/>
      <c r="F2070" s="141"/>
      <c r="G2070" s="142">
        <v>0</v>
      </c>
      <c r="H2070" s="183">
        <f t="shared" si="95"/>
        <v>0</v>
      </c>
    </row>
    <row r="2071" spans="1:9" x14ac:dyDescent="0.2">
      <c r="A2071" s="110">
        <f t="shared" si="94"/>
        <v>33</v>
      </c>
      <c r="B2071" s="129"/>
      <c r="C2071" s="129"/>
      <c r="D2071" s="181"/>
      <c r="E2071" s="182"/>
      <c r="F2071" s="141"/>
      <c r="G2071" s="265"/>
      <c r="H2071" s="274"/>
    </row>
    <row r="2072" spans="1:9" x14ac:dyDescent="0.2">
      <c r="A2072" s="110">
        <f t="shared" si="94"/>
        <v>34</v>
      </c>
      <c r="B2072" s="129" t="s">
        <v>211</v>
      </c>
      <c r="C2072" s="129"/>
      <c r="D2072" s="181"/>
      <c r="E2072" s="182"/>
      <c r="F2072" s="141"/>
      <c r="G2072" s="142">
        <v>0</v>
      </c>
      <c r="H2072" s="183">
        <f t="shared" si="95"/>
        <v>0</v>
      </c>
    </row>
    <row r="2073" spans="1:9" x14ac:dyDescent="0.2">
      <c r="A2073" s="110">
        <f t="shared" si="94"/>
        <v>35</v>
      </c>
      <c r="B2073" s="129" t="s">
        <v>212</v>
      </c>
      <c r="C2073" s="129"/>
      <c r="D2073" s="181"/>
      <c r="E2073" s="182"/>
      <c r="F2073" s="141"/>
      <c r="G2073" s="142">
        <v>0</v>
      </c>
      <c r="H2073" s="183">
        <f t="shared" si="95"/>
        <v>0</v>
      </c>
    </row>
    <row r="2074" spans="1:9" x14ac:dyDescent="0.2">
      <c r="A2074" s="110">
        <f t="shared" si="94"/>
        <v>36</v>
      </c>
      <c r="B2074" s="129" t="s">
        <v>213</v>
      </c>
      <c r="C2074" s="129"/>
      <c r="D2074" s="181"/>
      <c r="E2074" s="182"/>
      <c r="F2074" s="141"/>
      <c r="G2074" s="142">
        <v>0</v>
      </c>
      <c r="H2074" s="183">
        <f t="shared" si="95"/>
        <v>0</v>
      </c>
    </row>
    <row r="2075" spans="1:9" ht="60.75" thickBot="1" x14ac:dyDescent="0.25">
      <c r="A2075" s="184">
        <f t="shared" si="94"/>
        <v>37</v>
      </c>
      <c r="B2075" s="185" t="s">
        <v>214</v>
      </c>
      <c r="C2075" s="186"/>
      <c r="D2075" s="187"/>
      <c r="E2075" s="188"/>
      <c r="F2075" s="189"/>
      <c r="G2075" s="190">
        <v>0</v>
      </c>
      <c r="H2075" s="191">
        <f t="shared" si="95"/>
        <v>0</v>
      </c>
    </row>
    <row r="2076" spans="1:9" ht="17.25" thickTop="1" thickBot="1" x14ac:dyDescent="0.3">
      <c r="A2076" s="110">
        <f t="shared" si="94"/>
        <v>38</v>
      </c>
      <c r="B2076" s="724" t="s">
        <v>215</v>
      </c>
      <c r="C2076" s="116"/>
      <c r="D2076" s="192"/>
      <c r="E2076" s="143"/>
      <c r="F2076" s="193"/>
      <c r="G2076" s="194">
        <f>SUM(G2067:G2075)</f>
        <v>0</v>
      </c>
      <c r="H2076" s="194">
        <f>SUM(H2067:H2075)</f>
        <v>0</v>
      </c>
    </row>
    <row r="2077" spans="1:9" ht="16.5" thickTop="1" thickBot="1" x14ac:dyDescent="0.25">
      <c r="A2077" s="110"/>
      <c r="B2077" s="129"/>
      <c r="C2077" s="129"/>
      <c r="D2077" s="195"/>
      <c r="E2077" s="195"/>
      <c r="F2077" s="195"/>
      <c r="G2077" s="195"/>
      <c r="H2077" s="195"/>
    </row>
    <row r="2078" spans="1:9" ht="17.25" thickTop="1" thickBot="1" x14ac:dyDescent="0.3">
      <c r="A2078" s="110">
        <f>+A2076+1</f>
        <v>39</v>
      </c>
      <c r="B2078" s="116" t="s">
        <v>216</v>
      </c>
      <c r="C2078" s="116"/>
      <c r="D2078" s="196">
        <f>D2064</f>
        <v>7942.8</v>
      </c>
      <c r="E2078" s="196">
        <f>E2064</f>
        <v>0</v>
      </c>
      <c r="F2078" s="196">
        <f>F2064</f>
        <v>0</v>
      </c>
      <c r="G2078" s="194">
        <f>G2064+G2076</f>
        <v>2092.13</v>
      </c>
      <c r="H2078" s="194">
        <f>H2064+H2076</f>
        <v>10034.93</v>
      </c>
      <c r="I2078" s="482"/>
    </row>
    <row r="2079" spans="1:9" ht="16.5" thickTop="1" thickBot="1" x14ac:dyDescent="0.25">
      <c r="A2079" s="110">
        <f>+A2078+1</f>
        <v>40</v>
      </c>
      <c r="B2079" s="725" t="s">
        <v>217</v>
      </c>
      <c r="C2079" s="197"/>
      <c r="D2079" s="201"/>
      <c r="E2079" s="198"/>
      <c r="F2079" s="198"/>
      <c r="G2079" s="198"/>
      <c r="H2079" s="382">
        <v>1.1461E-4</v>
      </c>
    </row>
    <row r="2080" spans="1:9" ht="15.75" thickTop="1" x14ac:dyDescent="0.2"/>
    <row r="2082" spans="1:8" ht="20.25" x14ac:dyDescent="0.3">
      <c r="A2082" s="109" t="s">
        <v>134</v>
      </c>
      <c r="B2082" s="110"/>
      <c r="C2082" s="109"/>
      <c r="E2082" s="202"/>
      <c r="F2082" s="110"/>
      <c r="G2082" s="110"/>
      <c r="H2082" s="110"/>
    </row>
    <row r="2083" spans="1:8" ht="20.25" x14ac:dyDescent="0.3">
      <c r="A2083" s="112" t="s">
        <v>645</v>
      </c>
      <c r="B2083" s="109"/>
      <c r="C2083" s="109"/>
      <c r="D2083" s="110"/>
      <c r="E2083" s="111"/>
      <c r="F2083" s="110"/>
      <c r="G2083" s="110"/>
      <c r="H2083" s="110"/>
    </row>
    <row r="2084" spans="1:8" x14ac:dyDescent="0.2">
      <c r="A2084" s="113" t="s">
        <v>173</v>
      </c>
      <c r="B2084" s="114"/>
      <c r="C2084" s="115"/>
      <c r="D2084" s="110"/>
      <c r="E2084" s="111"/>
      <c r="F2084" s="110"/>
      <c r="G2084" s="110"/>
      <c r="H2084" s="110"/>
    </row>
    <row r="2085" spans="1:8" ht="21" thickBot="1" x14ac:dyDescent="0.35">
      <c r="A2085" s="256" t="s">
        <v>523</v>
      </c>
      <c r="B2085" s="257"/>
      <c r="C2085" s="257"/>
      <c r="D2085" s="110"/>
      <c r="E2085" s="111"/>
      <c r="F2085" s="110"/>
      <c r="G2085" s="110"/>
      <c r="H2085" s="110"/>
    </row>
    <row r="2086" spans="1:8" ht="15.75" thickBot="1" x14ac:dyDescent="0.25">
      <c r="A2086" s="110"/>
      <c r="B2086" s="110"/>
      <c r="C2086" s="110"/>
      <c r="D2086" s="110"/>
      <c r="E2086" s="111"/>
      <c r="F2086" s="110"/>
      <c r="G2086" s="110"/>
      <c r="H2086" s="110"/>
    </row>
    <row r="2087" spans="1:8" ht="15.75" thickTop="1" x14ac:dyDescent="0.2">
      <c r="A2087" s="110">
        <v>1</v>
      </c>
      <c r="B2087" s="117" t="s">
        <v>174</v>
      </c>
      <c r="C2087" s="388">
        <v>401</v>
      </c>
      <c r="D2087" s="118"/>
      <c r="E2087" s="119"/>
      <c r="F2087" s="110"/>
      <c r="G2087" s="120"/>
      <c r="H2087" s="120"/>
    </row>
    <row r="2088" spans="1:8" x14ac:dyDescent="0.2">
      <c r="A2088" s="110">
        <v>2</v>
      </c>
      <c r="B2088" s="117" t="s">
        <v>175</v>
      </c>
      <c r="C2088" s="121" t="s">
        <v>419</v>
      </c>
      <c r="D2088" s="122"/>
      <c r="E2088" s="123"/>
      <c r="F2088" s="110"/>
      <c r="G2088" s="120"/>
      <c r="H2088" s="120"/>
    </row>
    <row r="2089" spans="1:8" ht="15.75" thickBot="1" x14ac:dyDescent="0.25">
      <c r="A2089" s="110">
        <v>3</v>
      </c>
      <c r="B2089" s="117" t="s">
        <v>176</v>
      </c>
      <c r="C2089" s="124"/>
      <c r="D2089" s="125"/>
      <c r="E2089" s="126"/>
      <c r="F2089" s="120"/>
      <c r="G2089" s="120"/>
      <c r="H2089" s="120"/>
    </row>
    <row r="2090" spans="1:8" ht="15.75" thickTop="1" x14ac:dyDescent="0.2">
      <c r="A2090" s="110"/>
      <c r="B2090" s="117" t="s">
        <v>177</v>
      </c>
      <c r="C2090" s="117"/>
      <c r="D2090" s="127"/>
      <c r="E2090" s="128"/>
      <c r="F2090" s="120"/>
      <c r="G2090" s="120"/>
      <c r="H2090" s="120"/>
    </row>
    <row r="2091" spans="1:8" x14ac:dyDescent="0.2">
      <c r="A2091" s="110"/>
      <c r="B2091" s="110"/>
      <c r="C2091" s="110"/>
      <c r="D2091" s="110"/>
      <c r="E2091" s="111"/>
      <c r="F2091" s="110"/>
      <c r="G2091" s="110"/>
      <c r="H2091" s="110"/>
    </row>
    <row r="2092" spans="1:8" x14ac:dyDescent="0.2">
      <c r="A2092" s="110"/>
      <c r="B2092" s="117"/>
      <c r="C2092" s="117"/>
      <c r="D2092" s="120"/>
      <c r="E2092" s="128"/>
      <c r="F2092" s="127" t="s">
        <v>178</v>
      </c>
      <c r="G2092" s="120"/>
      <c r="H2092" s="120"/>
    </row>
    <row r="2093" spans="1:8" x14ac:dyDescent="0.2">
      <c r="A2093" s="110"/>
      <c r="B2093" s="129"/>
      <c r="C2093" s="129"/>
      <c r="D2093" s="130" t="s">
        <v>179</v>
      </c>
      <c r="E2093" s="131" t="s">
        <v>180</v>
      </c>
      <c r="F2093" s="127" t="s">
        <v>181</v>
      </c>
      <c r="G2093" s="127" t="s">
        <v>182</v>
      </c>
      <c r="H2093" s="120"/>
    </row>
    <row r="2094" spans="1:8" x14ac:dyDescent="0.2">
      <c r="A2094" s="110">
        <v>4</v>
      </c>
      <c r="B2094" s="117" t="s">
        <v>154</v>
      </c>
      <c r="C2094" s="117"/>
      <c r="D2094" s="275"/>
      <c r="E2094" s="132"/>
      <c r="F2094" s="276"/>
      <c r="G2094" s="133"/>
      <c r="H2094" s="275"/>
    </row>
    <row r="2095" spans="1:8" ht="15.75" x14ac:dyDescent="0.25">
      <c r="A2095" s="110"/>
      <c r="B2095" s="129"/>
      <c r="C2095" s="129"/>
      <c r="D2095" s="134" t="s">
        <v>183</v>
      </c>
      <c r="E2095" s="135" t="s">
        <v>183</v>
      </c>
      <c r="F2095" s="136" t="s">
        <v>183</v>
      </c>
      <c r="G2095" s="136" t="s">
        <v>184</v>
      </c>
      <c r="H2095" s="136" t="s">
        <v>185</v>
      </c>
    </row>
    <row r="2096" spans="1:8" ht="16.5" thickBot="1" x14ac:dyDescent="0.3">
      <c r="A2096" s="110"/>
      <c r="B2096" s="135" t="s">
        <v>186</v>
      </c>
      <c r="C2096" s="135"/>
      <c r="D2096" s="137"/>
      <c r="E2096" s="138"/>
      <c r="F2096" s="137"/>
      <c r="G2096" s="137"/>
      <c r="H2096" s="137"/>
    </row>
    <row r="2097" spans="1:8" ht="16.5" thickTop="1" x14ac:dyDescent="0.25">
      <c r="A2097" s="139">
        <f>1+A2094</f>
        <v>5</v>
      </c>
      <c r="B2097" s="117" t="s">
        <v>187</v>
      </c>
      <c r="C2097" s="135"/>
      <c r="D2097" s="216">
        <v>0</v>
      </c>
      <c r="E2097" s="217"/>
      <c r="F2097" s="218"/>
      <c r="G2097" s="219"/>
      <c r="H2097" s="220">
        <f>+D2097</f>
        <v>0</v>
      </c>
    </row>
    <row r="2098" spans="1:8" x14ac:dyDescent="0.2">
      <c r="A2098" s="110">
        <f>+A2097+1</f>
        <v>6</v>
      </c>
      <c r="B2098" s="129" t="s">
        <v>188</v>
      </c>
      <c r="C2098" s="129"/>
      <c r="D2098" s="221"/>
      <c r="E2098" s="222">
        <v>0</v>
      </c>
      <c r="F2098" s="223"/>
      <c r="G2098" s="224"/>
      <c r="H2098" s="220">
        <f>+E2098</f>
        <v>0</v>
      </c>
    </row>
    <row r="2099" spans="1:8" x14ac:dyDescent="0.2">
      <c r="A2099" s="110">
        <f>+A2098+1</f>
        <v>7</v>
      </c>
      <c r="B2099" s="129" t="s">
        <v>155</v>
      </c>
      <c r="C2099" s="129"/>
      <c r="D2099" s="225"/>
      <c r="E2099" s="226"/>
      <c r="F2099" s="227">
        <v>0</v>
      </c>
      <c r="G2099" s="228"/>
      <c r="H2099" s="229">
        <f>+F2099</f>
        <v>0</v>
      </c>
    </row>
    <row r="2100" spans="1:8" x14ac:dyDescent="0.2">
      <c r="A2100" s="110">
        <f>+A2099+1</f>
        <v>8</v>
      </c>
      <c r="B2100" s="129" t="s">
        <v>156</v>
      </c>
      <c r="C2100" s="129"/>
      <c r="D2100" s="225"/>
      <c r="E2100" s="230"/>
      <c r="F2100" s="231">
        <v>0</v>
      </c>
      <c r="G2100" s="232"/>
      <c r="H2100" s="229">
        <f>+F2100</f>
        <v>0</v>
      </c>
    </row>
    <row r="2101" spans="1:8" ht="15.75" thickBot="1" x14ac:dyDescent="0.25">
      <c r="A2101" s="110">
        <f>+A2100+1</f>
        <v>9</v>
      </c>
      <c r="B2101" s="129" t="s">
        <v>189</v>
      </c>
      <c r="C2101" s="129"/>
      <c r="D2101" s="225"/>
      <c r="E2101" s="233"/>
      <c r="F2101" s="234"/>
      <c r="G2101" s="235">
        <v>0</v>
      </c>
      <c r="H2101" s="236">
        <f>+G2101</f>
        <v>0</v>
      </c>
    </row>
    <row r="2102" spans="1:8" ht="17.25" thickTop="1" thickBot="1" x14ac:dyDescent="0.3">
      <c r="A2102" s="110">
        <f>+A2101+1</f>
        <v>10</v>
      </c>
      <c r="B2102" s="116" t="s">
        <v>190</v>
      </c>
      <c r="C2102" s="116"/>
      <c r="D2102" s="237">
        <f>+D2097</f>
        <v>0</v>
      </c>
      <c r="E2102" s="238">
        <f>+E2098</f>
        <v>0</v>
      </c>
      <c r="F2102" s="239">
        <f>+F2099+F2100</f>
        <v>0</v>
      </c>
      <c r="G2102" s="239">
        <f>+G2101</f>
        <v>0</v>
      </c>
      <c r="H2102" s="239">
        <f>SUM(D2102:G2102)</f>
        <v>0</v>
      </c>
    </row>
    <row r="2103" spans="1:8" ht="15.75" thickTop="1" x14ac:dyDescent="0.2">
      <c r="A2103" s="110"/>
      <c r="B2103" s="129"/>
      <c r="C2103" s="129"/>
      <c r="D2103" s="144"/>
      <c r="E2103" s="145"/>
      <c r="F2103" s="144"/>
      <c r="G2103" s="144"/>
      <c r="H2103" s="144"/>
    </row>
    <row r="2104" spans="1:8" ht="16.5" thickBot="1" x14ac:dyDescent="0.3">
      <c r="A2104" s="110"/>
      <c r="B2104" s="135" t="s">
        <v>191</v>
      </c>
      <c r="C2104" s="135"/>
      <c r="D2104" s="144"/>
      <c r="E2104" s="145"/>
      <c r="F2104" s="144"/>
      <c r="G2104" s="144"/>
      <c r="H2104" s="144"/>
    </row>
    <row r="2105" spans="1:8" ht="15.75" thickTop="1" x14ac:dyDescent="0.2">
      <c r="A2105" s="110">
        <f>+A2102+1</f>
        <v>11</v>
      </c>
      <c r="B2105" s="129" t="s">
        <v>192</v>
      </c>
      <c r="C2105" s="129"/>
      <c r="D2105" s="146">
        <v>0</v>
      </c>
      <c r="E2105" s="147">
        <v>0</v>
      </c>
      <c r="F2105" s="147">
        <v>0</v>
      </c>
      <c r="G2105" s="147">
        <v>0</v>
      </c>
      <c r="H2105" s="148">
        <v>0</v>
      </c>
    </row>
    <row r="2106" spans="1:8" ht="16.5" thickBot="1" x14ac:dyDescent="0.3">
      <c r="A2106" s="110">
        <f>+A2105+1</f>
        <v>12</v>
      </c>
      <c r="B2106" s="724" t="s">
        <v>193</v>
      </c>
      <c r="C2106" s="116"/>
      <c r="D2106" s="277">
        <f>+D2102-D2105</f>
        <v>0</v>
      </c>
      <c r="E2106" s="149">
        <f>+E2102-E2105</f>
        <v>0</v>
      </c>
      <c r="F2106" s="149">
        <f>+F2102-F2105</f>
        <v>0</v>
      </c>
      <c r="G2106" s="149">
        <f>+G2102-G2105</f>
        <v>0</v>
      </c>
      <c r="H2106" s="150">
        <f>+H2102-H2105</f>
        <v>0</v>
      </c>
    </row>
    <row r="2107" spans="1:8" ht="15.75" thickTop="1" x14ac:dyDescent="0.2">
      <c r="A2107" s="110"/>
      <c r="B2107" s="129"/>
      <c r="C2107" s="129"/>
      <c r="D2107" s="129"/>
      <c r="E2107" s="151"/>
      <c r="F2107" s="129"/>
      <c r="G2107" s="129"/>
      <c r="H2107" s="129"/>
    </row>
    <row r="2108" spans="1:8" ht="16.5" thickBot="1" x14ac:dyDescent="0.3">
      <c r="A2108" s="110"/>
      <c r="B2108" s="152" t="s">
        <v>194</v>
      </c>
      <c r="C2108" s="134"/>
      <c r="D2108" s="129"/>
      <c r="E2108" s="151"/>
      <c r="F2108" s="129"/>
      <c r="G2108" s="129"/>
      <c r="H2108" s="129"/>
    </row>
    <row r="2109" spans="1:8" ht="15.75" thickTop="1" x14ac:dyDescent="0.2">
      <c r="A2109" s="110">
        <f>+A2106+1</f>
        <v>13</v>
      </c>
      <c r="B2109" s="129" t="s">
        <v>195</v>
      </c>
      <c r="C2109" s="129"/>
      <c r="D2109" s="153"/>
      <c r="E2109" s="154"/>
      <c r="F2109" s="140"/>
      <c r="G2109" s="155"/>
      <c r="H2109" s="418">
        <v>1301748475</v>
      </c>
    </row>
    <row r="2110" spans="1:8" x14ac:dyDescent="0.2">
      <c r="A2110" s="110">
        <f>+A2109+1</f>
        <v>14</v>
      </c>
      <c r="B2110" s="110" t="s">
        <v>196</v>
      </c>
      <c r="C2110" s="110"/>
      <c r="D2110" s="157"/>
      <c r="E2110" s="158"/>
      <c r="F2110" s="159"/>
      <c r="G2110" s="160"/>
      <c r="H2110" s="419">
        <v>0</v>
      </c>
    </row>
    <row r="2111" spans="1:8" x14ac:dyDescent="0.2">
      <c r="A2111" s="110">
        <f>+A2110+1</f>
        <v>15</v>
      </c>
      <c r="B2111" s="129" t="s">
        <v>197</v>
      </c>
      <c r="C2111" s="129"/>
      <c r="D2111" s="157"/>
      <c r="E2111" s="158"/>
      <c r="F2111" s="159"/>
      <c r="G2111" s="160"/>
      <c r="H2111" s="419">
        <v>0</v>
      </c>
    </row>
    <row r="2112" spans="1:8" ht="15.75" thickBot="1" x14ac:dyDescent="0.25">
      <c r="A2112" s="110">
        <f>+A2111+1</f>
        <v>16</v>
      </c>
      <c r="B2112" s="129" t="s">
        <v>198</v>
      </c>
      <c r="C2112" s="129"/>
      <c r="D2112" s="157"/>
      <c r="E2112" s="158"/>
      <c r="F2112" s="159"/>
      <c r="G2112" s="160"/>
      <c r="H2112" s="419">
        <v>13096993</v>
      </c>
    </row>
    <row r="2113" spans="1:8" ht="17.25" thickTop="1" thickBot="1" x14ac:dyDescent="0.3">
      <c r="A2113" s="110">
        <f>+A2112+1</f>
        <v>17</v>
      </c>
      <c r="B2113" s="116" t="s">
        <v>199</v>
      </c>
      <c r="C2113" s="116"/>
      <c r="D2113" s="162"/>
      <c r="E2113" s="163"/>
      <c r="F2113" s="164"/>
      <c r="G2113" s="164"/>
      <c r="H2113" s="420">
        <f>+H2109+H2110+H2111-H2112</f>
        <v>1288651482</v>
      </c>
    </row>
    <row r="2114" spans="1:8" ht="15.75" thickTop="1" x14ac:dyDescent="0.2">
      <c r="A2114" s="110"/>
      <c r="B2114" s="129" t="s">
        <v>177</v>
      </c>
      <c r="C2114" s="129"/>
      <c r="D2114" s="166"/>
      <c r="E2114" s="167"/>
      <c r="F2114" s="166"/>
      <c r="G2114" s="166"/>
      <c r="H2114" s="166"/>
    </row>
    <row r="2115" spans="1:8" ht="16.5" thickBot="1" x14ac:dyDescent="0.3">
      <c r="A2115" s="110"/>
      <c r="B2115" s="135" t="s">
        <v>200</v>
      </c>
      <c r="C2115" s="135"/>
      <c r="D2115" s="166"/>
      <c r="E2115" s="167"/>
      <c r="F2115" s="166"/>
      <c r="G2115" s="166"/>
      <c r="H2115" s="166"/>
    </row>
    <row r="2116" spans="1:8" ht="15.75" thickTop="1" x14ac:dyDescent="0.2">
      <c r="A2116" s="110">
        <f>+A2113+1</f>
        <v>18</v>
      </c>
      <c r="B2116" s="129" t="s">
        <v>201</v>
      </c>
      <c r="C2116" s="129"/>
      <c r="D2116" s="199">
        <v>5.4700000000000001E-5</v>
      </c>
      <c r="E2116" s="200">
        <f>+INT(E2106/$H$32*10000000)/10000000</f>
        <v>0</v>
      </c>
      <c r="F2116" s="200">
        <f>+INT(F2106/$H$32*10000000)/10000000</f>
        <v>0</v>
      </c>
      <c r="G2116" s="200">
        <v>0</v>
      </c>
      <c r="H2116" s="278">
        <f>SUM(D2116:G2116)</f>
        <v>5.4700000000000001E-5</v>
      </c>
    </row>
    <row r="2117" spans="1:8" x14ac:dyDescent="0.2">
      <c r="A2117" s="110">
        <f t="shared" ref="A2117:A2122" si="96">+A2116+1</f>
        <v>19</v>
      </c>
      <c r="B2117" s="129" t="s">
        <v>202</v>
      </c>
      <c r="C2117" s="129"/>
      <c r="D2117" s="142">
        <f>H2113*D2116</f>
        <v>70489.236065400008</v>
      </c>
      <c r="E2117" s="142">
        <f>+$H$32*E2116</f>
        <v>0</v>
      </c>
      <c r="F2117" s="142">
        <f>+$H$32*F2116</f>
        <v>0</v>
      </c>
      <c r="G2117" s="142">
        <v>0</v>
      </c>
      <c r="H2117" s="168">
        <f>SUM(D2117:G2117)</f>
        <v>70489.236065400008</v>
      </c>
    </row>
    <row r="2118" spans="1:8" x14ac:dyDescent="0.2">
      <c r="A2118" s="110">
        <f t="shared" si="96"/>
        <v>20</v>
      </c>
      <c r="B2118" s="129" t="s">
        <v>203</v>
      </c>
      <c r="C2118" s="129"/>
      <c r="D2118" s="281">
        <f>IF(D2106&lt;&gt;0,+D2117-D2106,0)</f>
        <v>0</v>
      </c>
      <c r="E2118" s="283">
        <f>IF(E2106&lt;&gt;0,+E2117-E2106,0)</f>
        <v>0</v>
      </c>
      <c r="F2118" s="283">
        <f>IF(F2106&lt;&gt;0,+F2117-F2106,0)</f>
        <v>0</v>
      </c>
      <c r="G2118" s="282">
        <f>IF(G2106&lt;&gt;0,+G2117-G2106,0)</f>
        <v>0</v>
      </c>
      <c r="H2118" s="168">
        <f>SUM(D2118:G2118)</f>
        <v>0</v>
      </c>
    </row>
    <row r="2119" spans="1:8" ht="15.75" x14ac:dyDescent="0.25">
      <c r="A2119" s="110">
        <f t="shared" si="96"/>
        <v>21</v>
      </c>
      <c r="B2119" s="129" t="s">
        <v>204</v>
      </c>
      <c r="C2119" s="129"/>
      <c r="D2119" s="267"/>
      <c r="E2119" s="169"/>
      <c r="F2119" s="169"/>
      <c r="G2119" s="169"/>
      <c r="H2119" s="268"/>
    </row>
    <row r="2120" spans="1:8" x14ac:dyDescent="0.2">
      <c r="A2120" s="110">
        <f t="shared" si="96"/>
        <v>22</v>
      </c>
      <c r="B2120" s="129" t="s">
        <v>205</v>
      </c>
      <c r="C2120" s="129"/>
      <c r="D2120" s="271"/>
      <c r="E2120" s="273"/>
      <c r="F2120" s="273"/>
      <c r="G2120" s="273"/>
      <c r="H2120" s="272"/>
    </row>
    <row r="2121" spans="1:8" x14ac:dyDescent="0.2">
      <c r="A2121" s="110">
        <f t="shared" si="96"/>
        <v>23</v>
      </c>
      <c r="B2121" s="129" t="s">
        <v>206</v>
      </c>
      <c r="C2121" s="129"/>
      <c r="D2121" s="271"/>
      <c r="E2121" s="273"/>
      <c r="F2121" s="273"/>
      <c r="G2121" s="273"/>
      <c r="H2121" s="272"/>
    </row>
    <row r="2122" spans="1:8" x14ac:dyDescent="0.2">
      <c r="A2122" s="110">
        <f t="shared" si="96"/>
        <v>24</v>
      </c>
      <c r="B2122" s="129" t="s">
        <v>145</v>
      </c>
      <c r="C2122" s="129"/>
      <c r="D2122" s="269"/>
      <c r="E2122" s="270"/>
      <c r="F2122" s="270"/>
      <c r="G2122" s="270"/>
      <c r="H2122" s="266"/>
    </row>
    <row r="2123" spans="1:8" x14ac:dyDescent="0.2">
      <c r="A2123" s="139" t="s">
        <v>139</v>
      </c>
      <c r="B2123" s="170" t="s">
        <v>146</v>
      </c>
      <c r="C2123" s="212"/>
      <c r="D2123" s="171">
        <v>56.22</v>
      </c>
      <c r="E2123" s="172">
        <v>0</v>
      </c>
      <c r="F2123" s="172"/>
      <c r="G2123" s="172">
        <v>0</v>
      </c>
      <c r="H2123" s="168">
        <f>SUM(D2123:G2123)</f>
        <v>56.22</v>
      </c>
    </row>
    <row r="2124" spans="1:8" x14ac:dyDescent="0.2">
      <c r="A2124" s="139" t="s">
        <v>140</v>
      </c>
      <c r="B2124" s="170" t="s">
        <v>147</v>
      </c>
      <c r="C2124" s="129"/>
      <c r="D2124" s="171">
        <v>0</v>
      </c>
      <c r="E2124" s="172">
        <v>0</v>
      </c>
      <c r="F2124" s="172"/>
      <c r="G2124" s="172">
        <v>0</v>
      </c>
      <c r="H2124" s="168">
        <f>SUM(D2124:G2124)</f>
        <v>0</v>
      </c>
    </row>
    <row r="2125" spans="1:8" x14ac:dyDescent="0.2">
      <c r="A2125" s="139" t="s">
        <v>141</v>
      </c>
      <c r="B2125" s="129" t="s">
        <v>407</v>
      </c>
      <c r="C2125" s="129"/>
      <c r="D2125" s="279">
        <f>+D2117+D2123+D2124</f>
        <v>70545.456065400009</v>
      </c>
      <c r="E2125" s="172">
        <f>+E2117+E2123+E2124</f>
        <v>0</v>
      </c>
      <c r="F2125" s="172">
        <f>+F2117+F2123+F2124</f>
        <v>0</v>
      </c>
      <c r="G2125" s="280">
        <f>+G2117+G2123+G2124</f>
        <v>0</v>
      </c>
      <c r="H2125" s="168">
        <f>SUM(D2125:G2125)</f>
        <v>70545.456065400009</v>
      </c>
    </row>
    <row r="2126" spans="1:8" x14ac:dyDescent="0.2">
      <c r="A2126" s="110">
        <v>25</v>
      </c>
      <c r="B2126" s="129" t="s">
        <v>148</v>
      </c>
      <c r="C2126" s="129"/>
      <c r="D2126" s="279">
        <v>70545.960000000006</v>
      </c>
      <c r="E2126" s="172">
        <v>0</v>
      </c>
      <c r="F2126" s="172"/>
      <c r="G2126" s="280">
        <v>0</v>
      </c>
      <c r="H2126" s="168">
        <f>SUM(D2126:G2126)</f>
        <v>70545.960000000006</v>
      </c>
    </row>
    <row r="2127" spans="1:8" x14ac:dyDescent="0.2">
      <c r="A2127" s="110">
        <f>+A2126+1</f>
        <v>26</v>
      </c>
      <c r="B2127" s="129" t="s">
        <v>149</v>
      </c>
      <c r="C2127" s="129"/>
      <c r="D2127" s="279">
        <f>+D2126-D2125</f>
        <v>0.50393459999759216</v>
      </c>
      <c r="E2127" s="142">
        <f>+E2126-E2125</f>
        <v>0</v>
      </c>
      <c r="F2127" s="142">
        <f>+F2126-F2125</f>
        <v>0</v>
      </c>
      <c r="G2127" s="280">
        <f>+G2126-G2125</f>
        <v>0</v>
      </c>
      <c r="H2127" s="168">
        <f>SUM(D2127:G2127)</f>
        <v>0.50393459999759216</v>
      </c>
    </row>
    <row r="2128" spans="1:8" ht="15.75" thickBot="1" x14ac:dyDescent="0.25">
      <c r="A2128" s="110">
        <f>+A2127+1</f>
        <v>27</v>
      </c>
      <c r="B2128" s="129" t="s">
        <v>207</v>
      </c>
      <c r="C2128" s="129"/>
      <c r="D2128" s="171">
        <v>-0.56000000000000005</v>
      </c>
      <c r="E2128" s="172">
        <v>0</v>
      </c>
      <c r="F2128" s="172"/>
      <c r="G2128" s="169"/>
      <c r="H2128" s="173">
        <f>SUM(D2128:F2128)</f>
        <v>-0.56000000000000005</v>
      </c>
    </row>
    <row r="2129" spans="1:8" ht="16.5" thickBot="1" x14ac:dyDescent="0.3">
      <c r="A2129" s="110">
        <f>+A2128+1</f>
        <v>28</v>
      </c>
      <c r="B2129" s="116" t="s">
        <v>208</v>
      </c>
      <c r="C2129" s="116"/>
      <c r="D2129" s="174">
        <f>+D2125+D2127+D2128</f>
        <v>70545.400000000009</v>
      </c>
      <c r="E2129" s="174">
        <f>+E2125+E2127+E2128</f>
        <v>0</v>
      </c>
      <c r="F2129" s="174">
        <f>+F2125+F2127+F2128</f>
        <v>0</v>
      </c>
      <c r="G2129" s="174">
        <f>+G2125+G2127</f>
        <v>0</v>
      </c>
      <c r="H2129" s="175">
        <f>SUM(D2129:G2129)</f>
        <v>70545.400000000009</v>
      </c>
    </row>
    <row r="2130" spans="1:8" ht="15.75" thickTop="1" x14ac:dyDescent="0.2">
      <c r="A2130" s="110"/>
      <c r="B2130" s="129"/>
      <c r="C2130" s="129"/>
      <c r="D2130" s="151"/>
      <c r="E2130" s="151"/>
      <c r="F2130" s="151"/>
      <c r="G2130" s="151"/>
      <c r="H2130" s="151"/>
    </row>
    <row r="2131" spans="1:8" ht="16.5" thickBot="1" x14ac:dyDescent="0.3">
      <c r="A2131" s="110"/>
      <c r="B2131" s="135" t="s">
        <v>209</v>
      </c>
      <c r="C2131" s="135"/>
      <c r="D2131" s="151"/>
      <c r="E2131" s="151"/>
      <c r="F2131" s="151"/>
      <c r="G2131" s="151"/>
      <c r="H2131" s="151"/>
    </row>
    <row r="2132" spans="1:8" ht="15.75" thickTop="1" x14ac:dyDescent="0.2">
      <c r="A2132" s="110">
        <f>+A2129+1</f>
        <v>29</v>
      </c>
      <c r="B2132" s="129" t="s">
        <v>168</v>
      </c>
      <c r="C2132" s="129"/>
      <c r="D2132" s="176"/>
      <c r="E2132" s="177"/>
      <c r="F2132" s="178"/>
      <c r="G2132" s="179">
        <v>89.58</v>
      </c>
      <c r="H2132" s="180">
        <f>G2132</f>
        <v>89.58</v>
      </c>
    </row>
    <row r="2133" spans="1:8" x14ac:dyDescent="0.2">
      <c r="A2133" s="110">
        <f t="shared" ref="A2133:A2141" si="97">+A2132+1</f>
        <v>30</v>
      </c>
      <c r="B2133" s="129" t="s">
        <v>169</v>
      </c>
      <c r="C2133" s="129"/>
      <c r="D2133" s="181"/>
      <c r="E2133" s="182"/>
      <c r="F2133" s="141"/>
      <c r="G2133" s="142">
        <v>72.180000000000007</v>
      </c>
      <c r="H2133" s="183">
        <f t="shared" ref="H2133:H2140" si="98">+G2133</f>
        <v>72.180000000000007</v>
      </c>
    </row>
    <row r="2134" spans="1:8" x14ac:dyDescent="0.2">
      <c r="A2134" s="110">
        <f t="shared" si="97"/>
        <v>31</v>
      </c>
      <c r="B2134" s="129" t="s">
        <v>360</v>
      </c>
      <c r="C2134" s="129"/>
      <c r="D2134" s="181"/>
      <c r="E2134" s="182"/>
      <c r="F2134" s="141"/>
      <c r="G2134" s="142">
        <v>0</v>
      </c>
      <c r="H2134" s="183">
        <f t="shared" si="98"/>
        <v>0</v>
      </c>
    </row>
    <row r="2135" spans="1:8" x14ac:dyDescent="0.2">
      <c r="A2135" s="110">
        <f t="shared" si="97"/>
        <v>32</v>
      </c>
      <c r="B2135" s="129" t="s">
        <v>210</v>
      </c>
      <c r="C2135" s="129"/>
      <c r="D2135" s="181"/>
      <c r="E2135" s="182"/>
      <c r="F2135" s="141"/>
      <c r="G2135" s="142">
        <v>0</v>
      </c>
      <c r="H2135" s="183">
        <f t="shared" si="98"/>
        <v>0</v>
      </c>
    </row>
    <row r="2136" spans="1:8" x14ac:dyDescent="0.2">
      <c r="A2136" s="110">
        <f t="shared" si="97"/>
        <v>33</v>
      </c>
      <c r="B2136" s="129"/>
      <c r="C2136" s="129"/>
      <c r="D2136" s="181"/>
      <c r="E2136" s="182"/>
      <c r="F2136" s="141"/>
      <c r="G2136" s="265">
        <v>0</v>
      </c>
      <c r="H2136" s="274"/>
    </row>
    <row r="2137" spans="1:8" x14ac:dyDescent="0.2">
      <c r="A2137" s="110">
        <f t="shared" si="97"/>
        <v>34</v>
      </c>
      <c r="B2137" s="129" t="s">
        <v>211</v>
      </c>
      <c r="C2137" s="129"/>
      <c r="D2137" s="181"/>
      <c r="E2137" s="182"/>
      <c r="F2137" s="141"/>
      <c r="G2137" s="142">
        <v>0</v>
      </c>
      <c r="H2137" s="183">
        <f t="shared" si="98"/>
        <v>0</v>
      </c>
    </row>
    <row r="2138" spans="1:8" x14ac:dyDescent="0.2">
      <c r="A2138" s="110">
        <f t="shared" si="97"/>
        <v>35</v>
      </c>
      <c r="B2138" s="129" t="s">
        <v>212</v>
      </c>
      <c r="C2138" s="129"/>
      <c r="D2138" s="181"/>
      <c r="E2138" s="182"/>
      <c r="F2138" s="141"/>
      <c r="G2138" s="142">
        <v>0</v>
      </c>
      <c r="H2138" s="183">
        <f t="shared" si="98"/>
        <v>0</v>
      </c>
    </row>
    <row r="2139" spans="1:8" x14ac:dyDescent="0.2">
      <c r="A2139" s="110">
        <f t="shared" si="97"/>
        <v>36</v>
      </c>
      <c r="B2139" s="129" t="s">
        <v>213</v>
      </c>
      <c r="C2139" s="129"/>
      <c r="D2139" s="181"/>
      <c r="E2139" s="182"/>
      <c r="F2139" s="141"/>
      <c r="G2139" s="142">
        <v>0</v>
      </c>
      <c r="H2139" s="183">
        <f t="shared" si="98"/>
        <v>0</v>
      </c>
    </row>
    <row r="2140" spans="1:8" ht="60.75" thickBot="1" x14ac:dyDescent="0.25">
      <c r="A2140" s="184">
        <f t="shared" si="97"/>
        <v>37</v>
      </c>
      <c r="B2140" s="185" t="s">
        <v>214</v>
      </c>
      <c r="C2140" s="186"/>
      <c r="D2140" s="187"/>
      <c r="E2140" s="188"/>
      <c r="F2140" s="189"/>
      <c r="G2140" s="190">
        <v>10.34</v>
      </c>
      <c r="H2140" s="191">
        <f t="shared" si="98"/>
        <v>10.34</v>
      </c>
    </row>
    <row r="2141" spans="1:8" ht="17.25" thickTop="1" thickBot="1" x14ac:dyDescent="0.3">
      <c r="A2141" s="110">
        <f t="shared" si="97"/>
        <v>38</v>
      </c>
      <c r="B2141" s="724" t="s">
        <v>215</v>
      </c>
      <c r="C2141" s="116"/>
      <c r="D2141" s="192"/>
      <c r="E2141" s="143"/>
      <c r="F2141" s="193"/>
      <c r="G2141" s="194">
        <f>SUM(G2132:G2140)</f>
        <v>172.1</v>
      </c>
      <c r="H2141" s="194">
        <f>SUM(H2132:H2140)</f>
        <v>172.1</v>
      </c>
    </row>
    <row r="2142" spans="1:8" ht="16.5" thickTop="1" thickBot="1" x14ac:dyDescent="0.25">
      <c r="A2142" s="110"/>
      <c r="B2142" s="129"/>
      <c r="C2142" s="129"/>
      <c r="D2142" s="195"/>
      <c r="E2142" s="195"/>
      <c r="F2142" s="195"/>
      <c r="G2142" s="195"/>
      <c r="H2142" s="195"/>
    </row>
    <row r="2143" spans="1:8" ht="17.25" thickTop="1" thickBot="1" x14ac:dyDescent="0.3">
      <c r="A2143" s="110">
        <f>+A2141+1</f>
        <v>39</v>
      </c>
      <c r="B2143" s="116" t="s">
        <v>216</v>
      </c>
      <c r="C2143" s="116"/>
      <c r="D2143" s="196">
        <f>D2129</f>
        <v>70545.400000000009</v>
      </c>
      <c r="E2143" s="196">
        <f>E2129</f>
        <v>0</v>
      </c>
      <c r="F2143" s="196">
        <f>F2129</f>
        <v>0</v>
      </c>
      <c r="G2143" s="194">
        <f>G2129+G2141</f>
        <v>172.1</v>
      </c>
      <c r="H2143" s="194">
        <f>H2129+H2141</f>
        <v>70717.500000000015</v>
      </c>
    </row>
    <row r="2144" spans="1:8" ht="16.5" thickTop="1" thickBot="1" x14ac:dyDescent="0.25">
      <c r="A2144" s="110">
        <f>+A2143+1</f>
        <v>40</v>
      </c>
      <c r="B2144" s="725" t="s">
        <v>217</v>
      </c>
      <c r="C2144" s="197"/>
      <c r="D2144" s="201"/>
      <c r="E2144" s="198"/>
      <c r="F2144" s="198"/>
      <c r="G2144" s="198"/>
      <c r="H2144" s="382">
        <v>8.0763999999999999E-4</v>
      </c>
    </row>
    <row r="2145" spans="1:8" ht="15.75" thickTop="1" x14ac:dyDescent="0.2"/>
    <row r="2147" spans="1:8" ht="20.25" x14ac:dyDescent="0.3">
      <c r="A2147" s="109" t="s">
        <v>134</v>
      </c>
      <c r="B2147" s="110"/>
      <c r="C2147" s="109"/>
      <c r="E2147" s="202"/>
      <c r="F2147" s="110"/>
      <c r="G2147" s="110"/>
      <c r="H2147" s="110"/>
    </row>
    <row r="2148" spans="1:8" ht="20.25" x14ac:dyDescent="0.3">
      <c r="A2148" s="112" t="s">
        <v>645</v>
      </c>
      <c r="B2148" s="109"/>
      <c r="C2148" s="109"/>
      <c r="D2148" s="110"/>
      <c r="E2148" s="111"/>
      <c r="F2148" s="110"/>
      <c r="G2148" s="110"/>
      <c r="H2148" s="110"/>
    </row>
    <row r="2149" spans="1:8" x14ac:dyDescent="0.2">
      <c r="A2149" s="113" t="s">
        <v>173</v>
      </c>
      <c r="B2149" s="114"/>
      <c r="C2149" s="115"/>
      <c r="D2149" s="110"/>
      <c r="E2149" s="111"/>
      <c r="F2149" s="110"/>
      <c r="G2149" s="110"/>
      <c r="H2149" s="110"/>
    </row>
    <row r="2150" spans="1:8" ht="21" thickBot="1" x14ac:dyDescent="0.35">
      <c r="A2150" s="256" t="s">
        <v>523</v>
      </c>
      <c r="B2150" s="257"/>
      <c r="C2150" s="257"/>
      <c r="D2150" s="110"/>
      <c r="E2150" s="111"/>
      <c r="F2150" s="110"/>
      <c r="G2150" s="110"/>
      <c r="H2150" s="110"/>
    </row>
    <row r="2151" spans="1:8" ht="15.75" thickBot="1" x14ac:dyDescent="0.25">
      <c r="A2151" s="110"/>
      <c r="B2151" s="110"/>
      <c r="C2151" s="110"/>
      <c r="D2151" s="110"/>
      <c r="E2151" s="111"/>
      <c r="F2151" s="110"/>
      <c r="G2151" s="110"/>
      <c r="H2151" s="110"/>
    </row>
    <row r="2152" spans="1:8" ht="15.75" thickTop="1" x14ac:dyDescent="0.2">
      <c r="A2152" s="110">
        <v>1</v>
      </c>
      <c r="B2152" s="117" t="s">
        <v>174</v>
      </c>
      <c r="C2152" s="388">
        <v>411</v>
      </c>
      <c r="D2152" s="118"/>
      <c r="E2152" s="119"/>
      <c r="F2152" s="110"/>
      <c r="G2152" s="120"/>
      <c r="H2152" s="120"/>
    </row>
    <row r="2153" spans="1:8" x14ac:dyDescent="0.2">
      <c r="A2153" s="110">
        <v>2</v>
      </c>
      <c r="B2153" s="117" t="s">
        <v>175</v>
      </c>
      <c r="C2153" s="121" t="s">
        <v>429</v>
      </c>
      <c r="D2153" s="122"/>
      <c r="E2153" s="123"/>
      <c r="F2153" s="110"/>
      <c r="G2153" s="120"/>
      <c r="H2153" s="120"/>
    </row>
    <row r="2154" spans="1:8" ht="15.75" thickBot="1" x14ac:dyDescent="0.25">
      <c r="A2154" s="110">
        <v>3</v>
      </c>
      <c r="B2154" s="117" t="s">
        <v>176</v>
      </c>
      <c r="C2154" s="124"/>
      <c r="D2154" s="125"/>
      <c r="E2154" s="126"/>
      <c r="F2154" s="120"/>
      <c r="G2154" s="120"/>
      <c r="H2154" s="120"/>
    </row>
    <row r="2155" spans="1:8" ht="15.75" thickTop="1" x14ac:dyDescent="0.2">
      <c r="A2155" s="110"/>
      <c r="B2155" s="117" t="s">
        <v>177</v>
      </c>
      <c r="C2155" s="117"/>
      <c r="D2155" s="127"/>
      <c r="E2155" s="128"/>
      <c r="F2155" s="120"/>
      <c r="G2155" s="120"/>
      <c r="H2155" s="120"/>
    </row>
    <row r="2156" spans="1:8" x14ac:dyDescent="0.2">
      <c r="A2156" s="110"/>
      <c r="B2156" s="110"/>
      <c r="C2156" s="110"/>
      <c r="D2156" s="110"/>
      <c r="E2156" s="111"/>
      <c r="F2156" s="110"/>
      <c r="G2156" s="110"/>
      <c r="H2156" s="110"/>
    </row>
    <row r="2157" spans="1:8" x14ac:dyDescent="0.2">
      <c r="A2157" s="110"/>
      <c r="B2157" s="117"/>
      <c r="C2157" s="117"/>
      <c r="D2157" s="120"/>
      <c r="E2157" s="128"/>
      <c r="F2157" s="127" t="s">
        <v>178</v>
      </c>
      <c r="G2157" s="120"/>
      <c r="H2157" s="120"/>
    </row>
    <row r="2158" spans="1:8" x14ac:dyDescent="0.2">
      <c r="A2158" s="110"/>
      <c r="B2158" s="129"/>
      <c r="C2158" s="129"/>
      <c r="D2158" s="130" t="s">
        <v>179</v>
      </c>
      <c r="E2158" s="131" t="s">
        <v>180</v>
      </c>
      <c r="F2158" s="127" t="s">
        <v>181</v>
      </c>
      <c r="G2158" s="127" t="s">
        <v>182</v>
      </c>
      <c r="H2158" s="120"/>
    </row>
    <row r="2159" spans="1:8" x14ac:dyDescent="0.2">
      <c r="A2159" s="110">
        <v>4</v>
      </c>
      <c r="B2159" s="117" t="s">
        <v>154</v>
      </c>
      <c r="C2159" s="117"/>
      <c r="D2159" s="275"/>
      <c r="E2159" s="132" t="s">
        <v>509</v>
      </c>
      <c r="F2159" s="276"/>
      <c r="G2159" s="422" t="s">
        <v>509</v>
      </c>
      <c r="H2159" s="275"/>
    </row>
    <row r="2160" spans="1:8" ht="15.75" x14ac:dyDescent="0.25">
      <c r="A2160" s="110"/>
      <c r="B2160" s="129"/>
      <c r="C2160" s="129"/>
      <c r="D2160" s="134" t="s">
        <v>183</v>
      </c>
      <c r="E2160" s="135" t="s">
        <v>183</v>
      </c>
      <c r="F2160" s="136" t="s">
        <v>183</v>
      </c>
      <c r="G2160" s="136" t="s">
        <v>184</v>
      </c>
      <c r="H2160" s="136" t="s">
        <v>185</v>
      </c>
    </row>
    <row r="2161" spans="1:8" ht="16.5" thickBot="1" x14ac:dyDescent="0.3">
      <c r="A2161" s="110"/>
      <c r="B2161" s="135" t="s">
        <v>186</v>
      </c>
      <c r="C2161" s="135"/>
      <c r="D2161" s="137"/>
      <c r="E2161" s="138"/>
      <c r="F2161" s="137"/>
      <c r="G2161" s="137"/>
      <c r="H2161" s="137"/>
    </row>
    <row r="2162" spans="1:8" ht="16.5" thickTop="1" x14ac:dyDescent="0.25">
      <c r="A2162" s="139">
        <f>1+A2159</f>
        <v>5</v>
      </c>
      <c r="B2162" s="117" t="s">
        <v>187</v>
      </c>
      <c r="C2162" s="135"/>
      <c r="D2162" s="216">
        <v>0</v>
      </c>
      <c r="E2162" s="217"/>
      <c r="F2162" s="218"/>
      <c r="G2162" s="219"/>
      <c r="H2162" s="220">
        <f>+D2162</f>
        <v>0</v>
      </c>
    </row>
    <row r="2163" spans="1:8" x14ac:dyDescent="0.2">
      <c r="A2163" s="110">
        <f>+A2162+1</f>
        <v>6</v>
      </c>
      <c r="B2163" s="129" t="s">
        <v>188</v>
      </c>
      <c r="C2163" s="129"/>
      <c r="D2163" s="221"/>
      <c r="E2163" s="222">
        <v>0</v>
      </c>
      <c r="F2163" s="223"/>
      <c r="G2163" s="224"/>
      <c r="H2163" s="220">
        <f>+E2163</f>
        <v>0</v>
      </c>
    </row>
    <row r="2164" spans="1:8" x14ac:dyDescent="0.2">
      <c r="A2164" s="110">
        <f>+A2163+1</f>
        <v>7</v>
      </c>
      <c r="B2164" s="129" t="s">
        <v>155</v>
      </c>
      <c r="C2164" s="129"/>
      <c r="D2164" s="225"/>
      <c r="E2164" s="226"/>
      <c r="F2164" s="227">
        <v>0</v>
      </c>
      <c r="G2164" s="228"/>
      <c r="H2164" s="229">
        <f>+F2164</f>
        <v>0</v>
      </c>
    </row>
    <row r="2165" spans="1:8" x14ac:dyDescent="0.2">
      <c r="A2165" s="110">
        <f>+A2164+1</f>
        <v>8</v>
      </c>
      <c r="B2165" s="129" t="s">
        <v>156</v>
      </c>
      <c r="C2165" s="129"/>
      <c r="D2165" s="225"/>
      <c r="E2165" s="230"/>
      <c r="F2165" s="231">
        <v>0</v>
      </c>
      <c r="G2165" s="232"/>
      <c r="H2165" s="229">
        <f>+F2165</f>
        <v>0</v>
      </c>
    </row>
    <row r="2166" spans="1:8" ht="15.75" thickBot="1" x14ac:dyDescent="0.25">
      <c r="A2166" s="110">
        <f>+A2165+1</f>
        <v>9</v>
      </c>
      <c r="B2166" s="129" t="s">
        <v>189</v>
      </c>
      <c r="C2166" s="129"/>
      <c r="D2166" s="225"/>
      <c r="E2166" s="233"/>
      <c r="F2166" s="234"/>
      <c r="G2166" s="235">
        <v>0</v>
      </c>
      <c r="H2166" s="236">
        <f>+G2166</f>
        <v>0</v>
      </c>
    </row>
    <row r="2167" spans="1:8" ht="17.25" thickTop="1" thickBot="1" x14ac:dyDescent="0.3">
      <c r="A2167" s="110">
        <f>+A2166+1</f>
        <v>10</v>
      </c>
      <c r="B2167" s="116" t="s">
        <v>190</v>
      </c>
      <c r="C2167" s="116"/>
      <c r="D2167" s="237">
        <f>+D2162</f>
        <v>0</v>
      </c>
      <c r="E2167" s="238">
        <f>+E2163</f>
        <v>0</v>
      </c>
      <c r="F2167" s="239">
        <f>+F2164+F2165</f>
        <v>0</v>
      </c>
      <c r="G2167" s="239">
        <f>+G2166</f>
        <v>0</v>
      </c>
      <c r="H2167" s="239">
        <f>SUM(D2167:G2167)</f>
        <v>0</v>
      </c>
    </row>
    <row r="2168" spans="1:8" ht="15.75" thickTop="1" x14ac:dyDescent="0.2">
      <c r="A2168" s="110"/>
      <c r="B2168" s="129"/>
      <c r="C2168" s="129"/>
      <c r="D2168" s="144"/>
      <c r="E2168" s="145"/>
      <c r="F2168" s="144"/>
      <c r="G2168" s="144"/>
      <c r="H2168" s="144"/>
    </row>
    <row r="2169" spans="1:8" ht="16.5" thickBot="1" x14ac:dyDescent="0.3">
      <c r="A2169" s="110"/>
      <c r="B2169" s="135" t="s">
        <v>191</v>
      </c>
      <c r="C2169" s="135"/>
      <c r="D2169" s="144"/>
      <c r="E2169" s="145"/>
      <c r="F2169" s="144"/>
      <c r="G2169" s="144"/>
      <c r="H2169" s="144"/>
    </row>
    <row r="2170" spans="1:8" ht="15.75" thickTop="1" x14ac:dyDescent="0.2">
      <c r="A2170" s="110">
        <f>+A2167+1</f>
        <v>11</v>
      </c>
      <c r="B2170" s="129" t="s">
        <v>192</v>
      </c>
      <c r="C2170" s="129"/>
      <c r="D2170" s="146">
        <v>0</v>
      </c>
      <c r="E2170" s="147">
        <v>0</v>
      </c>
      <c r="F2170" s="147">
        <v>0</v>
      </c>
      <c r="G2170" s="147">
        <v>0</v>
      </c>
      <c r="H2170" s="148">
        <v>0</v>
      </c>
    </row>
    <row r="2171" spans="1:8" ht="16.5" thickBot="1" x14ac:dyDescent="0.3">
      <c r="A2171" s="110">
        <f>+A2170+1</f>
        <v>12</v>
      </c>
      <c r="B2171" s="724" t="s">
        <v>193</v>
      </c>
      <c r="C2171" s="116"/>
      <c r="D2171" s="277">
        <f>+D2167-D2170</f>
        <v>0</v>
      </c>
      <c r="E2171" s="149">
        <f>+E2167-E2170</f>
        <v>0</v>
      </c>
      <c r="F2171" s="149">
        <f>+F2167-F2170</f>
        <v>0</v>
      </c>
      <c r="G2171" s="149">
        <f>+G2167-G2170</f>
        <v>0</v>
      </c>
      <c r="H2171" s="150">
        <f>+H2167-H2170</f>
        <v>0</v>
      </c>
    </row>
    <row r="2172" spans="1:8" ht="15.75" thickTop="1" x14ac:dyDescent="0.2">
      <c r="A2172" s="110"/>
      <c r="B2172" s="129"/>
      <c r="C2172" s="129"/>
      <c r="D2172" s="129"/>
      <c r="E2172" s="151"/>
      <c r="F2172" s="129"/>
      <c r="G2172" s="129"/>
      <c r="H2172" s="129"/>
    </row>
    <row r="2173" spans="1:8" ht="16.5" thickBot="1" x14ac:dyDescent="0.3">
      <c r="A2173" s="110"/>
      <c r="B2173" s="152" t="s">
        <v>194</v>
      </c>
      <c r="C2173" s="134"/>
      <c r="D2173" s="129"/>
      <c r="E2173" s="151"/>
      <c r="F2173" s="129"/>
      <c r="G2173" s="129"/>
      <c r="H2173" s="129"/>
    </row>
    <row r="2174" spans="1:8" ht="15.75" thickTop="1" x14ac:dyDescent="0.2">
      <c r="A2174" s="110">
        <f>+A2171+1</f>
        <v>13</v>
      </c>
      <c r="B2174" s="129" t="s">
        <v>195</v>
      </c>
      <c r="C2174" s="129"/>
      <c r="D2174" s="153"/>
      <c r="E2174" s="154"/>
      <c r="F2174" s="140"/>
      <c r="G2174" s="155"/>
      <c r="H2174" s="418">
        <v>605593202</v>
      </c>
    </row>
    <row r="2175" spans="1:8" x14ac:dyDescent="0.2">
      <c r="A2175" s="110">
        <f>+A2174+1</f>
        <v>14</v>
      </c>
      <c r="B2175" s="110" t="s">
        <v>196</v>
      </c>
      <c r="C2175" s="110"/>
      <c r="D2175" s="157"/>
      <c r="E2175" s="158"/>
      <c r="F2175" s="159"/>
      <c r="G2175" s="160"/>
      <c r="H2175" s="419">
        <v>0</v>
      </c>
    </row>
    <row r="2176" spans="1:8" x14ac:dyDescent="0.2">
      <c r="A2176" s="110">
        <f>+A2175+1</f>
        <v>15</v>
      </c>
      <c r="B2176" s="129" t="s">
        <v>197</v>
      </c>
      <c r="C2176" s="129"/>
      <c r="D2176" s="157"/>
      <c r="E2176" s="158"/>
      <c r="F2176" s="159"/>
      <c r="G2176" s="160"/>
      <c r="H2176" s="419">
        <v>0</v>
      </c>
    </row>
    <row r="2177" spans="1:8" ht="15.75" thickBot="1" x14ac:dyDescent="0.25">
      <c r="A2177" s="110">
        <f>+A2176+1</f>
        <v>16</v>
      </c>
      <c r="B2177" s="129" t="s">
        <v>198</v>
      </c>
      <c r="C2177" s="129"/>
      <c r="D2177" s="157"/>
      <c r="E2177" s="158"/>
      <c r="F2177" s="159"/>
      <c r="G2177" s="160"/>
      <c r="H2177" s="419">
        <v>19789852</v>
      </c>
    </row>
    <row r="2178" spans="1:8" ht="17.25" thickTop="1" thickBot="1" x14ac:dyDescent="0.3">
      <c r="A2178" s="110">
        <f>+A2177+1</f>
        <v>17</v>
      </c>
      <c r="B2178" s="116" t="s">
        <v>199</v>
      </c>
      <c r="C2178" s="116"/>
      <c r="D2178" s="162"/>
      <c r="E2178" s="163"/>
      <c r="F2178" s="164"/>
      <c r="G2178" s="164"/>
      <c r="H2178" s="420">
        <f>+H2174+H2175+H2176-H2177</f>
        <v>585803350</v>
      </c>
    </row>
    <row r="2179" spans="1:8" ht="15.75" thickTop="1" x14ac:dyDescent="0.2">
      <c r="A2179" s="110"/>
      <c r="B2179" s="129" t="s">
        <v>177</v>
      </c>
      <c r="C2179" s="129"/>
      <c r="D2179" s="166"/>
      <c r="E2179" s="167"/>
      <c r="F2179" s="166"/>
      <c r="G2179" s="166"/>
      <c r="H2179" s="166"/>
    </row>
    <row r="2180" spans="1:8" ht="16.5" thickBot="1" x14ac:dyDescent="0.3">
      <c r="A2180" s="110"/>
      <c r="B2180" s="135" t="s">
        <v>200</v>
      </c>
      <c r="C2180" s="135"/>
      <c r="D2180" s="166"/>
      <c r="E2180" s="167"/>
      <c r="F2180" s="166"/>
      <c r="G2180" s="166"/>
      <c r="H2180" s="166"/>
    </row>
    <row r="2181" spans="1:8" ht="15.75" thickTop="1" x14ac:dyDescent="0.2">
      <c r="A2181" s="110">
        <f>+A2178+1</f>
        <v>18</v>
      </c>
      <c r="B2181" s="129" t="s">
        <v>201</v>
      </c>
      <c r="C2181" s="129"/>
      <c r="D2181" s="199">
        <v>4.7200000000000002E-5</v>
      </c>
      <c r="E2181" s="200">
        <f>+INT(E2171/$H$32*10000000)/10000000</f>
        <v>0</v>
      </c>
      <c r="F2181" s="200">
        <f>+INT(F2171/$H$32*10000000)/10000000</f>
        <v>0</v>
      </c>
      <c r="G2181" s="200">
        <v>0</v>
      </c>
      <c r="H2181" s="278">
        <f>SUM(D2181:G2181)</f>
        <v>4.7200000000000002E-5</v>
      </c>
    </row>
    <row r="2182" spans="1:8" x14ac:dyDescent="0.2">
      <c r="A2182" s="110">
        <f t="shared" ref="A2182:A2187" si="99">+A2181+1</f>
        <v>19</v>
      </c>
      <c r="B2182" s="129" t="s">
        <v>202</v>
      </c>
      <c r="C2182" s="129"/>
      <c r="D2182" s="142">
        <f>+$H$2178*D2181</f>
        <v>27649.918120000002</v>
      </c>
      <c r="E2182" s="142">
        <f>+$H$32*E2181</f>
        <v>0</v>
      </c>
      <c r="F2182" s="142">
        <f>+$H$32*F2181</f>
        <v>0</v>
      </c>
      <c r="G2182" s="142">
        <v>0</v>
      </c>
      <c r="H2182" s="168">
        <f>SUM(D2182:G2182)</f>
        <v>27649.918120000002</v>
      </c>
    </row>
    <row r="2183" spans="1:8" x14ac:dyDescent="0.2">
      <c r="A2183" s="110">
        <f t="shared" si="99"/>
        <v>20</v>
      </c>
      <c r="B2183" s="129" t="s">
        <v>203</v>
      </c>
      <c r="C2183" s="129"/>
      <c r="D2183" s="281">
        <f>IF(D2171&lt;&gt;0,+D2182-D2171,0)</f>
        <v>0</v>
      </c>
      <c r="E2183" s="283">
        <f>IF(E2171&lt;&gt;0,+E2182-E2171,0)</f>
        <v>0</v>
      </c>
      <c r="F2183" s="283">
        <f>IF(F2171&lt;&gt;0,+F2182-F2171,0)</f>
        <v>0</v>
      </c>
      <c r="G2183" s="282">
        <f>IF(G2171&lt;&gt;0,+G2182-G2171,0)</f>
        <v>0</v>
      </c>
      <c r="H2183" s="168">
        <f>SUM(D2183:G2183)</f>
        <v>0</v>
      </c>
    </row>
    <row r="2184" spans="1:8" ht="15.75" x14ac:dyDescent="0.25">
      <c r="A2184" s="110">
        <f t="shared" si="99"/>
        <v>21</v>
      </c>
      <c r="B2184" s="129" t="s">
        <v>204</v>
      </c>
      <c r="C2184" s="129"/>
      <c r="D2184" s="267"/>
      <c r="E2184" s="169"/>
      <c r="F2184" s="169"/>
      <c r="G2184" s="169"/>
      <c r="H2184" s="268"/>
    </row>
    <row r="2185" spans="1:8" x14ac:dyDescent="0.2">
      <c r="A2185" s="110">
        <f t="shared" si="99"/>
        <v>22</v>
      </c>
      <c r="B2185" s="129" t="s">
        <v>205</v>
      </c>
      <c r="C2185" s="129"/>
      <c r="D2185" s="271"/>
      <c r="E2185" s="273"/>
      <c r="F2185" s="273"/>
      <c r="G2185" s="273"/>
      <c r="H2185" s="272"/>
    </row>
    <row r="2186" spans="1:8" x14ac:dyDescent="0.2">
      <c r="A2186" s="110">
        <f t="shared" si="99"/>
        <v>23</v>
      </c>
      <c r="B2186" s="129" t="s">
        <v>206</v>
      </c>
      <c r="C2186" s="129"/>
      <c r="D2186" s="271"/>
      <c r="E2186" s="273"/>
      <c r="F2186" s="273"/>
      <c r="G2186" s="273"/>
      <c r="H2186" s="272"/>
    </row>
    <row r="2187" spans="1:8" x14ac:dyDescent="0.2">
      <c r="A2187" s="110">
        <f t="shared" si="99"/>
        <v>24</v>
      </c>
      <c r="B2187" s="129" t="s">
        <v>145</v>
      </c>
      <c r="C2187" s="129"/>
      <c r="D2187" s="269"/>
      <c r="E2187" s="270"/>
      <c r="F2187" s="270"/>
      <c r="G2187" s="270"/>
      <c r="H2187" s="266"/>
    </row>
    <row r="2188" spans="1:8" x14ac:dyDescent="0.2">
      <c r="A2188" s="139" t="s">
        <v>139</v>
      </c>
      <c r="B2188" s="170" t="s">
        <v>146</v>
      </c>
      <c r="C2188" s="212"/>
      <c r="D2188" s="171">
        <v>3.08</v>
      </c>
      <c r="E2188" s="172">
        <v>0</v>
      </c>
      <c r="F2188" s="172"/>
      <c r="G2188" s="172">
        <v>0</v>
      </c>
      <c r="H2188" s="168">
        <f>SUM(D2188:G2188)</f>
        <v>3.08</v>
      </c>
    </row>
    <row r="2189" spans="1:8" x14ac:dyDescent="0.2">
      <c r="A2189" s="139" t="s">
        <v>140</v>
      </c>
      <c r="B2189" s="170" t="s">
        <v>147</v>
      </c>
      <c r="C2189" s="129"/>
      <c r="D2189" s="171">
        <v>0</v>
      </c>
      <c r="E2189" s="172">
        <v>0</v>
      </c>
      <c r="F2189" s="172"/>
      <c r="G2189" s="172">
        <v>0</v>
      </c>
      <c r="H2189" s="168">
        <f>SUM(D2189:G2189)</f>
        <v>0</v>
      </c>
    </row>
    <row r="2190" spans="1:8" x14ac:dyDescent="0.2">
      <c r="A2190" s="139" t="s">
        <v>141</v>
      </c>
      <c r="B2190" s="129" t="s">
        <v>407</v>
      </c>
      <c r="C2190" s="129"/>
      <c r="D2190" s="279">
        <f>+D2182+D2188+D2189</f>
        <v>27652.998120000004</v>
      </c>
      <c r="E2190" s="172">
        <f>+E2182+E2188+E2189</f>
        <v>0</v>
      </c>
      <c r="F2190" s="172">
        <f>+F2182+F2188+F2189</f>
        <v>0</v>
      </c>
      <c r="G2190" s="280">
        <f>+G2182+G2188+G2189</f>
        <v>0</v>
      </c>
      <c r="H2190" s="168">
        <f>SUM(D2190:G2190)</f>
        <v>27652.998120000004</v>
      </c>
    </row>
    <row r="2191" spans="1:8" x14ac:dyDescent="0.2">
      <c r="A2191" s="110">
        <v>25</v>
      </c>
      <c r="B2191" s="129" t="s">
        <v>148</v>
      </c>
      <c r="C2191" s="129"/>
      <c r="D2191" s="279">
        <v>27652.65</v>
      </c>
      <c r="E2191" s="172">
        <v>0</v>
      </c>
      <c r="F2191" s="172"/>
      <c r="G2191" s="280">
        <v>0</v>
      </c>
      <c r="H2191" s="168">
        <f>SUM(D2191:G2191)</f>
        <v>27652.65</v>
      </c>
    </row>
    <row r="2192" spans="1:8" x14ac:dyDescent="0.2">
      <c r="A2192" s="110">
        <f>+A2191+1</f>
        <v>26</v>
      </c>
      <c r="B2192" s="129" t="s">
        <v>149</v>
      </c>
      <c r="C2192" s="129"/>
      <c r="D2192" s="279">
        <f>+D2191-D2190</f>
        <v>-0.34812000000238186</v>
      </c>
      <c r="E2192" s="142">
        <f>+E2191-E2190</f>
        <v>0</v>
      </c>
      <c r="F2192" s="142">
        <f>+F2191-F2190</f>
        <v>0</v>
      </c>
      <c r="G2192" s="280">
        <f>+G2191-G2190</f>
        <v>0</v>
      </c>
      <c r="H2192" s="168">
        <f>SUM(D2192:G2192)</f>
        <v>-0.34812000000238186</v>
      </c>
    </row>
    <row r="2193" spans="1:9" ht="15.75" thickBot="1" x14ac:dyDescent="0.25">
      <c r="A2193" s="110">
        <f>+A2192+1</f>
        <v>27</v>
      </c>
      <c r="B2193" s="129" t="s">
        <v>207</v>
      </c>
      <c r="C2193" s="129"/>
      <c r="D2193" s="171">
        <v>-0.33</v>
      </c>
      <c r="E2193" s="172">
        <v>0</v>
      </c>
      <c r="F2193" s="172"/>
      <c r="G2193" s="169"/>
      <c r="H2193" s="173">
        <f>SUM(D2193:F2193)</f>
        <v>-0.33</v>
      </c>
    </row>
    <row r="2194" spans="1:9" ht="16.5" thickBot="1" x14ac:dyDescent="0.3">
      <c r="A2194" s="110">
        <f>+A2193+1</f>
        <v>28</v>
      </c>
      <c r="B2194" s="116" t="s">
        <v>208</v>
      </c>
      <c r="C2194" s="116"/>
      <c r="D2194" s="174">
        <f>+D2190+D2192+D2193</f>
        <v>27652.32</v>
      </c>
      <c r="E2194" s="174">
        <f>+E2190+E2192+E2193</f>
        <v>0</v>
      </c>
      <c r="F2194" s="174">
        <f>+F2190+F2192+F2193</f>
        <v>0</v>
      </c>
      <c r="G2194" s="174">
        <f>+G2190+G2192</f>
        <v>0</v>
      </c>
      <c r="H2194" s="175">
        <f>SUM(D2194:G2194)</f>
        <v>27652.32</v>
      </c>
    </row>
    <row r="2195" spans="1:9" ht="15.75" thickTop="1" x14ac:dyDescent="0.2">
      <c r="A2195" s="110"/>
      <c r="B2195" s="129"/>
      <c r="C2195" s="129"/>
      <c r="D2195" s="151"/>
      <c r="E2195" s="151"/>
      <c r="F2195" s="151"/>
      <c r="G2195" s="151"/>
      <c r="H2195" s="151"/>
    </row>
    <row r="2196" spans="1:9" ht="16.5" thickBot="1" x14ac:dyDescent="0.3">
      <c r="A2196" s="110"/>
      <c r="B2196" s="135" t="s">
        <v>209</v>
      </c>
      <c r="C2196" s="135"/>
      <c r="D2196" s="151"/>
      <c r="E2196" s="151"/>
      <c r="F2196" s="151"/>
      <c r="G2196" s="151"/>
      <c r="H2196" s="151"/>
    </row>
    <row r="2197" spans="1:9" ht="15.75" thickTop="1" x14ac:dyDescent="0.2">
      <c r="A2197" s="110">
        <f>+A2194+1</f>
        <v>29</v>
      </c>
      <c r="B2197" s="129" t="s">
        <v>168</v>
      </c>
      <c r="C2197" s="129"/>
      <c r="D2197" s="176"/>
      <c r="E2197" s="177"/>
      <c r="F2197" s="178"/>
      <c r="G2197" s="179">
        <v>29.17</v>
      </c>
      <c r="H2197" s="180">
        <f>G2197</f>
        <v>29.17</v>
      </c>
    </row>
    <row r="2198" spans="1:9" x14ac:dyDescent="0.2">
      <c r="A2198" s="110">
        <f t="shared" ref="A2198:A2206" si="100">+A2197+1</f>
        <v>30</v>
      </c>
      <c r="B2198" s="129" t="s">
        <v>169</v>
      </c>
      <c r="C2198" s="129"/>
      <c r="D2198" s="181"/>
      <c r="E2198" s="182"/>
      <c r="F2198" s="141"/>
      <c r="G2198" s="142">
        <v>0</v>
      </c>
      <c r="H2198" s="183">
        <f t="shared" ref="H2198:H2205" si="101">+G2198</f>
        <v>0</v>
      </c>
    </row>
    <row r="2199" spans="1:9" x14ac:dyDescent="0.2">
      <c r="A2199" s="110">
        <f t="shared" si="100"/>
        <v>31</v>
      </c>
      <c r="B2199" s="129" t="s">
        <v>360</v>
      </c>
      <c r="C2199" s="129"/>
      <c r="D2199" s="181"/>
      <c r="E2199" s="182"/>
      <c r="F2199" s="141"/>
      <c r="G2199" s="142">
        <v>0</v>
      </c>
      <c r="H2199" s="183">
        <f t="shared" si="101"/>
        <v>0</v>
      </c>
    </row>
    <row r="2200" spans="1:9" x14ac:dyDescent="0.2">
      <c r="A2200" s="110">
        <f t="shared" si="100"/>
        <v>32</v>
      </c>
      <c r="B2200" s="129" t="s">
        <v>210</v>
      </c>
      <c r="C2200" s="129"/>
      <c r="D2200" s="181"/>
      <c r="E2200" s="182"/>
      <c r="F2200" s="141"/>
      <c r="G2200" s="142">
        <v>0</v>
      </c>
      <c r="H2200" s="183">
        <f t="shared" si="101"/>
        <v>0</v>
      </c>
    </row>
    <row r="2201" spans="1:9" x14ac:dyDescent="0.2">
      <c r="A2201" s="110">
        <f t="shared" si="100"/>
        <v>33</v>
      </c>
      <c r="B2201" s="129"/>
      <c r="C2201" s="129"/>
      <c r="D2201" s="181"/>
      <c r="E2201" s="182"/>
      <c r="F2201" s="141"/>
      <c r="G2201" s="265"/>
      <c r="H2201" s="274"/>
    </row>
    <row r="2202" spans="1:9" x14ac:dyDescent="0.2">
      <c r="A2202" s="110">
        <f t="shared" si="100"/>
        <v>34</v>
      </c>
      <c r="B2202" s="129" t="s">
        <v>211</v>
      </c>
      <c r="C2202" s="129"/>
      <c r="D2202" s="181"/>
      <c r="E2202" s="182"/>
      <c r="F2202" s="141"/>
      <c r="G2202" s="142">
        <v>0</v>
      </c>
      <c r="H2202" s="183">
        <f t="shared" si="101"/>
        <v>0</v>
      </c>
    </row>
    <row r="2203" spans="1:9" x14ac:dyDescent="0.2">
      <c r="A2203" s="110">
        <f t="shared" si="100"/>
        <v>35</v>
      </c>
      <c r="B2203" s="129" t="s">
        <v>212</v>
      </c>
      <c r="C2203" s="129"/>
      <c r="D2203" s="181"/>
      <c r="E2203" s="182"/>
      <c r="F2203" s="141"/>
      <c r="G2203" s="142">
        <v>0</v>
      </c>
      <c r="H2203" s="183">
        <f t="shared" si="101"/>
        <v>0</v>
      </c>
    </row>
    <row r="2204" spans="1:9" x14ac:dyDescent="0.2">
      <c r="A2204" s="110">
        <f t="shared" si="100"/>
        <v>36</v>
      </c>
      <c r="B2204" s="129" t="s">
        <v>213</v>
      </c>
      <c r="C2204" s="129"/>
      <c r="D2204" s="181"/>
      <c r="E2204" s="182"/>
      <c r="F2204" s="141"/>
      <c r="G2204" s="142">
        <v>0</v>
      </c>
      <c r="H2204" s="183">
        <f t="shared" si="101"/>
        <v>0</v>
      </c>
    </row>
    <row r="2205" spans="1:9" ht="60.75" thickBot="1" x14ac:dyDescent="0.25">
      <c r="A2205" s="184">
        <f t="shared" si="100"/>
        <v>37</v>
      </c>
      <c r="B2205" s="185" t="s">
        <v>214</v>
      </c>
      <c r="C2205" s="186"/>
      <c r="D2205" s="187"/>
      <c r="E2205" s="188"/>
      <c r="F2205" s="189"/>
      <c r="G2205" s="190">
        <v>0</v>
      </c>
      <c r="H2205" s="191">
        <f t="shared" si="101"/>
        <v>0</v>
      </c>
    </row>
    <row r="2206" spans="1:9" ht="17.25" thickTop="1" thickBot="1" x14ac:dyDescent="0.3">
      <c r="A2206" s="110">
        <f t="shared" si="100"/>
        <v>38</v>
      </c>
      <c r="B2206" s="724" t="s">
        <v>215</v>
      </c>
      <c r="C2206" s="116"/>
      <c r="D2206" s="192"/>
      <c r="E2206" s="143"/>
      <c r="F2206" s="193"/>
      <c r="G2206" s="194">
        <f>SUM(G2197:G2205)</f>
        <v>29.17</v>
      </c>
      <c r="H2206" s="194">
        <f>SUM(H2197:H2205)</f>
        <v>29.17</v>
      </c>
    </row>
    <row r="2207" spans="1:9" ht="16.5" thickTop="1" thickBot="1" x14ac:dyDescent="0.25">
      <c r="A2207" s="110"/>
      <c r="B2207" s="129"/>
      <c r="C2207" s="129"/>
      <c r="D2207" s="195"/>
      <c r="E2207" s="195"/>
      <c r="F2207" s="195"/>
      <c r="G2207" s="195"/>
      <c r="H2207" s="195"/>
    </row>
    <row r="2208" spans="1:9" ht="17.25" thickTop="1" thickBot="1" x14ac:dyDescent="0.3">
      <c r="A2208" s="110">
        <f>+A2206+1</f>
        <v>39</v>
      </c>
      <c r="B2208" s="116" t="s">
        <v>216</v>
      </c>
      <c r="C2208" s="116"/>
      <c r="D2208" s="196">
        <f>D2194</f>
        <v>27652.32</v>
      </c>
      <c r="E2208" s="196">
        <f>E2194</f>
        <v>0</v>
      </c>
      <c r="F2208" s="196">
        <f>F2194</f>
        <v>0</v>
      </c>
      <c r="G2208" s="194">
        <f>G2194+G2206</f>
        <v>29.17</v>
      </c>
      <c r="H2208" s="194">
        <f>H2194+H2206</f>
        <v>27681.489999999998</v>
      </c>
      <c r="I2208" s="482"/>
    </row>
    <row r="2209" spans="1:8" ht="16.5" thickTop="1" thickBot="1" x14ac:dyDescent="0.25">
      <c r="A2209" s="110">
        <f>+A2208+1</f>
        <v>40</v>
      </c>
      <c r="B2209" s="725" t="s">
        <v>217</v>
      </c>
      <c r="C2209" s="197"/>
      <c r="D2209" s="201"/>
      <c r="E2209" s="198"/>
      <c r="F2209" s="198"/>
      <c r="G2209" s="198"/>
      <c r="H2209" s="382">
        <v>3.1614000000000002E-4</v>
      </c>
    </row>
    <row r="2210" spans="1:8" ht="15.75" thickTop="1" x14ac:dyDescent="0.2"/>
    <row r="2212" spans="1:8" ht="20.25" x14ac:dyDescent="0.3">
      <c r="A2212" s="109" t="s">
        <v>134</v>
      </c>
      <c r="B2212" s="110"/>
      <c r="C2212" s="109"/>
      <c r="E2212" s="202"/>
      <c r="F2212" s="110"/>
      <c r="G2212" s="110"/>
      <c r="H2212" s="110"/>
    </row>
    <row r="2213" spans="1:8" ht="20.25" x14ac:dyDescent="0.3">
      <c r="A2213" s="112" t="s">
        <v>645</v>
      </c>
      <c r="B2213" s="109"/>
      <c r="C2213" s="109"/>
      <c r="D2213" s="110"/>
      <c r="E2213" s="111"/>
      <c r="F2213" s="110"/>
      <c r="G2213" s="110"/>
      <c r="H2213" s="110"/>
    </row>
    <row r="2214" spans="1:8" x14ac:dyDescent="0.2">
      <c r="A2214" s="113" t="s">
        <v>173</v>
      </c>
      <c r="B2214" s="114"/>
      <c r="C2214" s="115"/>
      <c r="D2214" s="110"/>
      <c r="E2214" s="111"/>
      <c r="F2214" s="110"/>
      <c r="G2214" s="110"/>
      <c r="H2214" s="110"/>
    </row>
    <row r="2215" spans="1:8" ht="21" thickBot="1" x14ac:dyDescent="0.35">
      <c r="A2215" s="256" t="s">
        <v>523</v>
      </c>
      <c r="B2215" s="257"/>
      <c r="C2215" s="257"/>
      <c r="D2215" s="110"/>
      <c r="E2215" s="111"/>
      <c r="F2215" s="110"/>
      <c r="G2215" s="110"/>
      <c r="H2215" s="110"/>
    </row>
    <row r="2216" spans="1:8" ht="15.75" thickBot="1" x14ac:dyDescent="0.25">
      <c r="A2216" s="110"/>
      <c r="B2216" s="110"/>
      <c r="C2216" s="110"/>
      <c r="D2216" s="110"/>
      <c r="E2216" s="111"/>
      <c r="F2216" s="110"/>
      <c r="G2216" s="110"/>
      <c r="H2216" s="110"/>
    </row>
    <row r="2217" spans="1:8" ht="15.75" thickTop="1" x14ac:dyDescent="0.2">
      <c r="A2217" s="110">
        <v>1</v>
      </c>
      <c r="B2217" s="117" t="s">
        <v>174</v>
      </c>
      <c r="C2217" s="388">
        <v>421</v>
      </c>
      <c r="D2217" s="118"/>
      <c r="E2217" s="119"/>
      <c r="F2217" s="110"/>
      <c r="G2217" s="120"/>
      <c r="H2217" s="120"/>
    </row>
    <row r="2218" spans="1:8" x14ac:dyDescent="0.2">
      <c r="A2218" s="110">
        <v>2</v>
      </c>
      <c r="B2218" s="117" t="s">
        <v>175</v>
      </c>
      <c r="C2218" s="121" t="s">
        <v>431</v>
      </c>
      <c r="D2218" s="122"/>
      <c r="E2218" s="123"/>
      <c r="F2218" s="110"/>
      <c r="G2218" s="120"/>
      <c r="H2218" s="120"/>
    </row>
    <row r="2219" spans="1:8" ht="15.75" thickBot="1" x14ac:dyDescent="0.25">
      <c r="A2219" s="110">
        <v>3</v>
      </c>
      <c r="B2219" s="117" t="s">
        <v>176</v>
      </c>
      <c r="C2219" s="124"/>
      <c r="D2219" s="125"/>
      <c r="E2219" s="126"/>
      <c r="F2219" s="120"/>
      <c r="G2219" s="120"/>
      <c r="H2219" s="120"/>
    </row>
    <row r="2220" spans="1:8" ht="15.75" thickTop="1" x14ac:dyDescent="0.2">
      <c r="A2220" s="110"/>
      <c r="B2220" s="117" t="s">
        <v>177</v>
      </c>
      <c r="C2220" s="117"/>
      <c r="D2220" s="127"/>
      <c r="E2220" s="128"/>
      <c r="F2220" s="120"/>
      <c r="G2220" s="120"/>
      <c r="H2220" s="120"/>
    </row>
    <row r="2221" spans="1:8" x14ac:dyDescent="0.2">
      <c r="A2221" s="110"/>
      <c r="B2221" s="110"/>
      <c r="C2221" s="110"/>
      <c r="D2221" s="110"/>
      <c r="E2221" s="111"/>
      <c r="F2221" s="110"/>
      <c r="G2221" s="110"/>
      <c r="H2221" s="110"/>
    </row>
    <row r="2222" spans="1:8" x14ac:dyDescent="0.2">
      <c r="A2222" s="110"/>
      <c r="B2222" s="117"/>
      <c r="C2222" s="117"/>
      <c r="D2222" s="120"/>
      <c r="E2222" s="128"/>
      <c r="F2222" s="127" t="s">
        <v>178</v>
      </c>
      <c r="G2222" s="120"/>
      <c r="H2222" s="120"/>
    </row>
    <row r="2223" spans="1:8" x14ac:dyDescent="0.2">
      <c r="A2223" s="110"/>
      <c r="B2223" s="129"/>
      <c r="C2223" s="129"/>
      <c r="D2223" s="130" t="s">
        <v>179</v>
      </c>
      <c r="E2223" s="131" t="s">
        <v>180</v>
      </c>
      <c r="F2223" s="127" t="s">
        <v>181</v>
      </c>
      <c r="G2223" s="127" t="s">
        <v>182</v>
      </c>
      <c r="H2223" s="120"/>
    </row>
    <row r="2224" spans="1:8" x14ac:dyDescent="0.2">
      <c r="A2224" s="110">
        <v>4</v>
      </c>
      <c r="B2224" s="117" t="s">
        <v>154</v>
      </c>
      <c r="C2224" s="117"/>
      <c r="D2224" s="275"/>
      <c r="E2224" s="132" t="s">
        <v>509</v>
      </c>
      <c r="F2224" s="276"/>
      <c r="G2224" s="422" t="s">
        <v>509</v>
      </c>
      <c r="H2224" s="275"/>
    </row>
    <row r="2225" spans="1:8" ht="15.75" x14ac:dyDescent="0.25">
      <c r="A2225" s="110"/>
      <c r="B2225" s="129"/>
      <c r="C2225" s="129"/>
      <c r="D2225" s="134" t="s">
        <v>183</v>
      </c>
      <c r="E2225" s="135" t="s">
        <v>183</v>
      </c>
      <c r="F2225" s="136" t="s">
        <v>183</v>
      </c>
      <c r="G2225" s="136" t="s">
        <v>184</v>
      </c>
      <c r="H2225" s="136" t="s">
        <v>185</v>
      </c>
    </row>
    <row r="2226" spans="1:8" ht="16.5" thickBot="1" x14ac:dyDescent="0.3">
      <c r="A2226" s="110"/>
      <c r="B2226" s="135" t="s">
        <v>186</v>
      </c>
      <c r="C2226" s="135"/>
      <c r="D2226" s="137"/>
      <c r="E2226" s="138"/>
      <c r="F2226" s="137"/>
      <c r="G2226" s="137"/>
      <c r="H2226" s="137"/>
    </row>
    <row r="2227" spans="1:8" ht="16.5" thickTop="1" x14ac:dyDescent="0.25">
      <c r="A2227" s="139">
        <f>1+A2224</f>
        <v>5</v>
      </c>
      <c r="B2227" s="117" t="s">
        <v>187</v>
      </c>
      <c r="C2227" s="135"/>
      <c r="D2227" s="216">
        <v>0</v>
      </c>
      <c r="E2227" s="217"/>
      <c r="F2227" s="218"/>
      <c r="G2227" s="219"/>
      <c r="H2227" s="220">
        <f>+D2227</f>
        <v>0</v>
      </c>
    </row>
    <row r="2228" spans="1:8" x14ac:dyDescent="0.2">
      <c r="A2228" s="110">
        <f>+A2227+1</f>
        <v>6</v>
      </c>
      <c r="B2228" s="129" t="s">
        <v>188</v>
      </c>
      <c r="C2228" s="129"/>
      <c r="D2228" s="221"/>
      <c r="E2228" s="222">
        <v>0</v>
      </c>
      <c r="F2228" s="223"/>
      <c r="G2228" s="224"/>
      <c r="H2228" s="220">
        <f>+E2228</f>
        <v>0</v>
      </c>
    </row>
    <row r="2229" spans="1:8" x14ac:dyDescent="0.2">
      <c r="A2229" s="110">
        <f>+A2228+1</f>
        <v>7</v>
      </c>
      <c r="B2229" s="129" t="s">
        <v>155</v>
      </c>
      <c r="C2229" s="129"/>
      <c r="D2229" s="225"/>
      <c r="E2229" s="226"/>
      <c r="F2229" s="227">
        <v>0</v>
      </c>
      <c r="G2229" s="228"/>
      <c r="H2229" s="229">
        <f>+F2229</f>
        <v>0</v>
      </c>
    </row>
    <row r="2230" spans="1:8" x14ac:dyDescent="0.2">
      <c r="A2230" s="110">
        <f>+A2229+1</f>
        <v>8</v>
      </c>
      <c r="B2230" s="129" t="s">
        <v>156</v>
      </c>
      <c r="C2230" s="129"/>
      <c r="D2230" s="225"/>
      <c r="E2230" s="230"/>
      <c r="F2230" s="231">
        <v>0</v>
      </c>
      <c r="G2230" s="232"/>
      <c r="H2230" s="229">
        <f>+F2230</f>
        <v>0</v>
      </c>
    </row>
    <row r="2231" spans="1:8" ht="15.75" thickBot="1" x14ac:dyDescent="0.25">
      <c r="A2231" s="110">
        <f>+A2230+1</f>
        <v>9</v>
      </c>
      <c r="B2231" s="129" t="s">
        <v>189</v>
      </c>
      <c r="C2231" s="129"/>
      <c r="D2231" s="225"/>
      <c r="E2231" s="233"/>
      <c r="F2231" s="234"/>
      <c r="G2231" s="235">
        <v>0</v>
      </c>
      <c r="H2231" s="236">
        <f>+G2231</f>
        <v>0</v>
      </c>
    </row>
    <row r="2232" spans="1:8" ht="17.25" thickTop="1" thickBot="1" x14ac:dyDescent="0.3">
      <c r="A2232" s="110">
        <f>+A2231+1</f>
        <v>10</v>
      </c>
      <c r="B2232" s="116" t="s">
        <v>190</v>
      </c>
      <c r="C2232" s="116"/>
      <c r="D2232" s="237">
        <f>+D2227</f>
        <v>0</v>
      </c>
      <c r="E2232" s="238">
        <f>+E2228</f>
        <v>0</v>
      </c>
      <c r="F2232" s="239">
        <f>+F2229+F2230</f>
        <v>0</v>
      </c>
      <c r="G2232" s="239">
        <f>+G2231</f>
        <v>0</v>
      </c>
      <c r="H2232" s="239">
        <f>SUM(D2232:G2232)</f>
        <v>0</v>
      </c>
    </row>
    <row r="2233" spans="1:8" ht="15.75" thickTop="1" x14ac:dyDescent="0.2">
      <c r="A2233" s="110"/>
      <c r="B2233" s="129"/>
      <c r="C2233" s="129"/>
      <c r="D2233" s="144"/>
      <c r="E2233" s="145"/>
      <c r="F2233" s="144"/>
      <c r="G2233" s="144"/>
      <c r="H2233" s="144"/>
    </row>
    <row r="2234" spans="1:8" ht="16.5" thickBot="1" x14ac:dyDescent="0.3">
      <c r="A2234" s="110"/>
      <c r="B2234" s="135" t="s">
        <v>191</v>
      </c>
      <c r="C2234" s="135"/>
      <c r="D2234" s="144"/>
      <c r="E2234" s="145"/>
      <c r="F2234" s="144"/>
      <c r="G2234" s="144"/>
      <c r="H2234" s="144"/>
    </row>
    <row r="2235" spans="1:8" ht="15.75" thickTop="1" x14ac:dyDescent="0.2">
      <c r="A2235" s="110">
        <f>+A2232+1</f>
        <v>11</v>
      </c>
      <c r="B2235" s="129" t="s">
        <v>192</v>
      </c>
      <c r="C2235" s="129"/>
      <c r="D2235" s="146">
        <v>0</v>
      </c>
      <c r="E2235" s="147">
        <v>0</v>
      </c>
      <c r="F2235" s="147">
        <v>0</v>
      </c>
      <c r="G2235" s="147">
        <v>0</v>
      </c>
      <c r="H2235" s="148">
        <v>0</v>
      </c>
    </row>
    <row r="2236" spans="1:8" ht="16.5" thickBot="1" x14ac:dyDescent="0.3">
      <c r="A2236" s="110">
        <f>+A2235+1</f>
        <v>12</v>
      </c>
      <c r="B2236" s="724" t="s">
        <v>193</v>
      </c>
      <c r="C2236" s="116"/>
      <c r="D2236" s="277">
        <f>+D2232-D2235</f>
        <v>0</v>
      </c>
      <c r="E2236" s="149">
        <f>+E2232-E2235</f>
        <v>0</v>
      </c>
      <c r="F2236" s="149">
        <f>+F2232-F2235</f>
        <v>0</v>
      </c>
      <c r="G2236" s="149">
        <f>+G2232-G2235</f>
        <v>0</v>
      </c>
      <c r="H2236" s="150">
        <f>+H2232-H2235</f>
        <v>0</v>
      </c>
    </row>
    <row r="2237" spans="1:8" ht="15.75" thickTop="1" x14ac:dyDescent="0.2">
      <c r="A2237" s="110"/>
      <c r="B2237" s="129"/>
      <c r="C2237" s="129"/>
      <c r="D2237" s="129"/>
      <c r="E2237" s="151"/>
      <c r="F2237" s="129"/>
      <c r="G2237" s="129"/>
      <c r="H2237" s="129"/>
    </row>
    <row r="2238" spans="1:8" ht="16.5" thickBot="1" x14ac:dyDescent="0.3">
      <c r="A2238" s="110"/>
      <c r="B2238" s="152" t="s">
        <v>194</v>
      </c>
      <c r="C2238" s="134"/>
      <c r="D2238" s="129"/>
      <c r="E2238" s="151"/>
      <c r="F2238" s="129"/>
      <c r="G2238" s="129"/>
      <c r="H2238" s="129"/>
    </row>
    <row r="2239" spans="1:8" ht="15.75" thickTop="1" x14ac:dyDescent="0.2">
      <c r="A2239" s="110">
        <f>+A2236+1</f>
        <v>13</v>
      </c>
      <c r="B2239" s="129" t="s">
        <v>195</v>
      </c>
      <c r="C2239" s="129"/>
      <c r="D2239" s="153"/>
      <c r="E2239" s="154"/>
      <c r="F2239" s="140"/>
      <c r="G2239" s="155"/>
      <c r="H2239" s="418">
        <v>518714857</v>
      </c>
    </row>
    <row r="2240" spans="1:8" x14ac:dyDescent="0.2">
      <c r="A2240" s="110">
        <f>+A2239+1</f>
        <v>14</v>
      </c>
      <c r="B2240" s="110" t="s">
        <v>196</v>
      </c>
      <c r="C2240" s="110"/>
      <c r="D2240" s="157"/>
      <c r="E2240" s="158"/>
      <c r="F2240" s="159"/>
      <c r="G2240" s="160"/>
      <c r="H2240" s="419">
        <v>0</v>
      </c>
    </row>
    <row r="2241" spans="1:8" x14ac:dyDescent="0.2">
      <c r="A2241" s="110">
        <f>+A2240+1</f>
        <v>15</v>
      </c>
      <c r="B2241" s="129" t="s">
        <v>197</v>
      </c>
      <c r="C2241" s="129"/>
      <c r="D2241" s="157"/>
      <c r="E2241" s="158"/>
      <c r="F2241" s="159"/>
      <c r="G2241" s="160"/>
      <c r="H2241" s="419">
        <v>0</v>
      </c>
    </row>
    <row r="2242" spans="1:8" ht="15.75" thickBot="1" x14ac:dyDescent="0.25">
      <c r="A2242" s="110">
        <f>+A2241+1</f>
        <v>16</v>
      </c>
      <c r="B2242" s="129" t="s">
        <v>198</v>
      </c>
      <c r="C2242" s="129"/>
      <c r="D2242" s="157"/>
      <c r="E2242" s="158"/>
      <c r="F2242" s="159"/>
      <c r="G2242" s="160"/>
      <c r="H2242" s="419">
        <f>H746</f>
        <v>33552684</v>
      </c>
    </row>
    <row r="2243" spans="1:8" ht="17.25" thickTop="1" thickBot="1" x14ac:dyDescent="0.3">
      <c r="A2243" s="110">
        <f>+A2242+1</f>
        <v>17</v>
      </c>
      <c r="B2243" s="116" t="s">
        <v>199</v>
      </c>
      <c r="C2243" s="116"/>
      <c r="D2243" s="162"/>
      <c r="E2243" s="163"/>
      <c r="F2243" s="164"/>
      <c r="G2243" s="164"/>
      <c r="H2243" s="420">
        <f>+H2239+H2240+H2241-H2242</f>
        <v>485162173</v>
      </c>
    </row>
    <row r="2244" spans="1:8" ht="15.75" thickTop="1" x14ac:dyDescent="0.2">
      <c r="A2244" s="110"/>
      <c r="B2244" s="129" t="s">
        <v>177</v>
      </c>
      <c r="C2244" s="129"/>
      <c r="D2244" s="166"/>
      <c r="E2244" s="167"/>
      <c r="F2244" s="166"/>
      <c r="G2244" s="166"/>
      <c r="H2244" s="166"/>
    </row>
    <row r="2245" spans="1:8" ht="16.5" thickBot="1" x14ac:dyDescent="0.3">
      <c r="A2245" s="110"/>
      <c r="B2245" s="135" t="s">
        <v>200</v>
      </c>
      <c r="C2245" s="135"/>
      <c r="D2245" s="166"/>
      <c r="E2245" s="167"/>
      <c r="F2245" s="166"/>
      <c r="G2245" s="166"/>
      <c r="H2245" s="166"/>
    </row>
    <row r="2246" spans="1:8" ht="15.75" thickTop="1" x14ac:dyDescent="0.2">
      <c r="A2246" s="110">
        <f>+A2243+1</f>
        <v>18</v>
      </c>
      <c r="B2246" s="129" t="s">
        <v>201</v>
      </c>
      <c r="C2246" s="129"/>
      <c r="D2246" s="199">
        <v>1.132E-4</v>
      </c>
      <c r="E2246" s="200">
        <f>+INT(E2236/$H$32*10000000)/10000000</f>
        <v>0</v>
      </c>
      <c r="F2246" s="200">
        <f>+INT(F2236/$H$32*10000000)/10000000</f>
        <v>0</v>
      </c>
      <c r="G2246" s="200">
        <v>0</v>
      </c>
      <c r="H2246" s="278">
        <f>SUM(D2246:G2246)</f>
        <v>1.132E-4</v>
      </c>
    </row>
    <row r="2247" spans="1:8" x14ac:dyDescent="0.2">
      <c r="A2247" s="110">
        <f t="shared" ref="A2247:A2252" si="102">+A2246+1</f>
        <v>19</v>
      </c>
      <c r="B2247" s="129" t="s">
        <v>202</v>
      </c>
      <c r="C2247" s="129"/>
      <c r="D2247" s="142">
        <f>+$H$2243*D2246</f>
        <v>54920.357983599999</v>
      </c>
      <c r="E2247" s="142">
        <f>+$H$32*E2246</f>
        <v>0</v>
      </c>
      <c r="F2247" s="142">
        <f>+$H$32*F2246</f>
        <v>0</v>
      </c>
      <c r="G2247" s="142">
        <v>0</v>
      </c>
      <c r="H2247" s="168">
        <f>SUM(D2247:G2247)</f>
        <v>54920.357983599999</v>
      </c>
    </row>
    <row r="2248" spans="1:8" x14ac:dyDescent="0.2">
      <c r="A2248" s="110">
        <f t="shared" si="102"/>
        <v>20</v>
      </c>
      <c r="B2248" s="129" t="s">
        <v>203</v>
      </c>
      <c r="C2248" s="129"/>
      <c r="D2248" s="281">
        <f>IF(D2236&lt;&gt;0,+D2247-D2236,0)</f>
        <v>0</v>
      </c>
      <c r="E2248" s="283">
        <f>IF(E2236&lt;&gt;0,+E2247-E2236,0)</f>
        <v>0</v>
      </c>
      <c r="F2248" s="283">
        <f>IF(F2236&lt;&gt;0,+F2247-F2236,0)</f>
        <v>0</v>
      </c>
      <c r="G2248" s="282">
        <f>IF(G2236&lt;&gt;0,+G2247-G2236,0)</f>
        <v>0</v>
      </c>
      <c r="H2248" s="168">
        <f>SUM(D2248:G2248)</f>
        <v>0</v>
      </c>
    </row>
    <row r="2249" spans="1:8" ht="15.75" x14ac:dyDescent="0.25">
      <c r="A2249" s="110">
        <f t="shared" si="102"/>
        <v>21</v>
      </c>
      <c r="B2249" s="129" t="s">
        <v>204</v>
      </c>
      <c r="C2249" s="129"/>
      <c r="D2249" s="267"/>
      <c r="E2249" s="169"/>
      <c r="F2249" s="169"/>
      <c r="G2249" s="169"/>
      <c r="H2249" s="268"/>
    </row>
    <row r="2250" spans="1:8" x14ac:dyDescent="0.2">
      <c r="A2250" s="110">
        <f t="shared" si="102"/>
        <v>22</v>
      </c>
      <c r="B2250" s="129" t="s">
        <v>205</v>
      </c>
      <c r="C2250" s="129"/>
      <c r="D2250" s="271"/>
      <c r="E2250" s="273"/>
      <c r="F2250" s="273"/>
      <c r="G2250" s="273"/>
      <c r="H2250" s="272"/>
    </row>
    <row r="2251" spans="1:8" x14ac:dyDescent="0.2">
      <c r="A2251" s="110">
        <f t="shared" si="102"/>
        <v>23</v>
      </c>
      <c r="B2251" s="129" t="s">
        <v>206</v>
      </c>
      <c r="C2251" s="129"/>
      <c r="D2251" s="271"/>
      <c r="E2251" s="273"/>
      <c r="F2251" s="273"/>
      <c r="G2251" s="273"/>
      <c r="H2251" s="272"/>
    </row>
    <row r="2252" spans="1:8" x14ac:dyDescent="0.2">
      <c r="A2252" s="110">
        <f t="shared" si="102"/>
        <v>24</v>
      </c>
      <c r="B2252" s="129" t="s">
        <v>145</v>
      </c>
      <c r="C2252" s="129"/>
      <c r="D2252" s="269"/>
      <c r="E2252" s="270"/>
      <c r="F2252" s="270"/>
      <c r="G2252" s="270"/>
      <c r="H2252" s="266"/>
    </row>
    <row r="2253" spans="1:8" x14ac:dyDescent="0.2">
      <c r="A2253" s="139" t="s">
        <v>139</v>
      </c>
      <c r="B2253" s="170" t="s">
        <v>146</v>
      </c>
      <c r="C2253" s="212"/>
      <c r="D2253" s="171">
        <v>12.53</v>
      </c>
      <c r="E2253" s="172">
        <v>0</v>
      </c>
      <c r="F2253" s="172"/>
      <c r="G2253" s="172">
        <v>0</v>
      </c>
      <c r="H2253" s="168">
        <f>SUM(D2253:G2253)</f>
        <v>12.53</v>
      </c>
    </row>
    <row r="2254" spans="1:8" x14ac:dyDescent="0.2">
      <c r="A2254" s="139" t="s">
        <v>140</v>
      </c>
      <c r="B2254" s="170" t="s">
        <v>147</v>
      </c>
      <c r="C2254" s="129"/>
      <c r="D2254" s="171">
        <v>0</v>
      </c>
      <c r="E2254" s="172">
        <v>0</v>
      </c>
      <c r="F2254" s="172"/>
      <c r="G2254" s="172">
        <v>0</v>
      </c>
      <c r="H2254" s="168">
        <f>SUM(D2254:G2254)</f>
        <v>0</v>
      </c>
    </row>
    <row r="2255" spans="1:8" x14ac:dyDescent="0.2">
      <c r="A2255" s="139" t="s">
        <v>141</v>
      </c>
      <c r="B2255" s="129" t="s">
        <v>407</v>
      </c>
      <c r="C2255" s="129"/>
      <c r="D2255" s="279">
        <f>+D2247+D2253+D2254</f>
        <v>54932.887983599998</v>
      </c>
      <c r="E2255" s="172">
        <f>+E2247+E2253+E2254</f>
        <v>0</v>
      </c>
      <c r="F2255" s="172">
        <f>+F2247+F2253+F2254</f>
        <v>0</v>
      </c>
      <c r="G2255" s="280">
        <f>+G2247+G2253+G2254</f>
        <v>0</v>
      </c>
      <c r="H2255" s="168">
        <f>SUM(D2255:G2255)</f>
        <v>54932.887983599998</v>
      </c>
    </row>
    <row r="2256" spans="1:8" x14ac:dyDescent="0.2">
      <c r="A2256" s="110">
        <v>25</v>
      </c>
      <c r="B2256" s="129" t="s">
        <v>148</v>
      </c>
      <c r="C2256" s="129"/>
      <c r="D2256" s="279">
        <v>54932.85</v>
      </c>
      <c r="E2256" s="172">
        <v>0</v>
      </c>
      <c r="F2256" s="172"/>
      <c r="G2256" s="280">
        <v>0</v>
      </c>
      <c r="H2256" s="168">
        <f>SUM(D2256:G2256)</f>
        <v>54932.85</v>
      </c>
    </row>
    <row r="2257" spans="1:8" x14ac:dyDescent="0.2">
      <c r="A2257" s="110">
        <f>+A2256+1</f>
        <v>26</v>
      </c>
      <c r="B2257" s="129" t="s">
        <v>149</v>
      </c>
      <c r="C2257" s="129"/>
      <c r="D2257" s="279">
        <f>+D2256-D2255</f>
        <v>-3.7983599999279249E-2</v>
      </c>
      <c r="E2257" s="142">
        <f>+E2256-E2255</f>
        <v>0</v>
      </c>
      <c r="F2257" s="142">
        <f>+F2256-F2255</f>
        <v>0</v>
      </c>
      <c r="G2257" s="280">
        <f>+G2256-G2255</f>
        <v>0</v>
      </c>
      <c r="H2257" s="168">
        <f>SUM(D2257:G2257)</f>
        <v>-3.7983599999279249E-2</v>
      </c>
    </row>
    <row r="2258" spans="1:8" ht="15.75" thickBot="1" x14ac:dyDescent="0.25">
      <c r="A2258" s="110">
        <f>+A2257+1</f>
        <v>27</v>
      </c>
      <c r="B2258" s="129" t="s">
        <v>207</v>
      </c>
      <c r="C2258" s="129"/>
      <c r="D2258" s="171">
        <v>-1.25</v>
      </c>
      <c r="E2258" s="172">
        <v>0</v>
      </c>
      <c r="F2258" s="172"/>
      <c r="G2258" s="169"/>
      <c r="H2258" s="173">
        <f>SUM(D2258:F2258)</f>
        <v>-1.25</v>
      </c>
    </row>
    <row r="2259" spans="1:8" ht="16.5" thickBot="1" x14ac:dyDescent="0.3">
      <c r="A2259" s="110">
        <f>+A2258+1</f>
        <v>28</v>
      </c>
      <c r="B2259" s="116" t="s">
        <v>208</v>
      </c>
      <c r="C2259" s="116"/>
      <c r="D2259" s="174">
        <f>+D2255+D2257+D2258</f>
        <v>54931.6</v>
      </c>
      <c r="E2259" s="174">
        <f>+E2255+E2257+E2258</f>
        <v>0</v>
      </c>
      <c r="F2259" s="174">
        <f>+F2255+F2257+F2258</f>
        <v>0</v>
      </c>
      <c r="G2259" s="174">
        <f>+G2255+G2257</f>
        <v>0</v>
      </c>
      <c r="H2259" s="175">
        <f>SUM(D2259:G2259)</f>
        <v>54931.6</v>
      </c>
    </row>
    <row r="2260" spans="1:8" ht="15.75" thickTop="1" x14ac:dyDescent="0.2">
      <c r="A2260" s="110"/>
      <c r="B2260" s="129"/>
      <c r="C2260" s="129"/>
      <c r="D2260" s="151"/>
      <c r="E2260" s="151"/>
      <c r="F2260" s="151"/>
      <c r="G2260" s="151"/>
      <c r="H2260" s="151"/>
    </row>
    <row r="2261" spans="1:8" ht="16.5" thickBot="1" x14ac:dyDescent="0.3">
      <c r="A2261" s="110"/>
      <c r="B2261" s="135" t="s">
        <v>209</v>
      </c>
      <c r="C2261" s="135"/>
      <c r="D2261" s="151"/>
      <c r="E2261" s="151"/>
      <c r="F2261" s="151"/>
      <c r="G2261" s="151"/>
      <c r="H2261" s="151"/>
    </row>
    <row r="2262" spans="1:8" ht="15.75" thickTop="1" x14ac:dyDescent="0.2">
      <c r="A2262" s="110">
        <f>+A2259+1</f>
        <v>29</v>
      </c>
      <c r="B2262" s="129" t="s">
        <v>168</v>
      </c>
      <c r="C2262" s="129"/>
      <c r="D2262" s="176"/>
      <c r="E2262" s="177"/>
      <c r="F2262" s="178"/>
      <c r="G2262" s="179">
        <v>39.54</v>
      </c>
      <c r="H2262" s="180">
        <f>G2262</f>
        <v>39.54</v>
      </c>
    </row>
    <row r="2263" spans="1:8" x14ac:dyDescent="0.2">
      <c r="A2263" s="110">
        <f t="shared" ref="A2263:A2271" si="103">+A2262+1</f>
        <v>30</v>
      </c>
      <c r="B2263" s="129" t="s">
        <v>169</v>
      </c>
      <c r="C2263" s="129"/>
      <c r="D2263" s="181"/>
      <c r="E2263" s="182"/>
      <c r="F2263" s="141"/>
      <c r="G2263" s="142">
        <v>38.869999999999997</v>
      </c>
      <c r="H2263" s="183">
        <f t="shared" ref="H2263:H2270" si="104">+G2263</f>
        <v>38.869999999999997</v>
      </c>
    </row>
    <row r="2264" spans="1:8" x14ac:dyDescent="0.2">
      <c r="A2264" s="110">
        <f t="shared" si="103"/>
        <v>31</v>
      </c>
      <c r="B2264" s="129" t="s">
        <v>360</v>
      </c>
      <c r="C2264" s="129"/>
      <c r="D2264" s="181"/>
      <c r="E2264" s="182"/>
      <c r="F2264" s="141"/>
      <c r="G2264" s="142">
        <v>0</v>
      </c>
      <c r="H2264" s="183">
        <f t="shared" si="104"/>
        <v>0</v>
      </c>
    </row>
    <row r="2265" spans="1:8" x14ac:dyDescent="0.2">
      <c r="A2265" s="110">
        <f t="shared" si="103"/>
        <v>32</v>
      </c>
      <c r="B2265" s="129" t="s">
        <v>210</v>
      </c>
      <c r="C2265" s="129"/>
      <c r="D2265" s="181"/>
      <c r="E2265" s="182"/>
      <c r="F2265" s="141"/>
      <c r="G2265" s="142">
        <v>0</v>
      </c>
      <c r="H2265" s="183">
        <f t="shared" si="104"/>
        <v>0</v>
      </c>
    </row>
    <row r="2266" spans="1:8" x14ac:dyDescent="0.2">
      <c r="A2266" s="110">
        <f t="shared" si="103"/>
        <v>33</v>
      </c>
      <c r="B2266" s="129"/>
      <c r="C2266" s="129"/>
      <c r="D2266" s="181"/>
      <c r="E2266" s="182"/>
      <c r="F2266" s="141"/>
      <c r="G2266" s="265">
        <v>0</v>
      </c>
      <c r="H2266" s="274"/>
    </row>
    <row r="2267" spans="1:8" x14ac:dyDescent="0.2">
      <c r="A2267" s="110">
        <f t="shared" si="103"/>
        <v>34</v>
      </c>
      <c r="B2267" s="129" t="s">
        <v>211</v>
      </c>
      <c r="C2267" s="129"/>
      <c r="D2267" s="181"/>
      <c r="E2267" s="182"/>
      <c r="F2267" s="141"/>
      <c r="G2267" s="142">
        <v>0</v>
      </c>
      <c r="H2267" s="183">
        <f t="shared" si="104"/>
        <v>0</v>
      </c>
    </row>
    <row r="2268" spans="1:8" x14ac:dyDescent="0.2">
      <c r="A2268" s="110">
        <f t="shared" si="103"/>
        <v>35</v>
      </c>
      <c r="B2268" s="129" t="s">
        <v>212</v>
      </c>
      <c r="C2268" s="129"/>
      <c r="D2268" s="181"/>
      <c r="E2268" s="182"/>
      <c r="F2268" s="141"/>
      <c r="G2268" s="142">
        <v>0</v>
      </c>
      <c r="H2268" s="183">
        <f t="shared" si="104"/>
        <v>0</v>
      </c>
    </row>
    <row r="2269" spans="1:8" x14ac:dyDescent="0.2">
      <c r="A2269" s="110">
        <f t="shared" si="103"/>
        <v>36</v>
      </c>
      <c r="B2269" s="129" t="s">
        <v>213</v>
      </c>
      <c r="C2269" s="129"/>
      <c r="D2269" s="181"/>
      <c r="E2269" s="182"/>
      <c r="F2269" s="141"/>
      <c r="G2269" s="142">
        <v>0</v>
      </c>
      <c r="H2269" s="183">
        <f t="shared" si="104"/>
        <v>0</v>
      </c>
    </row>
    <row r="2270" spans="1:8" ht="60.75" thickBot="1" x14ac:dyDescent="0.25">
      <c r="A2270" s="184">
        <f t="shared" si="103"/>
        <v>37</v>
      </c>
      <c r="B2270" s="185" t="s">
        <v>214</v>
      </c>
      <c r="C2270" s="186"/>
      <c r="D2270" s="187"/>
      <c r="E2270" s="188"/>
      <c r="F2270" s="189"/>
      <c r="G2270" s="190">
        <v>0</v>
      </c>
      <c r="H2270" s="191">
        <f t="shared" si="104"/>
        <v>0</v>
      </c>
    </row>
    <row r="2271" spans="1:8" ht="17.25" thickTop="1" thickBot="1" x14ac:dyDescent="0.3">
      <c r="A2271" s="110">
        <f t="shared" si="103"/>
        <v>38</v>
      </c>
      <c r="B2271" s="724" t="s">
        <v>215</v>
      </c>
      <c r="C2271" s="116"/>
      <c r="D2271" s="192"/>
      <c r="E2271" s="143"/>
      <c r="F2271" s="193"/>
      <c r="G2271" s="194">
        <f>SUM(G2262:G2270)</f>
        <v>78.41</v>
      </c>
      <c r="H2271" s="194">
        <f>SUM(H2262:H2270)</f>
        <v>78.41</v>
      </c>
    </row>
    <row r="2272" spans="1:8" ht="16.5" thickTop="1" thickBot="1" x14ac:dyDescent="0.25">
      <c r="A2272" s="110"/>
      <c r="B2272" s="129"/>
      <c r="C2272" s="129"/>
      <c r="D2272" s="195"/>
      <c r="E2272" s="195"/>
      <c r="F2272" s="195"/>
      <c r="G2272" s="195"/>
      <c r="H2272" s="195"/>
    </row>
    <row r="2273" spans="1:9" ht="17.25" thickTop="1" thickBot="1" x14ac:dyDescent="0.3">
      <c r="A2273" s="110">
        <f>+A2271+1</f>
        <v>39</v>
      </c>
      <c r="B2273" s="116" t="s">
        <v>216</v>
      </c>
      <c r="C2273" s="116"/>
      <c r="D2273" s="196">
        <f>D2259</f>
        <v>54931.6</v>
      </c>
      <c r="E2273" s="196">
        <f>E2259</f>
        <v>0</v>
      </c>
      <c r="F2273" s="196">
        <f>F2259</f>
        <v>0</v>
      </c>
      <c r="G2273" s="194">
        <f>G2259+G2271</f>
        <v>78.41</v>
      </c>
      <c r="H2273" s="194">
        <f>H2259+H2271</f>
        <v>55010.01</v>
      </c>
      <c r="I2273" s="482"/>
    </row>
    <row r="2274" spans="1:9" ht="16.5" thickTop="1" thickBot="1" x14ac:dyDescent="0.25">
      <c r="A2274" s="110">
        <f>+A2273+1</f>
        <v>40</v>
      </c>
      <c r="B2274" s="725" t="s">
        <v>217</v>
      </c>
      <c r="C2274" s="197"/>
      <c r="D2274" s="201"/>
      <c r="E2274" s="198"/>
      <c r="F2274" s="198"/>
      <c r="G2274" s="198"/>
      <c r="H2274" s="382">
        <v>6.2825000000000001E-4</v>
      </c>
    </row>
    <row r="2275" spans="1:9" ht="15.75" thickTop="1" x14ac:dyDescent="0.2">
      <c r="A2275" s="110"/>
      <c r="B2275" s="197"/>
      <c r="C2275" s="197"/>
      <c r="D2275" s="478"/>
      <c r="E2275" s="479"/>
      <c r="F2275" s="479"/>
      <c r="G2275" s="479"/>
      <c r="H2275" s="5"/>
    </row>
    <row r="2277" spans="1:9" ht="20.25" x14ac:dyDescent="0.3">
      <c r="A2277" s="109" t="s">
        <v>134</v>
      </c>
      <c r="B2277" s="110"/>
      <c r="C2277" s="109"/>
      <c r="E2277" s="202"/>
      <c r="F2277" s="110"/>
      <c r="G2277" s="110"/>
      <c r="H2277" s="110"/>
    </row>
    <row r="2278" spans="1:9" ht="20.25" x14ac:dyDescent="0.3">
      <c r="A2278" s="112" t="s">
        <v>645</v>
      </c>
      <c r="B2278" s="109"/>
      <c r="C2278" s="109"/>
      <c r="D2278" s="110"/>
      <c r="E2278" s="111"/>
      <c r="F2278" s="110"/>
      <c r="G2278" s="110"/>
      <c r="H2278" s="110"/>
    </row>
    <row r="2279" spans="1:9" x14ac:dyDescent="0.2">
      <c r="A2279" s="113" t="s">
        <v>173</v>
      </c>
      <c r="B2279" s="114"/>
      <c r="C2279" s="115"/>
      <c r="D2279" s="110"/>
      <c r="E2279" s="111"/>
      <c r="F2279" s="110"/>
      <c r="G2279" s="110"/>
      <c r="H2279" s="110"/>
    </row>
    <row r="2280" spans="1:9" ht="21" thickBot="1" x14ac:dyDescent="0.35">
      <c r="A2280" s="256" t="s">
        <v>523</v>
      </c>
      <c r="B2280" s="257"/>
      <c r="C2280" s="257"/>
      <c r="D2280" s="110"/>
      <c r="E2280" s="111"/>
      <c r="F2280" s="110"/>
      <c r="G2280" s="110"/>
      <c r="H2280" s="110"/>
    </row>
    <row r="2281" spans="1:9" ht="15.75" thickBot="1" x14ac:dyDescent="0.25">
      <c r="A2281" s="110"/>
      <c r="B2281" s="110"/>
      <c r="C2281" s="110"/>
      <c r="D2281" s="110"/>
      <c r="E2281" s="111"/>
      <c r="F2281" s="110"/>
      <c r="G2281" s="110"/>
      <c r="H2281" s="110"/>
    </row>
    <row r="2282" spans="1:9" ht="15.75" thickTop="1" x14ac:dyDescent="0.2">
      <c r="A2282" s="110">
        <v>1</v>
      </c>
      <c r="B2282" s="117" t="s">
        <v>174</v>
      </c>
      <c r="C2282" s="388">
        <v>431</v>
      </c>
      <c r="D2282" s="118"/>
      <c r="E2282" s="119"/>
      <c r="F2282" s="110"/>
      <c r="G2282" s="120"/>
      <c r="H2282" s="120"/>
    </row>
    <row r="2283" spans="1:9" x14ac:dyDescent="0.2">
      <c r="A2283" s="110">
        <v>2</v>
      </c>
      <c r="B2283" s="117" t="s">
        <v>175</v>
      </c>
      <c r="C2283" s="121" t="s">
        <v>441</v>
      </c>
      <c r="D2283" s="122"/>
      <c r="E2283" s="123"/>
      <c r="F2283" s="110"/>
      <c r="G2283" s="120"/>
      <c r="H2283" s="120"/>
    </row>
    <row r="2284" spans="1:9" ht="15.75" thickBot="1" x14ac:dyDescent="0.25">
      <c r="A2284" s="110">
        <v>3</v>
      </c>
      <c r="B2284" s="117" t="s">
        <v>176</v>
      </c>
      <c r="C2284" s="124"/>
      <c r="D2284" s="125"/>
      <c r="E2284" s="126"/>
      <c r="F2284" s="120"/>
      <c r="G2284" s="120"/>
      <c r="H2284" s="120"/>
    </row>
    <row r="2285" spans="1:9" ht="15.75" thickTop="1" x14ac:dyDescent="0.2">
      <c r="A2285" s="110"/>
      <c r="B2285" s="117" t="s">
        <v>177</v>
      </c>
      <c r="C2285" s="117"/>
      <c r="D2285" s="127"/>
      <c r="E2285" s="128"/>
      <c r="F2285" s="120"/>
      <c r="G2285" s="120"/>
      <c r="H2285" s="120"/>
    </row>
    <row r="2286" spans="1:9" x14ac:dyDescent="0.2">
      <c r="A2286" s="110"/>
      <c r="B2286" s="110"/>
      <c r="C2286" s="110"/>
      <c r="D2286" s="110"/>
      <c r="E2286" s="111"/>
      <c r="F2286" s="110"/>
      <c r="G2286" s="110"/>
      <c r="H2286" s="110"/>
    </row>
    <row r="2287" spans="1:9" x14ac:dyDescent="0.2">
      <c r="A2287" s="110"/>
      <c r="B2287" s="117"/>
      <c r="C2287" s="117"/>
      <c r="D2287" s="120"/>
      <c r="E2287" s="128"/>
      <c r="F2287" s="127" t="s">
        <v>178</v>
      </c>
      <c r="G2287" s="120"/>
      <c r="H2287" s="120"/>
    </row>
    <row r="2288" spans="1:9" x14ac:dyDescent="0.2">
      <c r="A2288" s="110"/>
      <c r="B2288" s="129"/>
      <c r="C2288" s="129"/>
      <c r="D2288" s="130" t="s">
        <v>179</v>
      </c>
      <c r="E2288" s="131" t="s">
        <v>180</v>
      </c>
      <c r="F2288" s="127" t="s">
        <v>181</v>
      </c>
      <c r="G2288" s="127" t="s">
        <v>182</v>
      </c>
      <c r="H2288" s="120"/>
    </row>
    <row r="2289" spans="1:8" x14ac:dyDescent="0.2">
      <c r="A2289" s="110">
        <v>4</v>
      </c>
      <c r="B2289" s="117" t="s">
        <v>154</v>
      </c>
      <c r="C2289" s="117"/>
      <c r="D2289" s="275"/>
      <c r="E2289" s="132" t="s">
        <v>509</v>
      </c>
      <c r="F2289" s="276"/>
      <c r="G2289" s="422" t="s">
        <v>509</v>
      </c>
      <c r="H2289" s="275"/>
    </row>
    <row r="2290" spans="1:8" ht="15.75" x14ac:dyDescent="0.25">
      <c r="A2290" s="110"/>
      <c r="B2290" s="129"/>
      <c r="C2290" s="129"/>
      <c r="D2290" s="134" t="s">
        <v>183</v>
      </c>
      <c r="E2290" s="135" t="s">
        <v>183</v>
      </c>
      <c r="F2290" s="136" t="s">
        <v>183</v>
      </c>
      <c r="G2290" s="136" t="s">
        <v>184</v>
      </c>
      <c r="H2290" s="136" t="s">
        <v>185</v>
      </c>
    </row>
    <row r="2291" spans="1:8" ht="16.5" thickBot="1" x14ac:dyDescent="0.3">
      <c r="A2291" s="110"/>
      <c r="B2291" s="135" t="s">
        <v>186</v>
      </c>
      <c r="C2291" s="135"/>
      <c r="D2291" s="137"/>
      <c r="E2291" s="138"/>
      <c r="F2291" s="137"/>
      <c r="G2291" s="137"/>
      <c r="H2291" s="137"/>
    </row>
    <row r="2292" spans="1:8" ht="16.5" thickTop="1" x14ac:dyDescent="0.25">
      <c r="A2292" s="139">
        <f>1+A2289</f>
        <v>5</v>
      </c>
      <c r="B2292" s="117" t="s">
        <v>187</v>
      </c>
      <c r="C2292" s="135"/>
      <c r="D2292" s="216">
        <v>0</v>
      </c>
      <c r="E2292" s="217"/>
      <c r="F2292" s="218"/>
      <c r="G2292" s="219"/>
      <c r="H2292" s="220">
        <f>+D2292</f>
        <v>0</v>
      </c>
    </row>
    <row r="2293" spans="1:8" x14ac:dyDescent="0.2">
      <c r="A2293" s="110">
        <f>+A2292+1</f>
        <v>6</v>
      </c>
      <c r="B2293" s="129" t="s">
        <v>188</v>
      </c>
      <c r="C2293" s="129"/>
      <c r="D2293" s="221"/>
      <c r="E2293" s="222">
        <v>0</v>
      </c>
      <c r="F2293" s="223"/>
      <c r="G2293" s="224"/>
      <c r="H2293" s="220">
        <f>+E2293</f>
        <v>0</v>
      </c>
    </row>
    <row r="2294" spans="1:8" x14ac:dyDescent="0.2">
      <c r="A2294" s="110">
        <f>+A2293+1</f>
        <v>7</v>
      </c>
      <c r="B2294" s="129" t="s">
        <v>155</v>
      </c>
      <c r="C2294" s="129"/>
      <c r="D2294" s="225"/>
      <c r="E2294" s="226"/>
      <c r="F2294" s="227">
        <v>0</v>
      </c>
      <c r="G2294" s="228"/>
      <c r="H2294" s="229">
        <f>+F2294</f>
        <v>0</v>
      </c>
    </row>
    <row r="2295" spans="1:8" x14ac:dyDescent="0.2">
      <c r="A2295" s="110">
        <f>+A2294+1</f>
        <v>8</v>
      </c>
      <c r="B2295" s="129" t="s">
        <v>156</v>
      </c>
      <c r="C2295" s="129"/>
      <c r="D2295" s="225"/>
      <c r="E2295" s="230"/>
      <c r="F2295" s="231">
        <v>0</v>
      </c>
      <c r="G2295" s="232"/>
      <c r="H2295" s="229">
        <f>+F2295</f>
        <v>0</v>
      </c>
    </row>
    <row r="2296" spans="1:8" ht="15.75" thickBot="1" x14ac:dyDescent="0.25">
      <c r="A2296" s="110">
        <f>+A2295+1</f>
        <v>9</v>
      </c>
      <c r="B2296" s="129" t="s">
        <v>189</v>
      </c>
      <c r="C2296" s="129"/>
      <c r="D2296" s="225"/>
      <c r="E2296" s="233"/>
      <c r="F2296" s="234"/>
      <c r="G2296" s="235">
        <v>0</v>
      </c>
      <c r="H2296" s="236">
        <f>+G2296</f>
        <v>0</v>
      </c>
    </row>
    <row r="2297" spans="1:8" ht="17.25" thickTop="1" thickBot="1" x14ac:dyDescent="0.3">
      <c r="A2297" s="110">
        <f>+A2296+1</f>
        <v>10</v>
      </c>
      <c r="B2297" s="116" t="s">
        <v>190</v>
      </c>
      <c r="C2297" s="116"/>
      <c r="D2297" s="237">
        <f>+D2292</f>
        <v>0</v>
      </c>
      <c r="E2297" s="238">
        <f>+E2293</f>
        <v>0</v>
      </c>
      <c r="F2297" s="239">
        <f>+F2294+F2295</f>
        <v>0</v>
      </c>
      <c r="G2297" s="239">
        <f>+G2296</f>
        <v>0</v>
      </c>
      <c r="H2297" s="239">
        <f>SUM(D2297:G2297)</f>
        <v>0</v>
      </c>
    </row>
    <row r="2298" spans="1:8" ht="15.75" thickTop="1" x14ac:dyDescent="0.2">
      <c r="A2298" s="110"/>
      <c r="B2298" s="129"/>
      <c r="C2298" s="129"/>
      <c r="D2298" s="144"/>
      <c r="E2298" s="145"/>
      <c r="F2298" s="144"/>
      <c r="G2298" s="144"/>
      <c r="H2298" s="144"/>
    </row>
    <row r="2299" spans="1:8" ht="16.5" thickBot="1" x14ac:dyDescent="0.3">
      <c r="A2299" s="110"/>
      <c r="B2299" s="135" t="s">
        <v>191</v>
      </c>
      <c r="C2299" s="135"/>
      <c r="D2299" s="144"/>
      <c r="E2299" s="145"/>
      <c r="F2299" s="144"/>
      <c r="G2299" s="144"/>
      <c r="H2299" s="144"/>
    </row>
    <row r="2300" spans="1:8" ht="15.75" thickTop="1" x14ac:dyDescent="0.2">
      <c r="A2300" s="110">
        <f>+A2297+1</f>
        <v>11</v>
      </c>
      <c r="B2300" s="129" t="s">
        <v>192</v>
      </c>
      <c r="C2300" s="129"/>
      <c r="D2300" s="146">
        <v>0</v>
      </c>
      <c r="E2300" s="147">
        <v>0</v>
      </c>
      <c r="F2300" s="147">
        <v>0</v>
      </c>
      <c r="G2300" s="147">
        <v>0</v>
      </c>
      <c r="H2300" s="148">
        <v>0</v>
      </c>
    </row>
    <row r="2301" spans="1:8" ht="16.5" thickBot="1" x14ac:dyDescent="0.3">
      <c r="A2301" s="110">
        <f>+A2300+1</f>
        <v>12</v>
      </c>
      <c r="B2301" s="724" t="s">
        <v>193</v>
      </c>
      <c r="C2301" s="116"/>
      <c r="D2301" s="277">
        <f>+D2297-D2300</f>
        <v>0</v>
      </c>
      <c r="E2301" s="149">
        <f>+E2297-E2300</f>
        <v>0</v>
      </c>
      <c r="F2301" s="149">
        <f>+F2297-F2300</f>
        <v>0</v>
      </c>
      <c r="G2301" s="149">
        <f>+G2297-G2300</f>
        <v>0</v>
      </c>
      <c r="H2301" s="150">
        <f>+H2297-H2300</f>
        <v>0</v>
      </c>
    </row>
    <row r="2302" spans="1:8" ht="15.75" thickTop="1" x14ac:dyDescent="0.2">
      <c r="A2302" s="110"/>
      <c r="B2302" s="129"/>
      <c r="C2302" s="129"/>
      <c r="D2302" s="129"/>
      <c r="E2302" s="151"/>
      <c r="F2302" s="129"/>
      <c r="G2302" s="129"/>
      <c r="H2302" s="129"/>
    </row>
    <row r="2303" spans="1:8" ht="16.5" thickBot="1" x14ac:dyDescent="0.3">
      <c r="A2303" s="110"/>
      <c r="B2303" s="152" t="s">
        <v>194</v>
      </c>
      <c r="C2303" s="134"/>
      <c r="D2303" s="129"/>
      <c r="E2303" s="151"/>
      <c r="F2303" s="129"/>
      <c r="G2303" s="129"/>
      <c r="H2303" s="129"/>
    </row>
    <row r="2304" spans="1:8" ht="15.75" thickTop="1" x14ac:dyDescent="0.2">
      <c r="A2304" s="110">
        <f>+A2301+1</f>
        <v>13</v>
      </c>
      <c r="B2304" s="129" t="s">
        <v>195</v>
      </c>
      <c r="C2304" s="129"/>
      <c r="D2304" s="153"/>
      <c r="E2304" s="154"/>
      <c r="F2304" s="140"/>
      <c r="G2304" s="155"/>
      <c r="H2304" s="418">
        <v>34246650</v>
      </c>
    </row>
    <row r="2305" spans="1:8" x14ac:dyDescent="0.2">
      <c r="A2305" s="110">
        <f>+A2304+1</f>
        <v>14</v>
      </c>
      <c r="B2305" s="110" t="s">
        <v>196</v>
      </c>
      <c r="C2305" s="110"/>
      <c r="D2305" s="157"/>
      <c r="E2305" s="158"/>
      <c r="F2305" s="159"/>
      <c r="G2305" s="160"/>
      <c r="H2305" s="419">
        <v>0</v>
      </c>
    </row>
    <row r="2306" spans="1:8" x14ac:dyDescent="0.2">
      <c r="A2306" s="110">
        <f>+A2305+1</f>
        <v>15</v>
      </c>
      <c r="B2306" s="129" t="s">
        <v>197</v>
      </c>
      <c r="C2306" s="129"/>
      <c r="D2306" s="157"/>
      <c r="E2306" s="158"/>
      <c r="F2306" s="159"/>
      <c r="G2306" s="160"/>
      <c r="H2306" s="419">
        <v>0</v>
      </c>
    </row>
    <row r="2307" spans="1:8" ht="15.75" thickBot="1" x14ac:dyDescent="0.25">
      <c r="A2307" s="110">
        <f>+A2306+1</f>
        <v>16</v>
      </c>
      <c r="B2307" s="129" t="s">
        <v>198</v>
      </c>
      <c r="C2307" s="129"/>
      <c r="D2307" s="157"/>
      <c r="E2307" s="158"/>
      <c r="F2307" s="159"/>
      <c r="G2307" s="160"/>
      <c r="H2307" s="419">
        <v>0</v>
      </c>
    </row>
    <row r="2308" spans="1:8" ht="17.25" thickTop="1" thickBot="1" x14ac:dyDescent="0.3">
      <c r="A2308" s="110">
        <f>+A2307+1</f>
        <v>17</v>
      </c>
      <c r="B2308" s="116" t="s">
        <v>199</v>
      </c>
      <c r="C2308" s="116"/>
      <c r="D2308" s="162"/>
      <c r="E2308" s="163"/>
      <c r="F2308" s="164"/>
      <c r="G2308" s="164"/>
      <c r="H2308" s="420">
        <f>+H2304+H2305+H2306-H2307</f>
        <v>34246650</v>
      </c>
    </row>
    <row r="2309" spans="1:8" ht="15.75" thickTop="1" x14ac:dyDescent="0.2">
      <c r="A2309" s="110"/>
      <c r="B2309" s="129" t="s">
        <v>177</v>
      </c>
      <c r="C2309" s="129"/>
      <c r="D2309" s="166"/>
      <c r="E2309" s="167"/>
      <c r="F2309" s="166"/>
      <c r="G2309" s="166"/>
      <c r="H2309" s="166"/>
    </row>
    <row r="2310" spans="1:8" ht="16.5" thickBot="1" x14ac:dyDescent="0.3">
      <c r="A2310" s="110"/>
      <c r="B2310" s="135" t="s">
        <v>200</v>
      </c>
      <c r="C2310" s="135"/>
      <c r="D2310" s="166"/>
      <c r="E2310" s="167"/>
      <c r="F2310" s="166"/>
      <c r="G2310" s="166"/>
      <c r="H2310" s="166"/>
    </row>
    <row r="2311" spans="1:8" ht="15.75" thickTop="1" x14ac:dyDescent="0.2">
      <c r="A2311" s="110">
        <f>+A2308+1</f>
        <v>18</v>
      </c>
      <c r="B2311" s="129" t="s">
        <v>201</v>
      </c>
      <c r="C2311" s="129"/>
      <c r="D2311" s="199">
        <v>1.5200000000000001E-4</v>
      </c>
      <c r="E2311" s="200">
        <f>+INT(E2301/$H$32*10000000)/10000000</f>
        <v>0</v>
      </c>
      <c r="F2311" s="200">
        <f>+INT(F2301/$H$32*10000000)/10000000</f>
        <v>0</v>
      </c>
      <c r="G2311" s="200">
        <v>0</v>
      </c>
      <c r="H2311" s="278">
        <f>SUM(D2311:G2311)</f>
        <v>1.5200000000000001E-4</v>
      </c>
    </row>
    <row r="2312" spans="1:8" x14ac:dyDescent="0.2">
      <c r="A2312" s="110">
        <f t="shared" ref="A2312:A2317" si="105">+A2311+1</f>
        <v>19</v>
      </c>
      <c r="B2312" s="129" t="s">
        <v>202</v>
      </c>
      <c r="C2312" s="129"/>
      <c r="D2312" s="142">
        <f>H2308*D2311</f>
        <v>5205.4908000000005</v>
      </c>
      <c r="E2312" s="142">
        <f>+$H$32*E2311</f>
        <v>0</v>
      </c>
      <c r="F2312" s="142">
        <f>+$H$32*F2311</f>
        <v>0</v>
      </c>
      <c r="G2312" s="142">
        <v>0</v>
      </c>
      <c r="H2312" s="168">
        <f>SUM(D2312:G2312)</f>
        <v>5205.4908000000005</v>
      </c>
    </row>
    <row r="2313" spans="1:8" x14ac:dyDescent="0.2">
      <c r="A2313" s="110">
        <f t="shared" si="105"/>
        <v>20</v>
      </c>
      <c r="B2313" s="129" t="s">
        <v>203</v>
      </c>
      <c r="C2313" s="129"/>
      <c r="D2313" s="281">
        <f>IF(D2301&lt;&gt;0,+D2312-D2301,0)</f>
        <v>0</v>
      </c>
      <c r="E2313" s="283">
        <f>IF(E2301&lt;&gt;0,+E2312-E2301,0)</f>
        <v>0</v>
      </c>
      <c r="F2313" s="283">
        <f>IF(F2301&lt;&gt;0,+F2312-F2301,0)</f>
        <v>0</v>
      </c>
      <c r="G2313" s="282">
        <f>IF(G2301&lt;&gt;0,+G2312-G2301,0)</f>
        <v>0</v>
      </c>
      <c r="H2313" s="168">
        <f>SUM(D2313:G2313)</f>
        <v>0</v>
      </c>
    </row>
    <row r="2314" spans="1:8" ht="15.75" x14ac:dyDescent="0.25">
      <c r="A2314" s="110">
        <f t="shared" si="105"/>
        <v>21</v>
      </c>
      <c r="B2314" s="129" t="s">
        <v>204</v>
      </c>
      <c r="C2314" s="129"/>
      <c r="D2314" s="267"/>
      <c r="E2314" s="169"/>
      <c r="F2314" s="169"/>
      <c r="G2314" s="169"/>
      <c r="H2314" s="268"/>
    </row>
    <row r="2315" spans="1:8" x14ac:dyDescent="0.2">
      <c r="A2315" s="110">
        <f t="shared" si="105"/>
        <v>22</v>
      </c>
      <c r="B2315" s="129" t="s">
        <v>205</v>
      </c>
      <c r="C2315" s="129"/>
      <c r="D2315" s="271"/>
      <c r="E2315" s="273"/>
      <c r="F2315" s="273"/>
      <c r="G2315" s="273"/>
      <c r="H2315" s="272"/>
    </row>
    <row r="2316" spans="1:8" x14ac:dyDescent="0.2">
      <c r="A2316" s="110">
        <f t="shared" si="105"/>
        <v>23</v>
      </c>
      <c r="B2316" s="129" t="s">
        <v>206</v>
      </c>
      <c r="C2316" s="129"/>
      <c r="D2316" s="271"/>
      <c r="E2316" s="273"/>
      <c r="F2316" s="273"/>
      <c r="G2316" s="273"/>
      <c r="H2316" s="272"/>
    </row>
    <row r="2317" spans="1:8" x14ac:dyDescent="0.2">
      <c r="A2317" s="110">
        <f t="shared" si="105"/>
        <v>24</v>
      </c>
      <c r="B2317" s="129" t="s">
        <v>145</v>
      </c>
      <c r="C2317" s="129"/>
      <c r="D2317" s="269"/>
      <c r="E2317" s="270"/>
      <c r="F2317" s="270"/>
      <c r="G2317" s="270"/>
      <c r="H2317" s="266"/>
    </row>
    <row r="2318" spans="1:8" x14ac:dyDescent="0.2">
      <c r="A2318" s="139" t="s">
        <v>139</v>
      </c>
      <c r="B2318" s="170" t="s">
        <v>146</v>
      </c>
      <c r="C2318" s="212"/>
      <c r="D2318" s="171">
        <v>0</v>
      </c>
      <c r="E2318" s="172">
        <v>0</v>
      </c>
      <c r="F2318" s="172"/>
      <c r="G2318" s="172">
        <v>0</v>
      </c>
      <c r="H2318" s="168">
        <f>SUM(D2318:G2318)</f>
        <v>0</v>
      </c>
    </row>
    <row r="2319" spans="1:8" x14ac:dyDescent="0.2">
      <c r="A2319" s="139" t="s">
        <v>140</v>
      </c>
      <c r="B2319" s="170" t="s">
        <v>147</v>
      </c>
      <c r="C2319" s="129"/>
      <c r="D2319" s="171">
        <v>0</v>
      </c>
      <c r="E2319" s="172">
        <v>0</v>
      </c>
      <c r="F2319" s="172"/>
      <c r="G2319" s="172">
        <v>0</v>
      </c>
      <c r="H2319" s="168">
        <f>SUM(D2319:G2319)</f>
        <v>0</v>
      </c>
    </row>
    <row r="2320" spans="1:8" x14ac:dyDescent="0.2">
      <c r="A2320" s="139" t="s">
        <v>141</v>
      </c>
      <c r="B2320" s="129" t="s">
        <v>407</v>
      </c>
      <c r="C2320" s="129"/>
      <c r="D2320" s="279">
        <f>+D2312+D2318+D2319</f>
        <v>5205.4908000000005</v>
      </c>
      <c r="E2320" s="172">
        <f>+E2312+E2318+E2319</f>
        <v>0</v>
      </c>
      <c r="F2320" s="172">
        <f>+F2312+F2318+F2319</f>
        <v>0</v>
      </c>
      <c r="G2320" s="280">
        <f>+G2312+G2318+G2319</f>
        <v>0</v>
      </c>
      <c r="H2320" s="168">
        <f>SUM(D2320:G2320)</f>
        <v>5205.4908000000005</v>
      </c>
    </row>
    <row r="2321" spans="1:8" x14ac:dyDescent="0.2">
      <c r="A2321" s="110">
        <v>25</v>
      </c>
      <c r="B2321" s="129" t="s">
        <v>148</v>
      </c>
      <c r="C2321" s="129"/>
      <c r="D2321" s="279">
        <v>5205.59</v>
      </c>
      <c r="E2321" s="172">
        <v>0</v>
      </c>
      <c r="F2321" s="172"/>
      <c r="G2321" s="280">
        <v>0</v>
      </c>
      <c r="H2321" s="168">
        <f>SUM(D2321:G2321)</f>
        <v>5205.59</v>
      </c>
    </row>
    <row r="2322" spans="1:8" x14ac:dyDescent="0.2">
      <c r="A2322" s="110">
        <f>+A2321+1</f>
        <v>26</v>
      </c>
      <c r="B2322" s="129" t="s">
        <v>149</v>
      </c>
      <c r="C2322" s="129"/>
      <c r="D2322" s="279">
        <f>+D2321-D2320</f>
        <v>9.919999999965512E-2</v>
      </c>
      <c r="E2322" s="142">
        <f>+E2321-E2320</f>
        <v>0</v>
      </c>
      <c r="F2322" s="142">
        <f>+F2321-F2320</f>
        <v>0</v>
      </c>
      <c r="G2322" s="280">
        <f>+G2321-G2320</f>
        <v>0</v>
      </c>
      <c r="H2322" s="168">
        <f>SUM(D2322:G2322)</f>
        <v>9.919999999965512E-2</v>
      </c>
    </row>
    <row r="2323" spans="1:8" ht="15.75" thickBot="1" x14ac:dyDescent="0.25">
      <c r="A2323" s="110">
        <f>+A2322+1</f>
        <v>27</v>
      </c>
      <c r="B2323" s="129" t="s">
        <v>207</v>
      </c>
      <c r="C2323" s="129"/>
      <c r="D2323" s="171">
        <v>-0.05</v>
      </c>
      <c r="E2323" s="172">
        <v>0</v>
      </c>
      <c r="F2323" s="172"/>
      <c r="G2323" s="169"/>
      <c r="H2323" s="173">
        <f>SUM(D2323:F2323)</f>
        <v>-0.05</v>
      </c>
    </row>
    <row r="2324" spans="1:8" ht="16.5" thickBot="1" x14ac:dyDescent="0.3">
      <c r="A2324" s="110">
        <f>+A2323+1</f>
        <v>28</v>
      </c>
      <c r="B2324" s="116" t="s">
        <v>208</v>
      </c>
      <c r="C2324" s="116"/>
      <c r="D2324" s="174">
        <f>+D2320+D2322+D2323</f>
        <v>5205.54</v>
      </c>
      <c r="E2324" s="174">
        <f>+E2320+E2322+E2323</f>
        <v>0</v>
      </c>
      <c r="F2324" s="174">
        <f>+F2320+F2322+F2323</f>
        <v>0</v>
      </c>
      <c r="G2324" s="174">
        <f>+G2320+G2322</f>
        <v>0</v>
      </c>
      <c r="H2324" s="175">
        <f>SUM(D2324:G2324)</f>
        <v>5205.54</v>
      </c>
    </row>
    <row r="2325" spans="1:8" ht="15.75" thickTop="1" x14ac:dyDescent="0.2">
      <c r="A2325" s="110"/>
      <c r="B2325" s="129"/>
      <c r="C2325" s="129"/>
      <c r="D2325" s="151"/>
      <c r="E2325" s="151"/>
      <c r="F2325" s="151"/>
      <c r="G2325" s="151"/>
      <c r="H2325" s="151"/>
    </row>
    <row r="2326" spans="1:8" ht="16.5" thickBot="1" x14ac:dyDescent="0.3">
      <c r="A2326" s="110"/>
      <c r="B2326" s="135" t="s">
        <v>209</v>
      </c>
      <c r="C2326" s="135"/>
      <c r="D2326" s="151"/>
      <c r="E2326" s="151"/>
      <c r="F2326" s="151"/>
      <c r="G2326" s="151"/>
      <c r="H2326" s="151"/>
    </row>
    <row r="2327" spans="1:8" ht="15.75" thickTop="1" x14ac:dyDescent="0.2">
      <c r="A2327" s="110">
        <f>+A2324+1</f>
        <v>29</v>
      </c>
      <c r="B2327" s="129" t="s">
        <v>168</v>
      </c>
      <c r="C2327" s="129"/>
      <c r="D2327" s="176"/>
      <c r="E2327" s="177"/>
      <c r="F2327" s="178"/>
      <c r="G2327" s="179">
        <v>0</v>
      </c>
      <c r="H2327" s="180">
        <f>G2327</f>
        <v>0</v>
      </c>
    </row>
    <row r="2328" spans="1:8" x14ac:dyDescent="0.2">
      <c r="A2328" s="110">
        <f t="shared" ref="A2328:A2336" si="106">+A2327+1</f>
        <v>30</v>
      </c>
      <c r="B2328" s="129" t="s">
        <v>169</v>
      </c>
      <c r="C2328" s="129"/>
      <c r="D2328" s="181"/>
      <c r="E2328" s="182"/>
      <c r="F2328" s="141"/>
      <c r="G2328" s="142">
        <v>0</v>
      </c>
      <c r="H2328" s="183">
        <f t="shared" ref="H2328:H2335" si="107">+G2328</f>
        <v>0</v>
      </c>
    </row>
    <row r="2329" spans="1:8" x14ac:dyDescent="0.2">
      <c r="A2329" s="110">
        <f t="shared" si="106"/>
        <v>31</v>
      </c>
      <c r="B2329" s="129" t="s">
        <v>360</v>
      </c>
      <c r="C2329" s="129"/>
      <c r="D2329" s="181"/>
      <c r="E2329" s="182"/>
      <c r="F2329" s="141"/>
      <c r="G2329" s="142">
        <v>0</v>
      </c>
      <c r="H2329" s="183">
        <f t="shared" si="107"/>
        <v>0</v>
      </c>
    </row>
    <row r="2330" spans="1:8" x14ac:dyDescent="0.2">
      <c r="A2330" s="110">
        <f t="shared" si="106"/>
        <v>32</v>
      </c>
      <c r="B2330" s="129" t="s">
        <v>210</v>
      </c>
      <c r="C2330" s="129"/>
      <c r="D2330" s="181"/>
      <c r="E2330" s="182"/>
      <c r="F2330" s="141"/>
      <c r="G2330" s="142">
        <v>0</v>
      </c>
      <c r="H2330" s="183">
        <f t="shared" si="107"/>
        <v>0</v>
      </c>
    </row>
    <row r="2331" spans="1:8" x14ac:dyDescent="0.2">
      <c r="A2331" s="110">
        <f t="shared" si="106"/>
        <v>33</v>
      </c>
      <c r="B2331" s="129"/>
      <c r="C2331" s="129"/>
      <c r="D2331" s="181"/>
      <c r="E2331" s="182"/>
      <c r="F2331" s="141"/>
      <c r="G2331" s="265"/>
      <c r="H2331" s="274"/>
    </row>
    <row r="2332" spans="1:8" x14ac:dyDescent="0.2">
      <c r="A2332" s="110">
        <f t="shared" si="106"/>
        <v>34</v>
      </c>
      <c r="B2332" s="129" t="s">
        <v>211</v>
      </c>
      <c r="C2332" s="129"/>
      <c r="D2332" s="181"/>
      <c r="E2332" s="182"/>
      <c r="F2332" s="141"/>
      <c r="G2332" s="142">
        <v>0</v>
      </c>
      <c r="H2332" s="183">
        <f t="shared" si="107"/>
        <v>0</v>
      </c>
    </row>
    <row r="2333" spans="1:8" x14ac:dyDescent="0.2">
      <c r="A2333" s="110">
        <f t="shared" si="106"/>
        <v>35</v>
      </c>
      <c r="B2333" s="129" t="s">
        <v>212</v>
      </c>
      <c r="C2333" s="129"/>
      <c r="D2333" s="181"/>
      <c r="E2333" s="182"/>
      <c r="F2333" s="141"/>
      <c r="G2333" s="142">
        <v>0</v>
      </c>
      <c r="H2333" s="183">
        <f t="shared" si="107"/>
        <v>0</v>
      </c>
    </row>
    <row r="2334" spans="1:8" x14ac:dyDescent="0.2">
      <c r="A2334" s="110">
        <f t="shared" si="106"/>
        <v>36</v>
      </c>
      <c r="B2334" s="129" t="s">
        <v>213</v>
      </c>
      <c r="C2334" s="129"/>
      <c r="D2334" s="181"/>
      <c r="E2334" s="182"/>
      <c r="F2334" s="141"/>
      <c r="G2334" s="142">
        <v>0</v>
      </c>
      <c r="H2334" s="183">
        <f t="shared" si="107"/>
        <v>0</v>
      </c>
    </row>
    <row r="2335" spans="1:8" ht="60.75" thickBot="1" x14ac:dyDescent="0.25">
      <c r="A2335" s="184">
        <f t="shared" si="106"/>
        <v>37</v>
      </c>
      <c r="B2335" s="185" t="s">
        <v>214</v>
      </c>
      <c r="C2335" s="186"/>
      <c r="D2335" s="187"/>
      <c r="E2335" s="188"/>
      <c r="F2335" s="189"/>
      <c r="G2335" s="190">
        <v>0</v>
      </c>
      <c r="H2335" s="191">
        <f t="shared" si="107"/>
        <v>0</v>
      </c>
    </row>
    <row r="2336" spans="1:8" ht="17.25" thickTop="1" thickBot="1" x14ac:dyDescent="0.3">
      <c r="A2336" s="110">
        <f t="shared" si="106"/>
        <v>38</v>
      </c>
      <c r="B2336" s="724" t="s">
        <v>215</v>
      </c>
      <c r="C2336" s="116"/>
      <c r="D2336" s="192"/>
      <c r="E2336" s="143"/>
      <c r="F2336" s="193"/>
      <c r="G2336" s="194">
        <f>SUM(G2327:G2335)</f>
        <v>0</v>
      </c>
      <c r="H2336" s="194">
        <f>SUM(H2327:H2335)</f>
        <v>0</v>
      </c>
    </row>
    <row r="2337" spans="1:9" ht="16.5" thickTop="1" thickBot="1" x14ac:dyDescent="0.25">
      <c r="A2337" s="110"/>
      <c r="B2337" s="129"/>
      <c r="C2337" s="129"/>
      <c r="D2337" s="195"/>
      <c r="E2337" s="195"/>
      <c r="F2337" s="195"/>
      <c r="G2337" s="195"/>
      <c r="H2337" s="195"/>
    </row>
    <row r="2338" spans="1:9" ht="17.25" thickTop="1" thickBot="1" x14ac:dyDescent="0.3">
      <c r="A2338" s="110">
        <f>+A2336+1</f>
        <v>39</v>
      </c>
      <c r="B2338" s="116" t="s">
        <v>216</v>
      </c>
      <c r="C2338" s="116"/>
      <c r="D2338" s="196">
        <f>D2324</f>
        <v>5205.54</v>
      </c>
      <c r="E2338" s="196">
        <f>E2324</f>
        <v>0</v>
      </c>
      <c r="F2338" s="196">
        <f>F2324</f>
        <v>0</v>
      </c>
      <c r="G2338" s="194">
        <f>G2324+G2336</f>
        <v>0</v>
      </c>
      <c r="H2338" s="194">
        <f>H2324+H2336</f>
        <v>5205.54</v>
      </c>
      <c r="I2338" s="482"/>
    </row>
    <row r="2339" spans="1:9" ht="16.5" thickTop="1" thickBot="1" x14ac:dyDescent="0.25">
      <c r="A2339" s="110">
        <f>+A2338+1</f>
        <v>40</v>
      </c>
      <c r="B2339" s="725" t="s">
        <v>217</v>
      </c>
      <c r="C2339" s="197"/>
      <c r="D2339" s="201"/>
      <c r="E2339" s="198"/>
      <c r="F2339" s="198"/>
      <c r="G2339" s="198"/>
      <c r="H2339" s="382">
        <v>5.9450000000000002E-5</v>
      </c>
    </row>
    <row r="2340" spans="1:9" ht="15.75" thickTop="1" x14ac:dyDescent="0.2"/>
    <row r="2342" spans="1:9" ht="20.25" x14ac:dyDescent="0.3">
      <c r="A2342" s="109" t="s">
        <v>134</v>
      </c>
      <c r="B2342" s="110"/>
      <c r="C2342" s="109"/>
      <c r="E2342" s="202"/>
      <c r="F2342" s="110"/>
      <c r="G2342" s="110"/>
      <c r="H2342" s="110"/>
    </row>
    <row r="2343" spans="1:9" ht="20.25" x14ac:dyDescent="0.3">
      <c r="A2343" s="112" t="s">
        <v>645</v>
      </c>
      <c r="B2343" s="109"/>
      <c r="C2343" s="109"/>
      <c r="D2343" s="110"/>
      <c r="E2343" s="111"/>
      <c r="F2343" s="110"/>
      <c r="G2343" s="110"/>
      <c r="H2343" s="110"/>
    </row>
    <row r="2344" spans="1:9" x14ac:dyDescent="0.2">
      <c r="A2344" s="113" t="s">
        <v>173</v>
      </c>
      <c r="B2344" s="114"/>
      <c r="C2344" s="115"/>
      <c r="D2344" s="110"/>
      <c r="E2344" s="111"/>
      <c r="F2344" s="110"/>
      <c r="G2344" s="110"/>
      <c r="H2344" s="110"/>
    </row>
    <row r="2345" spans="1:9" ht="21" thickBot="1" x14ac:dyDescent="0.35">
      <c r="A2345" s="256" t="s">
        <v>523</v>
      </c>
      <c r="B2345" s="257"/>
      <c r="C2345" s="257"/>
      <c r="D2345" s="110"/>
      <c r="E2345" s="111"/>
      <c r="F2345" s="110"/>
      <c r="G2345" s="110"/>
      <c r="H2345" s="110"/>
    </row>
    <row r="2346" spans="1:9" ht="15.75" thickBot="1" x14ac:dyDescent="0.25">
      <c r="A2346" s="110"/>
      <c r="B2346" s="110"/>
      <c r="C2346" s="110"/>
      <c r="D2346" s="110"/>
      <c r="E2346" s="111"/>
      <c r="F2346" s="110"/>
      <c r="G2346" s="110"/>
      <c r="H2346" s="110"/>
    </row>
    <row r="2347" spans="1:9" ht="15.75" thickTop="1" x14ac:dyDescent="0.2">
      <c r="A2347" s="110">
        <v>1</v>
      </c>
      <c r="B2347" s="117" t="s">
        <v>174</v>
      </c>
      <c r="C2347" s="388">
        <v>505</v>
      </c>
      <c r="D2347" s="118"/>
      <c r="E2347" s="119"/>
      <c r="F2347" s="110"/>
      <c r="G2347" s="120"/>
      <c r="H2347" s="120"/>
    </row>
    <row r="2348" spans="1:9" x14ac:dyDescent="0.2">
      <c r="A2348" s="110">
        <v>2</v>
      </c>
      <c r="B2348" s="117" t="s">
        <v>175</v>
      </c>
      <c r="C2348" s="121" t="s">
        <v>449</v>
      </c>
      <c r="D2348" s="122"/>
      <c r="E2348" s="123"/>
      <c r="F2348" s="110"/>
      <c r="G2348" s="120"/>
      <c r="H2348" s="120"/>
    </row>
    <row r="2349" spans="1:9" ht="15.75" thickBot="1" x14ac:dyDescent="0.25">
      <c r="A2349" s="110">
        <v>3</v>
      </c>
      <c r="B2349" s="117" t="s">
        <v>176</v>
      </c>
      <c r="C2349" s="124"/>
      <c r="D2349" s="125"/>
      <c r="E2349" s="126"/>
      <c r="F2349" s="120"/>
      <c r="G2349" s="120"/>
      <c r="H2349" s="120"/>
    </row>
    <row r="2350" spans="1:9" ht="15.75" thickTop="1" x14ac:dyDescent="0.2">
      <c r="A2350" s="110"/>
      <c r="B2350" s="117" t="s">
        <v>177</v>
      </c>
      <c r="C2350" s="117"/>
      <c r="D2350" s="127"/>
      <c r="E2350" s="128"/>
      <c r="F2350" s="120"/>
      <c r="G2350" s="120"/>
      <c r="H2350" s="120"/>
    </row>
    <row r="2351" spans="1:9" x14ac:dyDescent="0.2">
      <c r="A2351" s="110"/>
      <c r="B2351" s="110"/>
      <c r="C2351" s="110"/>
      <c r="D2351" s="110"/>
      <c r="E2351" s="111"/>
      <c r="F2351" s="110"/>
      <c r="G2351" s="110"/>
      <c r="H2351" s="110"/>
    </row>
    <row r="2352" spans="1:9" x14ac:dyDescent="0.2">
      <c r="A2352" s="110"/>
      <c r="B2352" s="117"/>
      <c r="C2352" s="117"/>
      <c r="D2352" s="120"/>
      <c r="E2352" s="128"/>
      <c r="F2352" s="127" t="s">
        <v>178</v>
      </c>
      <c r="G2352" s="120"/>
      <c r="H2352" s="120"/>
    </row>
    <row r="2353" spans="1:8" x14ac:dyDescent="0.2">
      <c r="A2353" s="110"/>
      <c r="B2353" s="129"/>
      <c r="C2353" s="129"/>
      <c r="D2353" s="130" t="s">
        <v>179</v>
      </c>
      <c r="E2353" s="131" t="s">
        <v>180</v>
      </c>
      <c r="F2353" s="127" t="s">
        <v>181</v>
      </c>
      <c r="G2353" s="127" t="s">
        <v>182</v>
      </c>
      <c r="H2353" s="120"/>
    </row>
    <row r="2354" spans="1:8" x14ac:dyDescent="0.2">
      <c r="A2354" s="110">
        <v>4</v>
      </c>
      <c r="B2354" s="117" t="s">
        <v>154</v>
      </c>
      <c r="C2354" s="117"/>
      <c r="D2354" s="275"/>
      <c r="E2354" s="132"/>
      <c r="F2354" s="276"/>
      <c r="G2354" s="133"/>
      <c r="H2354" s="275"/>
    </row>
    <row r="2355" spans="1:8" ht="15.75" x14ac:dyDescent="0.25">
      <c r="A2355" s="110"/>
      <c r="B2355" s="129"/>
      <c r="C2355" s="129"/>
      <c r="D2355" s="134" t="s">
        <v>183</v>
      </c>
      <c r="E2355" s="135" t="s">
        <v>183</v>
      </c>
      <c r="F2355" s="136" t="s">
        <v>183</v>
      </c>
      <c r="G2355" s="136" t="s">
        <v>184</v>
      </c>
      <c r="H2355" s="136" t="s">
        <v>185</v>
      </c>
    </row>
    <row r="2356" spans="1:8" ht="16.5" thickBot="1" x14ac:dyDescent="0.3">
      <c r="A2356" s="110"/>
      <c r="B2356" s="135" t="s">
        <v>186</v>
      </c>
      <c r="C2356" s="135"/>
      <c r="D2356" s="137"/>
      <c r="E2356" s="138"/>
      <c r="F2356" s="137"/>
      <c r="G2356" s="137"/>
      <c r="H2356" s="137"/>
    </row>
    <row r="2357" spans="1:8" ht="16.5" thickTop="1" x14ac:dyDescent="0.25">
      <c r="A2357" s="139">
        <f>1+A2354</f>
        <v>5</v>
      </c>
      <c r="B2357" s="117" t="s">
        <v>187</v>
      </c>
      <c r="C2357" s="135"/>
      <c r="D2357" s="216">
        <v>0</v>
      </c>
      <c r="E2357" s="217"/>
      <c r="F2357" s="218"/>
      <c r="G2357" s="219"/>
      <c r="H2357" s="220">
        <f>+D2357</f>
        <v>0</v>
      </c>
    </row>
    <row r="2358" spans="1:8" x14ac:dyDescent="0.2">
      <c r="A2358" s="110">
        <f>+A2357+1</f>
        <v>6</v>
      </c>
      <c r="B2358" s="129" t="s">
        <v>188</v>
      </c>
      <c r="C2358" s="129"/>
      <c r="D2358" s="221"/>
      <c r="E2358" s="222">
        <v>0</v>
      </c>
      <c r="F2358" s="223"/>
      <c r="G2358" s="224"/>
      <c r="H2358" s="220">
        <f>+E2358</f>
        <v>0</v>
      </c>
    </row>
    <row r="2359" spans="1:8" x14ac:dyDescent="0.2">
      <c r="A2359" s="110">
        <f>+A2358+1</f>
        <v>7</v>
      </c>
      <c r="B2359" s="129" t="s">
        <v>155</v>
      </c>
      <c r="C2359" s="129"/>
      <c r="D2359" s="225"/>
      <c r="E2359" s="226"/>
      <c r="F2359" s="227">
        <v>0</v>
      </c>
      <c r="G2359" s="228"/>
      <c r="H2359" s="229">
        <f>+F2359</f>
        <v>0</v>
      </c>
    </row>
    <row r="2360" spans="1:8" x14ac:dyDescent="0.2">
      <c r="A2360" s="110">
        <f>+A2359+1</f>
        <v>8</v>
      </c>
      <c r="B2360" s="129" t="s">
        <v>156</v>
      </c>
      <c r="C2360" s="129"/>
      <c r="D2360" s="225"/>
      <c r="E2360" s="230"/>
      <c r="F2360" s="231">
        <v>0</v>
      </c>
      <c r="G2360" s="232"/>
      <c r="H2360" s="229">
        <f>+F2360</f>
        <v>0</v>
      </c>
    </row>
    <row r="2361" spans="1:8" ht="15.75" thickBot="1" x14ac:dyDescent="0.25">
      <c r="A2361" s="110">
        <f>+A2360+1</f>
        <v>9</v>
      </c>
      <c r="B2361" s="129" t="s">
        <v>189</v>
      </c>
      <c r="C2361" s="129"/>
      <c r="D2361" s="225"/>
      <c r="E2361" s="233"/>
      <c r="F2361" s="234"/>
      <c r="G2361" s="235">
        <v>0</v>
      </c>
      <c r="H2361" s="236">
        <f>+G2361</f>
        <v>0</v>
      </c>
    </row>
    <row r="2362" spans="1:8" ht="17.25" thickTop="1" thickBot="1" x14ac:dyDescent="0.3">
      <c r="A2362" s="110">
        <f>+A2361+1</f>
        <v>10</v>
      </c>
      <c r="B2362" s="116" t="s">
        <v>190</v>
      </c>
      <c r="C2362" s="116"/>
      <c r="D2362" s="237">
        <f>+D2357</f>
        <v>0</v>
      </c>
      <c r="E2362" s="238">
        <f>+E2358</f>
        <v>0</v>
      </c>
      <c r="F2362" s="239">
        <f>+F2359+F2360</f>
        <v>0</v>
      </c>
      <c r="G2362" s="239">
        <f>+G2361</f>
        <v>0</v>
      </c>
      <c r="H2362" s="239">
        <f>SUM(D2362:G2362)</f>
        <v>0</v>
      </c>
    </row>
    <row r="2363" spans="1:8" ht="15.75" thickTop="1" x14ac:dyDescent="0.2">
      <c r="A2363" s="110"/>
      <c r="B2363" s="129"/>
      <c r="C2363" s="129"/>
      <c r="D2363" s="144"/>
      <c r="E2363" s="145"/>
      <c r="F2363" s="144"/>
      <c r="G2363" s="144"/>
      <c r="H2363" s="144"/>
    </row>
    <row r="2364" spans="1:8" ht="16.5" thickBot="1" x14ac:dyDescent="0.3">
      <c r="A2364" s="110"/>
      <c r="B2364" s="135" t="s">
        <v>191</v>
      </c>
      <c r="C2364" s="135"/>
      <c r="D2364" s="144"/>
      <c r="E2364" s="145"/>
      <c r="F2364" s="144"/>
      <c r="G2364" s="144"/>
      <c r="H2364" s="144"/>
    </row>
    <row r="2365" spans="1:8" ht="15.75" thickTop="1" x14ac:dyDescent="0.2">
      <c r="A2365" s="110">
        <f>+A2362+1</f>
        <v>11</v>
      </c>
      <c r="B2365" s="129" t="s">
        <v>192</v>
      </c>
      <c r="C2365" s="129"/>
      <c r="D2365" s="146">
        <v>0</v>
      </c>
      <c r="E2365" s="147">
        <v>0</v>
      </c>
      <c r="F2365" s="147">
        <v>0</v>
      </c>
      <c r="G2365" s="147">
        <v>0</v>
      </c>
      <c r="H2365" s="148">
        <v>0</v>
      </c>
    </row>
    <row r="2366" spans="1:8" ht="16.5" thickBot="1" x14ac:dyDescent="0.3">
      <c r="A2366" s="110">
        <f>+A2365+1</f>
        <v>12</v>
      </c>
      <c r="B2366" s="724" t="s">
        <v>193</v>
      </c>
      <c r="C2366" s="116"/>
      <c r="D2366" s="277">
        <f>+D2362-D2365</f>
        <v>0</v>
      </c>
      <c r="E2366" s="149">
        <f>+E2362-E2365</f>
        <v>0</v>
      </c>
      <c r="F2366" s="149">
        <f>+F2362-F2365</f>
        <v>0</v>
      </c>
      <c r="G2366" s="149">
        <f>+G2362-G2365</f>
        <v>0</v>
      </c>
      <c r="H2366" s="150">
        <f>+H2362-H2365</f>
        <v>0</v>
      </c>
    </row>
    <row r="2367" spans="1:8" ht="15.75" thickTop="1" x14ac:dyDescent="0.2">
      <c r="A2367" s="110"/>
      <c r="B2367" s="129"/>
      <c r="C2367" s="129"/>
      <c r="D2367" s="129"/>
      <c r="E2367" s="151"/>
      <c r="F2367" s="129"/>
      <c r="G2367" s="129"/>
      <c r="H2367" s="129"/>
    </row>
    <row r="2368" spans="1:8" ht="16.5" thickBot="1" x14ac:dyDescent="0.3">
      <c r="A2368" s="110"/>
      <c r="B2368" s="152" t="s">
        <v>194</v>
      </c>
      <c r="C2368" s="134"/>
      <c r="D2368" s="129"/>
      <c r="E2368" s="151"/>
      <c r="F2368" s="129"/>
      <c r="G2368" s="129"/>
      <c r="H2368" s="129"/>
    </row>
    <row r="2369" spans="1:8" ht="15.75" thickTop="1" x14ac:dyDescent="0.2">
      <c r="A2369" s="110">
        <f>+A2366+1</f>
        <v>13</v>
      </c>
      <c r="B2369" s="129" t="s">
        <v>195</v>
      </c>
      <c r="C2369" s="129"/>
      <c r="D2369" s="153"/>
      <c r="E2369" s="154"/>
      <c r="F2369" s="140"/>
      <c r="G2369" s="155"/>
      <c r="H2369" s="418">
        <f>H28</f>
        <v>5621923862</v>
      </c>
    </row>
    <row r="2370" spans="1:8" x14ac:dyDescent="0.2">
      <c r="A2370" s="110">
        <f>+A2369+1</f>
        <v>14</v>
      </c>
      <c r="B2370" s="110" t="s">
        <v>196</v>
      </c>
      <c r="C2370" s="110"/>
      <c r="D2370" s="157"/>
      <c r="E2370" s="158"/>
      <c r="F2370" s="159"/>
      <c r="G2370" s="160"/>
      <c r="H2370" s="419">
        <v>0</v>
      </c>
    </row>
    <row r="2371" spans="1:8" x14ac:dyDescent="0.2">
      <c r="A2371" s="110">
        <f>+A2370+1</f>
        <v>15</v>
      </c>
      <c r="B2371" s="129" t="s">
        <v>197</v>
      </c>
      <c r="C2371" s="129"/>
      <c r="D2371" s="157"/>
      <c r="E2371" s="158"/>
      <c r="F2371" s="159"/>
      <c r="G2371" s="160"/>
      <c r="H2371" s="419">
        <v>0</v>
      </c>
    </row>
    <row r="2372" spans="1:8" ht="15.75" thickBot="1" x14ac:dyDescent="0.25">
      <c r="A2372" s="110">
        <f>+A2371+1</f>
        <v>16</v>
      </c>
      <c r="B2372" s="129" t="s">
        <v>198</v>
      </c>
      <c r="C2372" s="129"/>
      <c r="D2372" s="157"/>
      <c r="E2372" s="158"/>
      <c r="F2372" s="159"/>
      <c r="G2372" s="160"/>
      <c r="H2372" s="419">
        <f>H31</f>
        <v>137032833</v>
      </c>
    </row>
    <row r="2373" spans="1:8" ht="17.25" thickTop="1" thickBot="1" x14ac:dyDescent="0.3">
      <c r="A2373" s="110">
        <f>+A2372+1</f>
        <v>17</v>
      </c>
      <c r="B2373" s="116" t="s">
        <v>199</v>
      </c>
      <c r="C2373" s="116"/>
      <c r="D2373" s="162"/>
      <c r="E2373" s="163"/>
      <c r="F2373" s="164"/>
      <c r="G2373" s="164"/>
      <c r="H2373" s="420">
        <f>+H2369+H2370+H2371-H2372</f>
        <v>5484891029</v>
      </c>
    </row>
    <row r="2374" spans="1:8" ht="15.75" thickTop="1" x14ac:dyDescent="0.2">
      <c r="A2374" s="110"/>
      <c r="B2374" s="129" t="s">
        <v>177</v>
      </c>
      <c r="C2374" s="129"/>
      <c r="D2374" s="166"/>
      <c r="E2374" s="167"/>
      <c r="F2374" s="166"/>
      <c r="G2374" s="166"/>
      <c r="H2374" s="166"/>
    </row>
    <row r="2375" spans="1:8" ht="16.5" thickBot="1" x14ac:dyDescent="0.3">
      <c r="A2375" s="110"/>
      <c r="B2375" s="135" t="s">
        <v>200</v>
      </c>
      <c r="C2375" s="135"/>
      <c r="D2375" s="166"/>
      <c r="E2375" s="167"/>
      <c r="F2375" s="166"/>
      <c r="G2375" s="166"/>
      <c r="H2375" s="166"/>
    </row>
    <row r="2376" spans="1:8" ht="15.75" thickTop="1" x14ac:dyDescent="0.2">
      <c r="A2376" s="110">
        <f>+A2373+1</f>
        <v>18</v>
      </c>
      <c r="B2376" s="129" t="s">
        <v>201</v>
      </c>
      <c r="C2376" s="129"/>
      <c r="D2376" s="199">
        <v>5.0000000000000002E-5</v>
      </c>
      <c r="E2376" s="200">
        <f>+INT(E2366/$H$32*10000000)/10000000</f>
        <v>0</v>
      </c>
      <c r="F2376" s="200">
        <f>+INT(F2366/$H$32*10000000)/10000000</f>
        <v>0</v>
      </c>
      <c r="G2376" s="200">
        <v>0</v>
      </c>
      <c r="H2376" s="278">
        <f>SUM(D2376:G2376)</f>
        <v>5.0000000000000002E-5</v>
      </c>
    </row>
    <row r="2377" spans="1:8" x14ac:dyDescent="0.2">
      <c r="A2377" s="110">
        <f t="shared" ref="A2377:A2382" si="108">+A2376+1</f>
        <v>19</v>
      </c>
      <c r="B2377" s="129" t="s">
        <v>202</v>
      </c>
      <c r="C2377" s="129"/>
      <c r="D2377" s="142">
        <f>H2373*D2376</f>
        <v>274244.55145000003</v>
      </c>
      <c r="E2377" s="142">
        <f>+$H$32*E2376</f>
        <v>0</v>
      </c>
      <c r="F2377" s="142">
        <f>+$H$32*F2376</f>
        <v>0</v>
      </c>
      <c r="G2377" s="142">
        <v>0</v>
      </c>
      <c r="H2377" s="168">
        <f>SUM(D2377:G2377)</f>
        <v>274244.55145000003</v>
      </c>
    </row>
    <row r="2378" spans="1:8" x14ac:dyDescent="0.2">
      <c r="A2378" s="110">
        <f t="shared" si="108"/>
        <v>20</v>
      </c>
      <c r="B2378" s="129" t="s">
        <v>203</v>
      </c>
      <c r="C2378" s="129"/>
      <c r="D2378" s="281">
        <f>IF(D2366&lt;&gt;0,+D2377-D2366,0)</f>
        <v>0</v>
      </c>
      <c r="E2378" s="283">
        <f>IF(E2366&lt;&gt;0,+E2377-E2366,0)</f>
        <v>0</v>
      </c>
      <c r="F2378" s="283">
        <f>IF(F2366&lt;&gt;0,+F2377-F2366,0)</f>
        <v>0</v>
      </c>
      <c r="G2378" s="282">
        <f>IF(G2366&lt;&gt;0,+G2377-G2366,0)</f>
        <v>0</v>
      </c>
      <c r="H2378" s="168">
        <f>SUM(D2378:G2378)</f>
        <v>0</v>
      </c>
    </row>
    <row r="2379" spans="1:8" ht="15.75" x14ac:dyDescent="0.25">
      <c r="A2379" s="110">
        <f t="shared" si="108"/>
        <v>21</v>
      </c>
      <c r="B2379" s="129" t="s">
        <v>204</v>
      </c>
      <c r="C2379" s="129"/>
      <c r="D2379" s="267"/>
      <c r="E2379" s="169"/>
      <c r="F2379" s="169"/>
      <c r="G2379" s="169"/>
      <c r="H2379" s="268"/>
    </row>
    <row r="2380" spans="1:8" x14ac:dyDescent="0.2">
      <c r="A2380" s="110">
        <f t="shared" si="108"/>
        <v>22</v>
      </c>
      <c r="B2380" s="129" t="s">
        <v>205</v>
      </c>
      <c r="C2380" s="129"/>
      <c r="D2380" s="271"/>
      <c r="E2380" s="273"/>
      <c r="F2380" s="273"/>
      <c r="G2380" s="273"/>
      <c r="H2380" s="272"/>
    </row>
    <row r="2381" spans="1:8" x14ac:dyDescent="0.2">
      <c r="A2381" s="110">
        <f t="shared" si="108"/>
        <v>23</v>
      </c>
      <c r="B2381" s="129" t="s">
        <v>206</v>
      </c>
      <c r="C2381" s="129"/>
      <c r="D2381" s="271"/>
      <c r="E2381" s="273"/>
      <c r="F2381" s="273"/>
      <c r="G2381" s="273"/>
      <c r="H2381" s="272"/>
    </row>
    <row r="2382" spans="1:8" x14ac:dyDescent="0.2">
      <c r="A2382" s="110">
        <f t="shared" si="108"/>
        <v>24</v>
      </c>
      <c r="B2382" s="129" t="s">
        <v>145</v>
      </c>
      <c r="C2382" s="129"/>
      <c r="D2382" s="269"/>
      <c r="E2382" s="270"/>
      <c r="F2382" s="270"/>
      <c r="G2382" s="270"/>
      <c r="H2382" s="266"/>
    </row>
    <row r="2383" spans="1:8" x14ac:dyDescent="0.2">
      <c r="A2383" s="139" t="s">
        <v>139</v>
      </c>
      <c r="B2383" s="170" t="s">
        <v>146</v>
      </c>
      <c r="C2383" s="212"/>
      <c r="D2383" s="171">
        <v>266.01</v>
      </c>
      <c r="E2383" s="172">
        <v>0</v>
      </c>
      <c r="F2383" s="172"/>
      <c r="G2383" s="172">
        <v>0</v>
      </c>
      <c r="H2383" s="168">
        <f>SUM(D2383:G2383)</f>
        <v>266.01</v>
      </c>
    </row>
    <row r="2384" spans="1:8" x14ac:dyDescent="0.2">
      <c r="A2384" s="139" t="s">
        <v>140</v>
      </c>
      <c r="B2384" s="170" t="s">
        <v>147</v>
      </c>
      <c r="C2384" s="129"/>
      <c r="D2384" s="171">
        <v>0</v>
      </c>
      <c r="E2384" s="172">
        <v>0</v>
      </c>
      <c r="F2384" s="172"/>
      <c r="G2384" s="172">
        <v>0</v>
      </c>
      <c r="H2384" s="168">
        <f>SUM(D2384:G2384)</f>
        <v>0</v>
      </c>
    </row>
    <row r="2385" spans="1:8" x14ac:dyDescent="0.2">
      <c r="A2385" s="139" t="s">
        <v>141</v>
      </c>
      <c r="B2385" s="129" t="s">
        <v>407</v>
      </c>
      <c r="C2385" s="129"/>
      <c r="D2385" s="279">
        <f>+D2377+D2383+D2384</f>
        <v>274510.56145000004</v>
      </c>
      <c r="E2385" s="172">
        <f>+E2377+E2383+E2384</f>
        <v>0</v>
      </c>
      <c r="F2385" s="172">
        <f>+F2377+F2383+F2384</f>
        <v>0</v>
      </c>
      <c r="G2385" s="280">
        <f>+G2377+G2383+G2384</f>
        <v>0</v>
      </c>
      <c r="H2385" s="168">
        <f>SUM(D2385:G2385)</f>
        <v>274510.56145000004</v>
      </c>
    </row>
    <row r="2386" spans="1:8" x14ac:dyDescent="0.2">
      <c r="A2386" s="110">
        <v>25</v>
      </c>
      <c r="B2386" s="129" t="s">
        <v>148</v>
      </c>
      <c r="C2386" s="129"/>
      <c r="D2386" s="279">
        <v>274512.18</v>
      </c>
      <c r="E2386" s="172">
        <v>0</v>
      </c>
      <c r="F2386" s="172"/>
      <c r="G2386" s="280">
        <v>0</v>
      </c>
      <c r="H2386" s="168">
        <f>SUM(D2386:G2386)</f>
        <v>274512.18</v>
      </c>
    </row>
    <row r="2387" spans="1:8" x14ac:dyDescent="0.2">
      <c r="A2387" s="110">
        <f>+A2386+1</f>
        <v>26</v>
      </c>
      <c r="B2387" s="129" t="s">
        <v>149</v>
      </c>
      <c r="C2387" s="129"/>
      <c r="D2387" s="279">
        <f>+D2386-D2385</f>
        <v>1.6185499999555759</v>
      </c>
      <c r="E2387" s="142">
        <f>+E2386-E2385</f>
        <v>0</v>
      </c>
      <c r="F2387" s="142">
        <f>+F2386-F2385</f>
        <v>0</v>
      </c>
      <c r="G2387" s="280">
        <f>+G2386-G2385</f>
        <v>0</v>
      </c>
      <c r="H2387" s="168">
        <f>SUM(D2387:G2387)</f>
        <v>1.6185499999555759</v>
      </c>
    </row>
    <row r="2388" spans="1:8" ht="15.75" thickBot="1" x14ac:dyDescent="0.25">
      <c r="A2388" s="110">
        <f>+A2387+1</f>
        <v>27</v>
      </c>
      <c r="B2388" s="129" t="s">
        <v>207</v>
      </c>
      <c r="C2388" s="129"/>
      <c r="D2388" s="171">
        <v>-1.87</v>
      </c>
      <c r="E2388" s="172">
        <v>0</v>
      </c>
      <c r="F2388" s="172"/>
      <c r="G2388" s="169"/>
      <c r="H2388" s="173">
        <f>SUM(D2388:F2388)</f>
        <v>-1.87</v>
      </c>
    </row>
    <row r="2389" spans="1:8" ht="16.5" thickBot="1" x14ac:dyDescent="0.3">
      <c r="A2389" s="110">
        <f>+A2388+1</f>
        <v>28</v>
      </c>
      <c r="B2389" s="116" t="s">
        <v>208</v>
      </c>
      <c r="C2389" s="116"/>
      <c r="D2389" s="174">
        <f>+D2385+D2387+D2388</f>
        <v>274510.31</v>
      </c>
      <c r="E2389" s="174">
        <f>+E2385+E2387+E2388</f>
        <v>0</v>
      </c>
      <c r="F2389" s="174">
        <f>+F2385+F2387+F2388</f>
        <v>0</v>
      </c>
      <c r="G2389" s="174">
        <f>+G2385+G2387</f>
        <v>0</v>
      </c>
      <c r="H2389" s="175">
        <f>SUM(D2389:G2389)</f>
        <v>274510.31</v>
      </c>
    </row>
    <row r="2390" spans="1:8" ht="15.75" thickTop="1" x14ac:dyDescent="0.2">
      <c r="A2390" s="110"/>
      <c r="B2390" s="129"/>
      <c r="C2390" s="129"/>
      <c r="D2390" s="151"/>
      <c r="E2390" s="151"/>
      <c r="F2390" s="151"/>
      <c r="G2390" s="151"/>
      <c r="H2390" s="151"/>
    </row>
    <row r="2391" spans="1:8" ht="16.5" thickBot="1" x14ac:dyDescent="0.3">
      <c r="A2391" s="110"/>
      <c r="B2391" s="135" t="s">
        <v>209</v>
      </c>
      <c r="C2391" s="135"/>
      <c r="D2391" s="151"/>
      <c r="E2391" s="151"/>
      <c r="F2391" s="151"/>
      <c r="G2391" s="151"/>
      <c r="H2391" s="151"/>
    </row>
    <row r="2392" spans="1:8" ht="15.75" thickTop="1" x14ac:dyDescent="0.2">
      <c r="A2392" s="110">
        <f>+A2389+1</f>
        <v>29</v>
      </c>
      <c r="B2392" s="129" t="s">
        <v>168</v>
      </c>
      <c r="C2392" s="129"/>
      <c r="D2392" s="176"/>
      <c r="E2392" s="177"/>
      <c r="F2392" s="178"/>
      <c r="G2392" s="179">
        <v>232.84</v>
      </c>
      <c r="H2392" s="180">
        <f>G2392</f>
        <v>232.84</v>
      </c>
    </row>
    <row r="2393" spans="1:8" x14ac:dyDescent="0.2">
      <c r="A2393" s="110">
        <f t="shared" ref="A2393:A2401" si="109">+A2392+1</f>
        <v>30</v>
      </c>
      <c r="B2393" s="129" t="s">
        <v>169</v>
      </c>
      <c r="C2393" s="129"/>
      <c r="D2393" s="181"/>
      <c r="E2393" s="182"/>
      <c r="F2393" s="141"/>
      <c r="G2393" s="142">
        <v>149.78</v>
      </c>
      <c r="H2393" s="183">
        <f t="shared" ref="H2393:H2400" si="110">+G2393</f>
        <v>149.78</v>
      </c>
    </row>
    <row r="2394" spans="1:8" x14ac:dyDescent="0.2">
      <c r="A2394" s="110">
        <f t="shared" si="109"/>
        <v>31</v>
      </c>
      <c r="B2394" s="129" t="s">
        <v>360</v>
      </c>
      <c r="C2394" s="129"/>
      <c r="D2394" s="181"/>
      <c r="E2394" s="182"/>
      <c r="F2394" s="141"/>
      <c r="G2394" s="142">
        <v>1.48</v>
      </c>
      <c r="H2394" s="183">
        <f t="shared" si="110"/>
        <v>1.48</v>
      </c>
    </row>
    <row r="2395" spans="1:8" x14ac:dyDescent="0.2">
      <c r="A2395" s="110">
        <f t="shared" si="109"/>
        <v>32</v>
      </c>
      <c r="B2395" s="129" t="s">
        <v>210</v>
      </c>
      <c r="C2395" s="129"/>
      <c r="D2395" s="181"/>
      <c r="E2395" s="182"/>
      <c r="F2395" s="141"/>
      <c r="G2395" s="142">
        <v>0</v>
      </c>
      <c r="H2395" s="183">
        <f t="shared" si="110"/>
        <v>0</v>
      </c>
    </row>
    <row r="2396" spans="1:8" x14ac:dyDescent="0.2">
      <c r="A2396" s="110">
        <f t="shared" si="109"/>
        <v>33</v>
      </c>
      <c r="B2396" s="129"/>
      <c r="C2396" s="129"/>
      <c r="D2396" s="181"/>
      <c r="E2396" s="182"/>
      <c r="F2396" s="141"/>
      <c r="G2396" s="265"/>
      <c r="H2396" s="274"/>
    </row>
    <row r="2397" spans="1:8" x14ac:dyDescent="0.2">
      <c r="A2397" s="110">
        <f t="shared" si="109"/>
        <v>34</v>
      </c>
      <c r="B2397" s="129" t="s">
        <v>211</v>
      </c>
      <c r="C2397" s="129"/>
      <c r="D2397" s="181"/>
      <c r="E2397" s="182"/>
      <c r="F2397" s="141"/>
      <c r="G2397" s="142">
        <v>0</v>
      </c>
      <c r="H2397" s="183">
        <f t="shared" si="110"/>
        <v>0</v>
      </c>
    </row>
    <row r="2398" spans="1:8" x14ac:dyDescent="0.2">
      <c r="A2398" s="110">
        <f t="shared" si="109"/>
        <v>35</v>
      </c>
      <c r="B2398" s="129" t="s">
        <v>212</v>
      </c>
      <c r="C2398" s="129"/>
      <c r="D2398" s="181"/>
      <c r="E2398" s="182"/>
      <c r="F2398" s="141"/>
      <c r="G2398" s="142">
        <v>0</v>
      </c>
      <c r="H2398" s="183">
        <f t="shared" si="110"/>
        <v>0</v>
      </c>
    </row>
    <row r="2399" spans="1:8" x14ac:dyDescent="0.2">
      <c r="A2399" s="110">
        <f t="shared" si="109"/>
        <v>36</v>
      </c>
      <c r="B2399" s="129" t="s">
        <v>213</v>
      </c>
      <c r="C2399" s="129"/>
      <c r="D2399" s="181"/>
      <c r="E2399" s="182"/>
      <c r="F2399" s="141"/>
      <c r="G2399" s="142">
        <v>0</v>
      </c>
      <c r="H2399" s="183">
        <f t="shared" si="110"/>
        <v>0</v>
      </c>
    </row>
    <row r="2400" spans="1:8" ht="60.75" thickBot="1" x14ac:dyDescent="0.25">
      <c r="A2400" s="184">
        <f t="shared" si="109"/>
        <v>37</v>
      </c>
      <c r="B2400" s="185" t="s">
        <v>214</v>
      </c>
      <c r="C2400" s="186"/>
      <c r="D2400" s="187"/>
      <c r="E2400" s="188"/>
      <c r="F2400" s="189"/>
      <c r="G2400" s="190">
        <v>9.4499999999999993</v>
      </c>
      <c r="H2400" s="191">
        <f t="shared" si="110"/>
        <v>9.4499999999999993</v>
      </c>
    </row>
    <row r="2401" spans="1:9" ht="17.25" thickTop="1" thickBot="1" x14ac:dyDescent="0.3">
      <c r="A2401" s="110">
        <f t="shared" si="109"/>
        <v>38</v>
      </c>
      <c r="B2401" s="724" t="s">
        <v>215</v>
      </c>
      <c r="C2401" s="116"/>
      <c r="D2401" s="192"/>
      <c r="E2401" s="143"/>
      <c r="F2401" s="193"/>
      <c r="G2401" s="194">
        <f>SUM(G2392:G2400)</f>
        <v>393.55</v>
      </c>
      <c r="H2401" s="194">
        <f>SUM(H2392:H2400)</f>
        <v>393.55</v>
      </c>
    </row>
    <row r="2402" spans="1:9" ht="16.5" thickTop="1" thickBot="1" x14ac:dyDescent="0.25">
      <c r="A2402" s="110"/>
      <c r="B2402" s="129"/>
      <c r="C2402" s="129"/>
      <c r="D2402" s="195"/>
      <c r="E2402" s="195"/>
      <c r="F2402" s="195"/>
      <c r="G2402" s="195"/>
      <c r="H2402" s="195"/>
    </row>
    <row r="2403" spans="1:9" ht="17.25" thickTop="1" thickBot="1" x14ac:dyDescent="0.3">
      <c r="A2403" s="110">
        <f>+A2401+1</f>
        <v>39</v>
      </c>
      <c r="B2403" s="116" t="s">
        <v>216</v>
      </c>
      <c r="C2403" s="116"/>
      <c r="D2403" s="196">
        <f>D2389</f>
        <v>274510.31</v>
      </c>
      <c r="E2403" s="196">
        <f>E2389</f>
        <v>0</v>
      </c>
      <c r="F2403" s="196">
        <f>F2389</f>
        <v>0</v>
      </c>
      <c r="G2403" s="194">
        <f>G2389+G2401</f>
        <v>393.55</v>
      </c>
      <c r="H2403" s="194">
        <f>H2389+H2401</f>
        <v>274903.86</v>
      </c>
      <c r="I2403" s="482"/>
    </row>
    <row r="2404" spans="1:9" ht="16.5" thickTop="1" thickBot="1" x14ac:dyDescent="0.25">
      <c r="A2404" s="110">
        <f>+A2403+1</f>
        <v>40</v>
      </c>
      <c r="B2404" s="725" t="s">
        <v>217</v>
      </c>
      <c r="C2404" s="197"/>
      <c r="D2404" s="201"/>
      <c r="E2404" s="198"/>
      <c r="F2404" s="198"/>
      <c r="G2404" s="198"/>
      <c r="H2404" s="382">
        <v>3.1395699999999999E-3</v>
      </c>
    </row>
    <row r="2405" spans="1:9" ht="15.75" thickTop="1" x14ac:dyDescent="0.2"/>
    <row r="2407" spans="1:9" ht="20.25" x14ac:dyDescent="0.3">
      <c r="A2407" s="109" t="s">
        <v>134</v>
      </c>
      <c r="B2407" s="110"/>
      <c r="C2407" s="109"/>
      <c r="E2407" s="202"/>
      <c r="F2407" s="110"/>
      <c r="G2407" s="110"/>
      <c r="H2407" s="110"/>
    </row>
    <row r="2408" spans="1:9" ht="20.25" x14ac:dyDescent="0.3">
      <c r="A2408" s="112" t="s">
        <v>645</v>
      </c>
      <c r="B2408" s="109"/>
      <c r="C2408" s="109"/>
      <c r="D2408" s="110"/>
      <c r="E2408" s="111"/>
      <c r="F2408" s="110"/>
      <c r="G2408" s="110"/>
      <c r="H2408" s="110"/>
    </row>
    <row r="2409" spans="1:9" x14ac:dyDescent="0.2">
      <c r="A2409" s="113" t="s">
        <v>173</v>
      </c>
      <c r="B2409" s="114"/>
      <c r="C2409" s="115"/>
      <c r="D2409" s="110"/>
      <c r="E2409" s="111"/>
      <c r="F2409" s="110"/>
      <c r="G2409" s="110"/>
      <c r="H2409" s="110"/>
    </row>
    <row r="2410" spans="1:9" ht="21" thickBot="1" x14ac:dyDescent="0.35">
      <c r="A2410" s="256" t="s">
        <v>523</v>
      </c>
      <c r="B2410" s="257"/>
      <c r="C2410" s="257"/>
      <c r="D2410" s="110"/>
      <c r="E2410" s="111"/>
      <c r="F2410" s="110"/>
      <c r="G2410" s="110"/>
      <c r="H2410" s="110"/>
    </row>
    <row r="2411" spans="1:9" ht="15.75" thickBot="1" x14ac:dyDescent="0.25">
      <c r="A2411" s="110"/>
      <c r="B2411" s="110"/>
      <c r="C2411" s="110"/>
      <c r="D2411" s="110"/>
      <c r="E2411" s="111"/>
      <c r="F2411" s="110"/>
      <c r="G2411" s="110"/>
      <c r="H2411" s="110"/>
    </row>
    <row r="2412" spans="1:9" ht="15.75" thickTop="1" x14ac:dyDescent="0.2">
      <c r="A2412" s="110">
        <v>1</v>
      </c>
      <c r="B2412" s="117" t="s">
        <v>174</v>
      </c>
      <c r="C2412" s="388">
        <v>511</v>
      </c>
      <c r="D2412" s="118"/>
      <c r="E2412" s="119"/>
      <c r="F2412" s="110"/>
      <c r="G2412" s="120"/>
      <c r="H2412" s="120"/>
    </row>
    <row r="2413" spans="1:9" x14ac:dyDescent="0.2">
      <c r="A2413" s="110">
        <v>2</v>
      </c>
      <c r="B2413" s="117" t="s">
        <v>175</v>
      </c>
      <c r="C2413" s="121" t="s">
        <v>414</v>
      </c>
      <c r="D2413" s="122"/>
      <c r="E2413" s="123"/>
      <c r="F2413" s="110"/>
      <c r="G2413" s="120"/>
      <c r="H2413" s="120"/>
    </row>
    <row r="2414" spans="1:9" ht="15.75" thickBot="1" x14ac:dyDescent="0.25">
      <c r="A2414" s="110">
        <v>3</v>
      </c>
      <c r="B2414" s="117" t="s">
        <v>176</v>
      </c>
      <c r="C2414" s="124"/>
      <c r="D2414" s="125"/>
      <c r="E2414" s="126"/>
      <c r="F2414" s="120"/>
      <c r="G2414" s="120"/>
      <c r="H2414" s="120"/>
    </row>
    <row r="2415" spans="1:9" ht="15.75" thickTop="1" x14ac:dyDescent="0.2">
      <c r="A2415" s="110"/>
      <c r="B2415" s="117" t="s">
        <v>177</v>
      </c>
      <c r="C2415" s="117"/>
      <c r="D2415" s="127"/>
      <c r="E2415" s="128"/>
      <c r="F2415" s="120"/>
      <c r="G2415" s="120"/>
      <c r="H2415" s="120"/>
    </row>
    <row r="2416" spans="1:9" x14ac:dyDescent="0.2">
      <c r="A2416" s="110"/>
      <c r="B2416" s="110"/>
      <c r="C2416" s="110"/>
      <c r="D2416" s="110"/>
      <c r="E2416" s="111"/>
      <c r="F2416" s="110"/>
      <c r="G2416" s="110"/>
      <c r="H2416" s="110"/>
    </row>
    <row r="2417" spans="1:8" x14ac:dyDescent="0.2">
      <c r="A2417" s="110"/>
      <c r="B2417" s="117"/>
      <c r="C2417" s="117"/>
      <c r="D2417" s="120"/>
      <c r="E2417" s="128"/>
      <c r="F2417" s="127" t="s">
        <v>178</v>
      </c>
      <c r="G2417" s="120"/>
      <c r="H2417" s="120"/>
    </row>
    <row r="2418" spans="1:8" x14ac:dyDescent="0.2">
      <c r="A2418" s="110"/>
      <c r="B2418" s="129"/>
      <c r="C2418" s="129"/>
      <c r="D2418" s="130" t="s">
        <v>179</v>
      </c>
      <c r="E2418" s="131" t="s">
        <v>180</v>
      </c>
      <c r="F2418" s="127" t="s">
        <v>181</v>
      </c>
      <c r="G2418" s="127" t="s">
        <v>182</v>
      </c>
      <c r="H2418" s="120"/>
    </row>
    <row r="2419" spans="1:8" x14ac:dyDescent="0.2">
      <c r="A2419" s="110">
        <v>4</v>
      </c>
      <c r="B2419" s="117" t="s">
        <v>154</v>
      </c>
      <c r="C2419" s="117"/>
      <c r="D2419" s="275"/>
      <c r="E2419" s="132"/>
      <c r="F2419" s="276"/>
      <c r="G2419" s="133"/>
      <c r="H2419" s="275"/>
    </row>
    <row r="2420" spans="1:8" ht="15.75" x14ac:dyDescent="0.25">
      <c r="A2420" s="110"/>
      <c r="B2420" s="129"/>
      <c r="C2420" s="129"/>
      <c r="D2420" s="134" t="s">
        <v>183</v>
      </c>
      <c r="E2420" s="135" t="s">
        <v>183</v>
      </c>
      <c r="F2420" s="136" t="s">
        <v>183</v>
      </c>
      <c r="G2420" s="136" t="s">
        <v>184</v>
      </c>
      <c r="H2420" s="136" t="s">
        <v>185</v>
      </c>
    </row>
    <row r="2421" spans="1:8" ht="16.5" thickBot="1" x14ac:dyDescent="0.3">
      <c r="A2421" s="110"/>
      <c r="B2421" s="135" t="s">
        <v>186</v>
      </c>
      <c r="C2421" s="135"/>
      <c r="D2421" s="137"/>
      <c r="E2421" s="138"/>
      <c r="F2421" s="137"/>
      <c r="G2421" s="137"/>
      <c r="H2421" s="137"/>
    </row>
    <row r="2422" spans="1:8" ht="16.5" thickTop="1" x14ac:dyDescent="0.25">
      <c r="A2422" s="139">
        <f>1+A2419</f>
        <v>5</v>
      </c>
      <c r="B2422" s="117" t="s">
        <v>187</v>
      </c>
      <c r="C2422" s="135"/>
      <c r="D2422" s="216">
        <v>0</v>
      </c>
      <c r="E2422" s="217"/>
      <c r="F2422" s="218"/>
      <c r="G2422" s="219"/>
      <c r="H2422" s="220">
        <f>+D2422</f>
        <v>0</v>
      </c>
    </row>
    <row r="2423" spans="1:8" x14ac:dyDescent="0.2">
      <c r="A2423" s="110">
        <f>+A2422+1</f>
        <v>6</v>
      </c>
      <c r="B2423" s="129" t="s">
        <v>188</v>
      </c>
      <c r="C2423" s="129"/>
      <c r="D2423" s="221"/>
      <c r="E2423" s="222">
        <v>0</v>
      </c>
      <c r="F2423" s="223"/>
      <c r="G2423" s="224"/>
      <c r="H2423" s="220">
        <f>+E2423</f>
        <v>0</v>
      </c>
    </row>
    <row r="2424" spans="1:8" x14ac:dyDescent="0.2">
      <c r="A2424" s="110">
        <f>+A2423+1</f>
        <v>7</v>
      </c>
      <c r="B2424" s="129" t="s">
        <v>155</v>
      </c>
      <c r="C2424" s="129"/>
      <c r="D2424" s="225"/>
      <c r="E2424" s="226"/>
      <c r="F2424" s="227">
        <v>0</v>
      </c>
      <c r="G2424" s="228"/>
      <c r="H2424" s="229">
        <f>+F2424</f>
        <v>0</v>
      </c>
    </row>
    <row r="2425" spans="1:8" x14ac:dyDescent="0.2">
      <c r="A2425" s="110">
        <f>+A2424+1</f>
        <v>8</v>
      </c>
      <c r="B2425" s="129" t="s">
        <v>156</v>
      </c>
      <c r="C2425" s="129"/>
      <c r="D2425" s="225"/>
      <c r="E2425" s="230"/>
      <c r="F2425" s="231">
        <v>0</v>
      </c>
      <c r="G2425" s="232"/>
      <c r="H2425" s="229">
        <f>+F2425</f>
        <v>0</v>
      </c>
    </row>
    <row r="2426" spans="1:8" ht="15.75" thickBot="1" x14ac:dyDescent="0.25">
      <c r="A2426" s="110">
        <f>+A2425+1</f>
        <v>9</v>
      </c>
      <c r="B2426" s="129" t="s">
        <v>189</v>
      </c>
      <c r="C2426" s="129"/>
      <c r="D2426" s="225"/>
      <c r="E2426" s="233"/>
      <c r="F2426" s="234"/>
      <c r="G2426" s="235">
        <v>0</v>
      </c>
      <c r="H2426" s="236">
        <f>+G2426</f>
        <v>0</v>
      </c>
    </row>
    <row r="2427" spans="1:8" ht="17.25" thickTop="1" thickBot="1" x14ac:dyDescent="0.3">
      <c r="A2427" s="110">
        <f>+A2426+1</f>
        <v>10</v>
      </c>
      <c r="B2427" s="116" t="s">
        <v>190</v>
      </c>
      <c r="C2427" s="116"/>
      <c r="D2427" s="237">
        <f>+D2422</f>
        <v>0</v>
      </c>
      <c r="E2427" s="238">
        <f>+E2423</f>
        <v>0</v>
      </c>
      <c r="F2427" s="239">
        <f>+F2424+F2425</f>
        <v>0</v>
      </c>
      <c r="G2427" s="239">
        <f>+G2426</f>
        <v>0</v>
      </c>
      <c r="H2427" s="239">
        <f>SUM(D2427:G2427)</f>
        <v>0</v>
      </c>
    </row>
    <row r="2428" spans="1:8" ht="15.75" thickTop="1" x14ac:dyDescent="0.2">
      <c r="A2428" s="110"/>
      <c r="B2428" s="129"/>
      <c r="C2428" s="129"/>
      <c r="D2428" s="144"/>
      <c r="E2428" s="145"/>
      <c r="F2428" s="144"/>
      <c r="G2428" s="144"/>
      <c r="H2428" s="144"/>
    </row>
    <row r="2429" spans="1:8" ht="16.5" thickBot="1" x14ac:dyDescent="0.3">
      <c r="A2429" s="110"/>
      <c r="B2429" s="135" t="s">
        <v>191</v>
      </c>
      <c r="C2429" s="135"/>
      <c r="D2429" s="144"/>
      <c r="E2429" s="145"/>
      <c r="F2429" s="144"/>
      <c r="G2429" s="144"/>
      <c r="H2429" s="144"/>
    </row>
    <row r="2430" spans="1:8" ht="15.75" thickTop="1" x14ac:dyDescent="0.2">
      <c r="A2430" s="110">
        <f>+A2427+1</f>
        <v>11</v>
      </c>
      <c r="B2430" s="129" t="s">
        <v>192</v>
      </c>
      <c r="C2430" s="129"/>
      <c r="D2430" s="146">
        <v>0</v>
      </c>
      <c r="E2430" s="147">
        <v>0</v>
      </c>
      <c r="F2430" s="147">
        <v>0</v>
      </c>
      <c r="G2430" s="147">
        <v>0</v>
      </c>
      <c r="H2430" s="148">
        <v>0</v>
      </c>
    </row>
    <row r="2431" spans="1:8" ht="16.5" thickBot="1" x14ac:dyDescent="0.3">
      <c r="A2431" s="110">
        <f>+A2430+1</f>
        <v>12</v>
      </c>
      <c r="B2431" s="724" t="s">
        <v>193</v>
      </c>
      <c r="C2431" s="116"/>
      <c r="D2431" s="277">
        <f>+D2427-D2430</f>
        <v>0</v>
      </c>
      <c r="E2431" s="149">
        <f>+E2427-E2430</f>
        <v>0</v>
      </c>
      <c r="F2431" s="149">
        <f>+F2427-F2430</f>
        <v>0</v>
      </c>
      <c r="G2431" s="149">
        <f>+G2427-G2430</f>
        <v>0</v>
      </c>
      <c r="H2431" s="150">
        <f>+H2427-H2430</f>
        <v>0</v>
      </c>
    </row>
    <row r="2432" spans="1:8" ht="15.75" thickTop="1" x14ac:dyDescent="0.2">
      <c r="A2432" s="110"/>
      <c r="B2432" s="129"/>
      <c r="C2432" s="129"/>
      <c r="D2432" s="129"/>
      <c r="E2432" s="151"/>
      <c r="F2432" s="129"/>
      <c r="G2432" s="129"/>
      <c r="H2432" s="129"/>
    </row>
    <row r="2433" spans="1:8" ht="16.5" thickBot="1" x14ac:dyDescent="0.3">
      <c r="A2433" s="110"/>
      <c r="B2433" s="152" t="s">
        <v>194</v>
      </c>
      <c r="C2433" s="134"/>
      <c r="D2433" s="129"/>
      <c r="E2433" s="151"/>
      <c r="F2433" s="129"/>
      <c r="G2433" s="129"/>
      <c r="H2433" s="129"/>
    </row>
    <row r="2434" spans="1:8" ht="15.75" thickTop="1" x14ac:dyDescent="0.2">
      <c r="A2434" s="110">
        <f>+A2431+1</f>
        <v>13</v>
      </c>
      <c r="B2434" s="129" t="s">
        <v>195</v>
      </c>
      <c r="C2434" s="129"/>
      <c r="D2434" s="153"/>
      <c r="E2434" s="154"/>
      <c r="F2434" s="140"/>
      <c r="G2434" s="155"/>
      <c r="H2434" s="418">
        <v>475376451</v>
      </c>
    </row>
    <row r="2435" spans="1:8" x14ac:dyDescent="0.2">
      <c r="A2435" s="110">
        <f>+A2434+1</f>
        <v>14</v>
      </c>
      <c r="B2435" s="110" t="s">
        <v>196</v>
      </c>
      <c r="C2435" s="110"/>
      <c r="D2435" s="157"/>
      <c r="E2435" s="158"/>
      <c r="F2435" s="159"/>
      <c r="G2435" s="160"/>
      <c r="H2435" s="419">
        <v>0</v>
      </c>
    </row>
    <row r="2436" spans="1:8" x14ac:dyDescent="0.2">
      <c r="A2436" s="110">
        <f>+A2435+1</f>
        <v>15</v>
      </c>
      <c r="B2436" s="129" t="s">
        <v>197</v>
      </c>
      <c r="C2436" s="129"/>
      <c r="D2436" s="157"/>
      <c r="E2436" s="158"/>
      <c r="F2436" s="159"/>
      <c r="G2436" s="160"/>
      <c r="H2436" s="419">
        <v>0</v>
      </c>
    </row>
    <row r="2437" spans="1:8" ht="15.75" thickBot="1" x14ac:dyDescent="0.25">
      <c r="A2437" s="110">
        <f>+A2436+1</f>
        <v>16</v>
      </c>
      <c r="B2437" s="129" t="s">
        <v>198</v>
      </c>
      <c r="C2437" s="129"/>
      <c r="D2437" s="157"/>
      <c r="E2437" s="158"/>
      <c r="F2437" s="159"/>
      <c r="G2437" s="160"/>
      <c r="H2437" s="419">
        <v>33707222</v>
      </c>
    </row>
    <row r="2438" spans="1:8" ht="17.25" thickTop="1" thickBot="1" x14ac:dyDescent="0.3">
      <c r="A2438" s="110">
        <f>+A2437+1</f>
        <v>17</v>
      </c>
      <c r="B2438" s="116" t="s">
        <v>199</v>
      </c>
      <c r="C2438" s="116"/>
      <c r="D2438" s="162"/>
      <c r="E2438" s="163"/>
      <c r="F2438" s="164"/>
      <c r="G2438" s="164"/>
      <c r="H2438" s="420">
        <f>+H2434+H2435+H2436-H2437</f>
        <v>441669229</v>
      </c>
    </row>
    <row r="2439" spans="1:8" ht="15.75" thickTop="1" x14ac:dyDescent="0.2">
      <c r="A2439" s="110"/>
      <c r="B2439" s="129" t="s">
        <v>177</v>
      </c>
      <c r="C2439" s="129"/>
      <c r="D2439" s="166"/>
      <c r="E2439" s="167"/>
      <c r="F2439" s="166"/>
      <c r="G2439" s="166"/>
      <c r="H2439" s="166"/>
    </row>
    <row r="2440" spans="1:8" ht="16.5" thickBot="1" x14ac:dyDescent="0.3">
      <c r="A2440" s="110"/>
      <c r="B2440" s="135" t="s">
        <v>200</v>
      </c>
      <c r="C2440" s="135"/>
      <c r="D2440" s="166"/>
      <c r="E2440" s="167"/>
      <c r="F2440" s="166"/>
      <c r="G2440" s="166"/>
      <c r="H2440" s="166"/>
    </row>
    <row r="2441" spans="1:8" ht="15.75" thickTop="1" x14ac:dyDescent="0.2">
      <c r="A2441" s="110">
        <f>+A2438+1</f>
        <v>18</v>
      </c>
      <c r="B2441" s="129" t="s">
        <v>201</v>
      </c>
      <c r="C2441" s="129"/>
      <c r="D2441" s="199">
        <v>1.069E-4</v>
      </c>
      <c r="E2441" s="200">
        <f>+INT(E2431/$H$32*10000000)/10000000</f>
        <v>0</v>
      </c>
      <c r="F2441" s="200">
        <f>+INT(F2431/$H$32*10000000)/10000000</f>
        <v>0</v>
      </c>
      <c r="G2441" s="200">
        <v>0</v>
      </c>
      <c r="H2441" s="278">
        <f>SUM(D2441:G2441)</f>
        <v>1.069E-4</v>
      </c>
    </row>
    <row r="2442" spans="1:8" x14ac:dyDescent="0.2">
      <c r="A2442" s="110">
        <f t="shared" ref="A2442:A2447" si="111">+A2441+1</f>
        <v>19</v>
      </c>
      <c r="B2442" s="129" t="s">
        <v>202</v>
      </c>
      <c r="C2442" s="129"/>
      <c r="D2442" s="142">
        <f>H2438*D2441</f>
        <v>47214.440580099996</v>
      </c>
      <c r="E2442" s="142">
        <f>+$H$32*E2441</f>
        <v>0</v>
      </c>
      <c r="F2442" s="142">
        <f>+$H$32*F2441</f>
        <v>0</v>
      </c>
      <c r="G2442" s="142">
        <v>0</v>
      </c>
      <c r="H2442" s="168">
        <f>SUM(D2442:G2442)</f>
        <v>47214.440580099996</v>
      </c>
    </row>
    <row r="2443" spans="1:8" x14ac:dyDescent="0.2">
      <c r="A2443" s="110">
        <f t="shared" si="111"/>
        <v>20</v>
      </c>
      <c r="B2443" s="129" t="s">
        <v>203</v>
      </c>
      <c r="C2443" s="129"/>
      <c r="D2443" s="281">
        <f>IF(D2431&lt;&gt;0,+D2442-D2431,0)</f>
        <v>0</v>
      </c>
      <c r="E2443" s="283">
        <f>IF(E2431&lt;&gt;0,+E2442-E2431,0)</f>
        <v>0</v>
      </c>
      <c r="F2443" s="283">
        <f>IF(F2431&lt;&gt;0,+F2442-F2431,0)</f>
        <v>0</v>
      </c>
      <c r="G2443" s="282">
        <f>IF(G2431&lt;&gt;0,+G2442-G2431,0)</f>
        <v>0</v>
      </c>
      <c r="H2443" s="168">
        <f>SUM(D2443:G2443)</f>
        <v>0</v>
      </c>
    </row>
    <row r="2444" spans="1:8" ht="15.75" x14ac:dyDescent="0.25">
      <c r="A2444" s="110">
        <f t="shared" si="111"/>
        <v>21</v>
      </c>
      <c r="B2444" s="129" t="s">
        <v>204</v>
      </c>
      <c r="C2444" s="129"/>
      <c r="D2444" s="267"/>
      <c r="E2444" s="169"/>
      <c r="F2444" s="169"/>
      <c r="G2444" s="169"/>
      <c r="H2444" s="268"/>
    </row>
    <row r="2445" spans="1:8" x14ac:dyDescent="0.2">
      <c r="A2445" s="110">
        <f t="shared" si="111"/>
        <v>22</v>
      </c>
      <c r="B2445" s="129" t="s">
        <v>205</v>
      </c>
      <c r="C2445" s="129"/>
      <c r="D2445" s="271"/>
      <c r="E2445" s="273"/>
      <c r="F2445" s="273"/>
      <c r="G2445" s="273"/>
      <c r="H2445" s="272"/>
    </row>
    <row r="2446" spans="1:8" x14ac:dyDescent="0.2">
      <c r="A2446" s="110">
        <f t="shared" si="111"/>
        <v>23</v>
      </c>
      <c r="B2446" s="129" t="s">
        <v>206</v>
      </c>
      <c r="C2446" s="129"/>
      <c r="D2446" s="271"/>
      <c r="E2446" s="273"/>
      <c r="F2446" s="273"/>
      <c r="G2446" s="273"/>
      <c r="H2446" s="272"/>
    </row>
    <row r="2447" spans="1:8" x14ac:dyDescent="0.2">
      <c r="A2447" s="110">
        <f t="shared" si="111"/>
        <v>24</v>
      </c>
      <c r="B2447" s="129" t="s">
        <v>145</v>
      </c>
      <c r="C2447" s="129"/>
      <c r="D2447" s="269"/>
      <c r="E2447" s="270"/>
      <c r="F2447" s="270"/>
      <c r="G2447" s="270"/>
      <c r="H2447" s="266"/>
    </row>
    <row r="2448" spans="1:8" x14ac:dyDescent="0.2">
      <c r="A2448" s="139" t="s">
        <v>139</v>
      </c>
      <c r="B2448" s="170" t="s">
        <v>146</v>
      </c>
      <c r="C2448" s="212"/>
      <c r="D2448" s="171">
        <v>29.8</v>
      </c>
      <c r="E2448" s="172">
        <v>0</v>
      </c>
      <c r="F2448" s="172"/>
      <c r="G2448" s="172">
        <v>0</v>
      </c>
      <c r="H2448" s="168">
        <f>SUM(D2448:G2448)</f>
        <v>29.8</v>
      </c>
    </row>
    <row r="2449" spans="1:8" x14ac:dyDescent="0.2">
      <c r="A2449" s="139" t="s">
        <v>140</v>
      </c>
      <c r="B2449" s="170" t="s">
        <v>147</v>
      </c>
      <c r="C2449" s="129"/>
      <c r="D2449" s="171">
        <v>0</v>
      </c>
      <c r="E2449" s="172">
        <v>0</v>
      </c>
      <c r="F2449" s="172"/>
      <c r="G2449" s="172">
        <v>0</v>
      </c>
      <c r="H2449" s="168">
        <f>SUM(D2449:G2449)</f>
        <v>0</v>
      </c>
    </row>
    <row r="2450" spans="1:8" x14ac:dyDescent="0.2">
      <c r="A2450" s="139" t="s">
        <v>141</v>
      </c>
      <c r="B2450" s="129" t="s">
        <v>407</v>
      </c>
      <c r="C2450" s="129"/>
      <c r="D2450" s="279">
        <f>+D2442+D2448+D2449</f>
        <v>47244.240580099999</v>
      </c>
      <c r="E2450" s="172">
        <f>+E2442+E2448+E2449</f>
        <v>0</v>
      </c>
      <c r="F2450" s="172">
        <f>+F2442+F2448+F2449</f>
        <v>0</v>
      </c>
      <c r="G2450" s="280">
        <f>+G2442+G2448+G2449</f>
        <v>0</v>
      </c>
      <c r="H2450" s="168">
        <f>SUM(D2450:G2450)</f>
        <v>47244.240580099999</v>
      </c>
    </row>
    <row r="2451" spans="1:8" x14ac:dyDescent="0.2">
      <c r="A2451" s="110">
        <v>25</v>
      </c>
      <c r="B2451" s="129" t="s">
        <v>148</v>
      </c>
      <c r="C2451" s="129"/>
      <c r="D2451" s="279">
        <v>47244.44</v>
      </c>
      <c r="E2451" s="172">
        <v>0</v>
      </c>
      <c r="F2451" s="172"/>
      <c r="G2451" s="280">
        <v>0</v>
      </c>
      <c r="H2451" s="168">
        <f>SUM(D2451:G2451)</f>
        <v>47244.44</v>
      </c>
    </row>
    <row r="2452" spans="1:8" x14ac:dyDescent="0.2">
      <c r="A2452" s="110">
        <f>+A2451+1</f>
        <v>26</v>
      </c>
      <c r="B2452" s="129" t="s">
        <v>149</v>
      </c>
      <c r="C2452" s="129"/>
      <c r="D2452" s="279">
        <f>+D2451-D2450</f>
        <v>0.19941990000370424</v>
      </c>
      <c r="E2452" s="142">
        <f>+E2451-E2450</f>
        <v>0</v>
      </c>
      <c r="F2452" s="142">
        <f>+F2451-F2450</f>
        <v>0</v>
      </c>
      <c r="G2452" s="280">
        <f>+G2451-G2450</f>
        <v>0</v>
      </c>
      <c r="H2452" s="168">
        <f>SUM(D2452:G2452)</f>
        <v>0.19941990000370424</v>
      </c>
    </row>
    <row r="2453" spans="1:8" ht="15.75" thickBot="1" x14ac:dyDescent="0.25">
      <c r="A2453" s="110">
        <f>+A2452+1</f>
        <v>27</v>
      </c>
      <c r="B2453" s="129" t="s">
        <v>207</v>
      </c>
      <c r="C2453" s="129"/>
      <c r="D2453" s="171">
        <v>-1.36</v>
      </c>
      <c r="E2453" s="172">
        <v>0</v>
      </c>
      <c r="F2453" s="172"/>
      <c r="G2453" s="169"/>
      <c r="H2453" s="173">
        <f>SUM(D2453:F2453)</f>
        <v>-1.36</v>
      </c>
    </row>
    <row r="2454" spans="1:8" ht="16.5" thickBot="1" x14ac:dyDescent="0.3">
      <c r="A2454" s="110">
        <f>+A2453+1</f>
        <v>28</v>
      </c>
      <c r="B2454" s="116" t="s">
        <v>208</v>
      </c>
      <c r="C2454" s="116"/>
      <c r="D2454" s="174">
        <f>+D2450+D2452+D2453</f>
        <v>47243.08</v>
      </c>
      <c r="E2454" s="174">
        <f>+E2450+E2452+E2453</f>
        <v>0</v>
      </c>
      <c r="F2454" s="174">
        <f>+F2450+F2452+F2453</f>
        <v>0</v>
      </c>
      <c r="G2454" s="174">
        <f>+G2450+G2452</f>
        <v>0</v>
      </c>
      <c r="H2454" s="175">
        <f>SUM(D2454:G2454)</f>
        <v>47243.08</v>
      </c>
    </row>
    <row r="2455" spans="1:8" ht="15.75" thickTop="1" x14ac:dyDescent="0.2">
      <c r="A2455" s="110"/>
      <c r="B2455" s="129"/>
      <c r="C2455" s="129"/>
      <c r="D2455" s="151"/>
      <c r="E2455" s="151"/>
      <c r="F2455" s="151"/>
      <c r="G2455" s="151"/>
      <c r="H2455" s="151"/>
    </row>
    <row r="2456" spans="1:8" ht="16.5" thickBot="1" x14ac:dyDescent="0.3">
      <c r="A2456" s="110"/>
      <c r="B2456" s="135" t="s">
        <v>209</v>
      </c>
      <c r="C2456" s="135"/>
      <c r="D2456" s="151"/>
      <c r="E2456" s="151"/>
      <c r="F2456" s="151"/>
      <c r="G2456" s="151"/>
      <c r="H2456" s="151"/>
    </row>
    <row r="2457" spans="1:8" ht="15.75" thickTop="1" x14ac:dyDescent="0.2">
      <c r="A2457" s="110">
        <f>+A2454+1</f>
        <v>29</v>
      </c>
      <c r="B2457" s="129" t="s">
        <v>168</v>
      </c>
      <c r="C2457" s="129"/>
      <c r="D2457" s="176"/>
      <c r="E2457" s="177"/>
      <c r="F2457" s="178"/>
      <c r="G2457" s="179">
        <v>0</v>
      </c>
      <c r="H2457" s="180">
        <f>G2457</f>
        <v>0</v>
      </c>
    </row>
    <row r="2458" spans="1:8" x14ac:dyDescent="0.2">
      <c r="A2458" s="110">
        <f t="shared" ref="A2458:A2466" si="112">+A2457+1</f>
        <v>30</v>
      </c>
      <c r="B2458" s="129" t="s">
        <v>169</v>
      </c>
      <c r="C2458" s="129"/>
      <c r="D2458" s="181"/>
      <c r="E2458" s="182"/>
      <c r="F2458" s="141"/>
      <c r="G2458" s="142">
        <v>0</v>
      </c>
      <c r="H2458" s="183">
        <f t="shared" ref="H2458:H2465" si="113">+G2458</f>
        <v>0</v>
      </c>
    </row>
    <row r="2459" spans="1:8" x14ac:dyDescent="0.2">
      <c r="A2459" s="110">
        <f t="shared" si="112"/>
        <v>31</v>
      </c>
      <c r="B2459" s="129" t="s">
        <v>360</v>
      </c>
      <c r="C2459" s="129"/>
      <c r="D2459" s="181"/>
      <c r="E2459" s="182"/>
      <c r="F2459" s="141"/>
      <c r="G2459" s="142">
        <v>0</v>
      </c>
      <c r="H2459" s="183">
        <f t="shared" si="113"/>
        <v>0</v>
      </c>
    </row>
    <row r="2460" spans="1:8" x14ac:dyDescent="0.2">
      <c r="A2460" s="110">
        <f t="shared" si="112"/>
        <v>32</v>
      </c>
      <c r="B2460" s="129" t="s">
        <v>210</v>
      </c>
      <c r="C2460" s="129"/>
      <c r="D2460" s="181"/>
      <c r="E2460" s="182"/>
      <c r="F2460" s="141"/>
      <c r="G2460" s="142">
        <v>0</v>
      </c>
      <c r="H2460" s="183">
        <f t="shared" si="113"/>
        <v>0</v>
      </c>
    </row>
    <row r="2461" spans="1:8" x14ac:dyDescent="0.2">
      <c r="A2461" s="110">
        <f t="shared" si="112"/>
        <v>33</v>
      </c>
      <c r="B2461" s="129"/>
      <c r="C2461" s="129"/>
      <c r="D2461" s="181"/>
      <c r="E2461" s="182"/>
      <c r="F2461" s="141"/>
      <c r="G2461" s="265"/>
      <c r="H2461" s="274"/>
    </row>
    <row r="2462" spans="1:8" x14ac:dyDescent="0.2">
      <c r="A2462" s="110">
        <f t="shared" si="112"/>
        <v>34</v>
      </c>
      <c r="B2462" s="129" t="s">
        <v>211</v>
      </c>
      <c r="C2462" s="129"/>
      <c r="D2462" s="181"/>
      <c r="E2462" s="182"/>
      <c r="F2462" s="141"/>
      <c r="G2462" s="142">
        <v>0</v>
      </c>
      <c r="H2462" s="183">
        <f t="shared" si="113"/>
        <v>0</v>
      </c>
    </row>
    <row r="2463" spans="1:8" x14ac:dyDescent="0.2">
      <c r="A2463" s="110">
        <f t="shared" si="112"/>
        <v>35</v>
      </c>
      <c r="B2463" s="129" t="s">
        <v>212</v>
      </c>
      <c r="C2463" s="129"/>
      <c r="D2463" s="181"/>
      <c r="E2463" s="182"/>
      <c r="F2463" s="141"/>
      <c r="G2463" s="142">
        <v>0</v>
      </c>
      <c r="H2463" s="183">
        <f t="shared" si="113"/>
        <v>0</v>
      </c>
    </row>
    <row r="2464" spans="1:8" x14ac:dyDescent="0.2">
      <c r="A2464" s="110">
        <f t="shared" si="112"/>
        <v>36</v>
      </c>
      <c r="B2464" s="129" t="s">
        <v>213</v>
      </c>
      <c r="C2464" s="129"/>
      <c r="D2464" s="181"/>
      <c r="E2464" s="182"/>
      <c r="F2464" s="141"/>
      <c r="G2464" s="142">
        <v>0</v>
      </c>
      <c r="H2464" s="183">
        <f t="shared" si="113"/>
        <v>0</v>
      </c>
    </row>
    <row r="2465" spans="1:9" ht="60.75" thickBot="1" x14ac:dyDescent="0.25">
      <c r="A2465" s="184">
        <f t="shared" si="112"/>
        <v>37</v>
      </c>
      <c r="B2465" s="185" t="s">
        <v>214</v>
      </c>
      <c r="C2465" s="186"/>
      <c r="D2465" s="187"/>
      <c r="E2465" s="188"/>
      <c r="F2465" s="189"/>
      <c r="G2465" s="190">
        <v>0</v>
      </c>
      <c r="H2465" s="191">
        <f t="shared" si="113"/>
        <v>0</v>
      </c>
    </row>
    <row r="2466" spans="1:9" ht="17.25" thickTop="1" thickBot="1" x14ac:dyDescent="0.3">
      <c r="A2466" s="110">
        <f t="shared" si="112"/>
        <v>38</v>
      </c>
      <c r="B2466" s="724" t="s">
        <v>215</v>
      </c>
      <c r="C2466" s="116"/>
      <c r="D2466" s="192"/>
      <c r="E2466" s="143"/>
      <c r="F2466" s="193"/>
      <c r="G2466" s="194">
        <f>SUM(G2457:G2465)</f>
        <v>0</v>
      </c>
      <c r="H2466" s="194">
        <f>SUM(H2457:H2465)</f>
        <v>0</v>
      </c>
    </row>
    <row r="2467" spans="1:9" ht="16.5" thickTop="1" thickBot="1" x14ac:dyDescent="0.25">
      <c r="A2467" s="110"/>
      <c r="B2467" s="129"/>
      <c r="C2467" s="129"/>
      <c r="D2467" s="195"/>
      <c r="E2467" s="195"/>
      <c r="F2467" s="195"/>
      <c r="G2467" s="195"/>
      <c r="H2467" s="195"/>
    </row>
    <row r="2468" spans="1:9" ht="17.25" thickTop="1" thickBot="1" x14ac:dyDescent="0.3">
      <c r="A2468" s="110">
        <f>+A2466+1</f>
        <v>39</v>
      </c>
      <c r="B2468" s="116" t="s">
        <v>216</v>
      </c>
      <c r="C2468" s="116"/>
      <c r="D2468" s="196">
        <f>D2454</f>
        <v>47243.08</v>
      </c>
      <c r="E2468" s="196">
        <f>E2454</f>
        <v>0</v>
      </c>
      <c r="F2468" s="196">
        <f>F2454</f>
        <v>0</v>
      </c>
      <c r="G2468" s="194">
        <f>G2454+G2466</f>
        <v>0</v>
      </c>
      <c r="H2468" s="194">
        <f>H2454+H2466</f>
        <v>47243.08</v>
      </c>
      <c r="I2468" s="482"/>
    </row>
    <row r="2469" spans="1:9" ht="16.5" thickTop="1" thickBot="1" x14ac:dyDescent="0.25">
      <c r="A2469" s="110">
        <f>+A2468+1</f>
        <v>40</v>
      </c>
      <c r="B2469" s="725" t="s">
        <v>217</v>
      </c>
      <c r="C2469" s="197"/>
      <c r="D2469" s="201"/>
      <c r="E2469" s="198"/>
      <c r="F2469" s="198"/>
      <c r="G2469" s="198"/>
      <c r="H2469" s="382">
        <v>5.3954000000000003E-4</v>
      </c>
    </row>
    <row r="2470" spans="1:9" ht="15.75" thickTop="1" x14ac:dyDescent="0.2"/>
    <row r="2472" spans="1:9" ht="20.25" x14ac:dyDescent="0.3">
      <c r="A2472" s="109" t="s">
        <v>134</v>
      </c>
      <c r="B2472" s="110"/>
      <c r="C2472" s="109"/>
      <c r="E2472" s="202"/>
      <c r="F2472" s="110"/>
      <c r="G2472" s="110"/>
      <c r="H2472" s="110"/>
    </row>
    <row r="2473" spans="1:9" ht="20.25" x14ac:dyDescent="0.3">
      <c r="A2473" s="112" t="s">
        <v>645</v>
      </c>
      <c r="B2473" s="109"/>
      <c r="C2473" s="109"/>
      <c r="D2473" s="110"/>
      <c r="E2473" s="111"/>
      <c r="F2473" s="110"/>
      <c r="G2473" s="110"/>
      <c r="H2473" s="110"/>
    </row>
    <row r="2474" spans="1:9" x14ac:dyDescent="0.2">
      <c r="A2474" s="113" t="s">
        <v>173</v>
      </c>
      <c r="B2474" s="114"/>
      <c r="C2474" s="115"/>
      <c r="D2474" s="110"/>
      <c r="E2474" s="111"/>
      <c r="F2474" s="110"/>
      <c r="G2474" s="110"/>
      <c r="H2474" s="110"/>
    </row>
    <row r="2475" spans="1:9" ht="21" thickBot="1" x14ac:dyDescent="0.35">
      <c r="A2475" s="256" t="s">
        <v>523</v>
      </c>
      <c r="B2475" s="257"/>
      <c r="C2475" s="257"/>
      <c r="D2475" s="110"/>
      <c r="E2475" s="111"/>
      <c r="F2475" s="110"/>
      <c r="G2475" s="110"/>
      <c r="H2475" s="110"/>
    </row>
    <row r="2476" spans="1:9" ht="15.75" thickBot="1" x14ac:dyDescent="0.25">
      <c r="A2476" s="110"/>
      <c r="B2476" s="110"/>
      <c r="C2476" s="110"/>
      <c r="D2476" s="110"/>
      <c r="E2476" s="111"/>
      <c r="F2476" s="110"/>
      <c r="G2476" s="110"/>
      <c r="H2476" s="110"/>
    </row>
    <row r="2477" spans="1:9" ht="15.75" thickTop="1" x14ac:dyDescent="0.2">
      <c r="A2477" s="110">
        <v>1</v>
      </c>
      <c r="B2477" s="117" t="s">
        <v>174</v>
      </c>
      <c r="C2477" s="388">
        <v>602</v>
      </c>
      <c r="D2477" s="118"/>
      <c r="E2477" s="119"/>
      <c r="F2477" s="110"/>
      <c r="G2477" s="120"/>
      <c r="H2477" s="120"/>
    </row>
    <row r="2478" spans="1:9" x14ac:dyDescent="0.2">
      <c r="A2478" s="110">
        <v>2</v>
      </c>
      <c r="B2478" s="117" t="s">
        <v>175</v>
      </c>
      <c r="C2478" s="121" t="s">
        <v>423</v>
      </c>
      <c r="D2478" s="122"/>
      <c r="E2478" s="123"/>
      <c r="F2478" s="110"/>
      <c r="G2478" s="120"/>
      <c r="H2478" s="120"/>
    </row>
    <row r="2479" spans="1:9" ht="15.75" thickBot="1" x14ac:dyDescent="0.25">
      <c r="A2479" s="110">
        <v>3</v>
      </c>
      <c r="B2479" s="117" t="s">
        <v>176</v>
      </c>
      <c r="C2479" s="124"/>
      <c r="D2479" s="125"/>
      <c r="E2479" s="126"/>
      <c r="F2479" s="120"/>
      <c r="G2479" s="120"/>
      <c r="H2479" s="120"/>
    </row>
    <row r="2480" spans="1:9" ht="15.75" thickTop="1" x14ac:dyDescent="0.2">
      <c r="A2480" s="110"/>
      <c r="B2480" s="117" t="s">
        <v>177</v>
      </c>
      <c r="C2480" s="117"/>
      <c r="D2480" s="127"/>
      <c r="E2480" s="128"/>
      <c r="F2480" s="120"/>
      <c r="G2480" s="120"/>
      <c r="H2480" s="120"/>
    </row>
    <row r="2481" spans="1:8" x14ac:dyDescent="0.2">
      <c r="A2481" s="110"/>
      <c r="B2481" s="110"/>
      <c r="C2481" s="110"/>
      <c r="D2481" s="110"/>
      <c r="E2481" s="111"/>
      <c r="F2481" s="110"/>
      <c r="G2481" s="110"/>
      <c r="H2481" s="110"/>
    </row>
    <row r="2482" spans="1:8" x14ac:dyDescent="0.2">
      <c r="A2482" s="110"/>
      <c r="B2482" s="117"/>
      <c r="C2482" s="117"/>
      <c r="D2482" s="120"/>
      <c r="E2482" s="128"/>
      <c r="F2482" s="127" t="s">
        <v>178</v>
      </c>
      <c r="G2482" s="120"/>
      <c r="H2482" s="120"/>
    </row>
    <row r="2483" spans="1:8" x14ac:dyDescent="0.2">
      <c r="A2483" s="110"/>
      <c r="B2483" s="129"/>
      <c r="C2483" s="129"/>
      <c r="D2483" s="130" t="s">
        <v>179</v>
      </c>
      <c r="E2483" s="131" t="s">
        <v>180</v>
      </c>
      <c r="F2483" s="127" t="s">
        <v>181</v>
      </c>
      <c r="G2483" s="127" t="s">
        <v>182</v>
      </c>
      <c r="H2483" s="120"/>
    </row>
    <row r="2484" spans="1:8" x14ac:dyDescent="0.2">
      <c r="A2484" s="110">
        <v>4</v>
      </c>
      <c r="B2484" s="117" t="s">
        <v>154</v>
      </c>
      <c r="C2484" s="117"/>
      <c r="D2484" s="275"/>
      <c r="E2484" s="132" t="s">
        <v>509</v>
      </c>
      <c r="F2484" s="276"/>
      <c r="G2484" s="422" t="s">
        <v>509</v>
      </c>
      <c r="H2484" s="275"/>
    </row>
    <row r="2485" spans="1:8" ht="15.75" x14ac:dyDescent="0.25">
      <c r="A2485" s="110"/>
      <c r="B2485" s="129"/>
      <c r="C2485" s="129"/>
      <c r="D2485" s="134" t="s">
        <v>183</v>
      </c>
      <c r="E2485" s="135" t="s">
        <v>183</v>
      </c>
      <c r="F2485" s="136" t="s">
        <v>183</v>
      </c>
      <c r="G2485" s="136" t="s">
        <v>184</v>
      </c>
      <c r="H2485" s="136" t="s">
        <v>185</v>
      </c>
    </row>
    <row r="2486" spans="1:8" ht="16.5" thickBot="1" x14ac:dyDescent="0.3">
      <c r="A2486" s="110"/>
      <c r="B2486" s="135" t="s">
        <v>186</v>
      </c>
      <c r="C2486" s="135"/>
      <c r="D2486" s="137"/>
      <c r="E2486" s="138"/>
      <c r="F2486" s="137"/>
      <c r="G2486" s="137"/>
      <c r="H2486" s="137"/>
    </row>
    <row r="2487" spans="1:8" ht="16.5" thickTop="1" x14ac:dyDescent="0.25">
      <c r="A2487" s="139">
        <f>1+A2484</f>
        <v>5</v>
      </c>
      <c r="B2487" s="117" t="s">
        <v>187</v>
      </c>
      <c r="C2487" s="135"/>
      <c r="D2487" s="216">
        <v>0</v>
      </c>
      <c r="E2487" s="217"/>
      <c r="F2487" s="218"/>
      <c r="G2487" s="219"/>
      <c r="H2487" s="220">
        <f>+D2487</f>
        <v>0</v>
      </c>
    </row>
    <row r="2488" spans="1:8" x14ac:dyDescent="0.2">
      <c r="A2488" s="110">
        <f>+A2487+1</f>
        <v>6</v>
      </c>
      <c r="B2488" s="129" t="s">
        <v>188</v>
      </c>
      <c r="C2488" s="129"/>
      <c r="D2488" s="221"/>
      <c r="E2488" s="222">
        <v>0</v>
      </c>
      <c r="F2488" s="223"/>
      <c r="G2488" s="224"/>
      <c r="H2488" s="220">
        <f>+E2488</f>
        <v>0</v>
      </c>
    </row>
    <row r="2489" spans="1:8" x14ac:dyDescent="0.2">
      <c r="A2489" s="110">
        <f>+A2488+1</f>
        <v>7</v>
      </c>
      <c r="B2489" s="129" t="s">
        <v>155</v>
      </c>
      <c r="C2489" s="129"/>
      <c r="D2489" s="225"/>
      <c r="E2489" s="226"/>
      <c r="F2489" s="227">
        <v>0</v>
      </c>
      <c r="G2489" s="228"/>
      <c r="H2489" s="229">
        <f>+F2489</f>
        <v>0</v>
      </c>
    </row>
    <row r="2490" spans="1:8" x14ac:dyDescent="0.2">
      <c r="A2490" s="110">
        <f>+A2489+1</f>
        <v>8</v>
      </c>
      <c r="B2490" s="129" t="s">
        <v>156</v>
      </c>
      <c r="C2490" s="129"/>
      <c r="D2490" s="225"/>
      <c r="E2490" s="230"/>
      <c r="F2490" s="231">
        <v>0</v>
      </c>
      <c r="G2490" s="232"/>
      <c r="H2490" s="229">
        <f>+F2490</f>
        <v>0</v>
      </c>
    </row>
    <row r="2491" spans="1:8" ht="15.75" thickBot="1" x14ac:dyDescent="0.25">
      <c r="A2491" s="110">
        <f>+A2490+1</f>
        <v>9</v>
      </c>
      <c r="B2491" s="129" t="s">
        <v>189</v>
      </c>
      <c r="C2491" s="129"/>
      <c r="D2491" s="225"/>
      <c r="E2491" s="233"/>
      <c r="F2491" s="234"/>
      <c r="G2491" s="414">
        <v>0</v>
      </c>
      <c r="H2491" s="415">
        <f>+G2491</f>
        <v>0</v>
      </c>
    </row>
    <row r="2492" spans="1:8" ht="17.25" thickTop="1" thickBot="1" x14ac:dyDescent="0.3">
      <c r="A2492" s="110">
        <f>+A2491+1</f>
        <v>10</v>
      </c>
      <c r="B2492" s="116" t="s">
        <v>190</v>
      </c>
      <c r="C2492" s="116"/>
      <c r="D2492" s="237">
        <f>+D2487</f>
        <v>0</v>
      </c>
      <c r="E2492" s="238">
        <f>+E2488</f>
        <v>0</v>
      </c>
      <c r="F2492" s="239">
        <f>+F2489+F2490</f>
        <v>0</v>
      </c>
      <c r="G2492" s="385">
        <f>+G2491</f>
        <v>0</v>
      </c>
      <c r="H2492" s="385">
        <f>SUM(D2492:G2492)</f>
        <v>0</v>
      </c>
    </row>
    <row r="2493" spans="1:8" ht="15.75" thickTop="1" x14ac:dyDescent="0.2">
      <c r="A2493" s="110"/>
      <c r="B2493" s="129"/>
      <c r="C2493" s="129"/>
      <c r="D2493" s="144"/>
      <c r="E2493" s="145"/>
      <c r="F2493" s="144"/>
      <c r="G2493" s="144"/>
      <c r="H2493" s="144"/>
    </row>
    <row r="2494" spans="1:8" ht="16.5" thickBot="1" x14ac:dyDescent="0.3">
      <c r="A2494" s="110"/>
      <c r="B2494" s="135" t="s">
        <v>191</v>
      </c>
      <c r="C2494" s="135"/>
      <c r="D2494" s="144"/>
      <c r="E2494" s="145"/>
      <c r="F2494" s="144"/>
      <c r="G2494" s="144"/>
      <c r="H2494" s="144"/>
    </row>
    <row r="2495" spans="1:8" ht="15.75" thickTop="1" x14ac:dyDescent="0.2">
      <c r="A2495" s="110">
        <f>+A2492+1</f>
        <v>11</v>
      </c>
      <c r="B2495" s="129" t="s">
        <v>192</v>
      </c>
      <c r="C2495" s="129"/>
      <c r="D2495" s="146">
        <v>0</v>
      </c>
      <c r="E2495" s="147">
        <v>0</v>
      </c>
      <c r="F2495" s="147">
        <v>0</v>
      </c>
      <c r="G2495" s="147">
        <v>0</v>
      </c>
      <c r="H2495" s="148">
        <v>0</v>
      </c>
    </row>
    <row r="2496" spans="1:8" ht="16.5" thickBot="1" x14ac:dyDescent="0.3">
      <c r="A2496" s="110">
        <f>+A2495+1</f>
        <v>12</v>
      </c>
      <c r="B2496" s="724" t="s">
        <v>193</v>
      </c>
      <c r="C2496" s="116"/>
      <c r="D2496" s="277">
        <f>+D2492-D2495</f>
        <v>0</v>
      </c>
      <c r="E2496" s="149">
        <f>+E2492-E2495</f>
        <v>0</v>
      </c>
      <c r="F2496" s="149">
        <f>+F2492-F2495</f>
        <v>0</v>
      </c>
      <c r="G2496" s="149">
        <f>+G2492-G2495</f>
        <v>0</v>
      </c>
      <c r="H2496" s="150">
        <f>+H2492-H2495</f>
        <v>0</v>
      </c>
    </row>
    <row r="2497" spans="1:8" ht="15.75" thickTop="1" x14ac:dyDescent="0.2">
      <c r="A2497" s="110"/>
      <c r="B2497" s="129"/>
      <c r="C2497" s="129"/>
      <c r="D2497" s="129"/>
      <c r="E2497" s="151"/>
      <c r="F2497" s="129"/>
      <c r="G2497" s="129"/>
      <c r="H2497" s="129"/>
    </row>
    <row r="2498" spans="1:8" ht="16.5" thickBot="1" x14ac:dyDescent="0.3">
      <c r="A2498" s="110"/>
      <c r="B2498" s="152" t="s">
        <v>194</v>
      </c>
      <c r="C2498" s="134"/>
      <c r="D2498" s="129"/>
      <c r="E2498" s="151"/>
      <c r="F2498" s="129"/>
      <c r="G2498" s="129"/>
      <c r="H2498" s="129"/>
    </row>
    <row r="2499" spans="1:8" ht="15.75" thickTop="1" x14ac:dyDescent="0.2">
      <c r="A2499" s="110">
        <f>+A2496+1</f>
        <v>13</v>
      </c>
      <c r="B2499" s="129" t="s">
        <v>195</v>
      </c>
      <c r="C2499" s="129"/>
      <c r="D2499" s="153"/>
      <c r="E2499" s="154"/>
      <c r="F2499" s="140"/>
      <c r="G2499" s="155"/>
      <c r="H2499" s="418">
        <v>1489322746</v>
      </c>
    </row>
    <row r="2500" spans="1:8" x14ac:dyDescent="0.2">
      <c r="A2500" s="110">
        <f>+A2499+1</f>
        <v>14</v>
      </c>
      <c r="B2500" s="110" t="s">
        <v>196</v>
      </c>
      <c r="C2500" s="110"/>
      <c r="D2500" s="157"/>
      <c r="E2500" s="158"/>
      <c r="F2500" s="159"/>
      <c r="G2500" s="160"/>
      <c r="H2500" s="419">
        <v>0</v>
      </c>
    </row>
    <row r="2501" spans="1:8" x14ac:dyDescent="0.2">
      <c r="A2501" s="110">
        <f>+A2500+1</f>
        <v>15</v>
      </c>
      <c r="B2501" s="129" t="s">
        <v>197</v>
      </c>
      <c r="C2501" s="129"/>
      <c r="D2501" s="157"/>
      <c r="E2501" s="158"/>
      <c r="F2501" s="159"/>
      <c r="G2501" s="160"/>
      <c r="H2501" s="419">
        <v>0</v>
      </c>
    </row>
    <row r="2502" spans="1:8" ht="15.75" thickBot="1" x14ac:dyDescent="0.25">
      <c r="A2502" s="110">
        <f>+A2501+1</f>
        <v>16</v>
      </c>
      <c r="B2502" s="129" t="s">
        <v>198</v>
      </c>
      <c r="C2502" s="129"/>
      <c r="D2502" s="157"/>
      <c r="E2502" s="158"/>
      <c r="F2502" s="159"/>
      <c r="G2502" s="160"/>
      <c r="H2502" s="419">
        <f>H551</f>
        <v>13096993</v>
      </c>
    </row>
    <row r="2503" spans="1:8" ht="17.25" thickTop="1" thickBot="1" x14ac:dyDescent="0.3">
      <c r="A2503" s="110">
        <f>+A2502+1</f>
        <v>17</v>
      </c>
      <c r="B2503" s="116" t="s">
        <v>199</v>
      </c>
      <c r="C2503" s="116"/>
      <c r="D2503" s="162"/>
      <c r="E2503" s="163"/>
      <c r="F2503" s="164"/>
      <c r="G2503" s="164"/>
      <c r="H2503" s="420">
        <f>+H2499+H2500+H2501-H2502</f>
        <v>1476225753</v>
      </c>
    </row>
    <row r="2504" spans="1:8" ht="15.75" thickTop="1" x14ac:dyDescent="0.2">
      <c r="A2504" s="110"/>
      <c r="B2504" s="129" t="s">
        <v>177</v>
      </c>
      <c r="C2504" s="129"/>
      <c r="D2504" s="166"/>
      <c r="E2504" s="167"/>
      <c r="F2504" s="166"/>
      <c r="G2504" s="166"/>
      <c r="H2504" s="166"/>
    </row>
    <row r="2505" spans="1:8" ht="16.5" thickBot="1" x14ac:dyDescent="0.3">
      <c r="A2505" s="110"/>
      <c r="B2505" s="135" t="s">
        <v>200</v>
      </c>
      <c r="C2505" s="135"/>
      <c r="D2505" s="166"/>
      <c r="E2505" s="167"/>
      <c r="F2505" s="166"/>
      <c r="G2505" s="166"/>
      <c r="H2505" s="166"/>
    </row>
    <row r="2506" spans="1:8" ht="15.75" thickTop="1" x14ac:dyDescent="0.2">
      <c r="A2506" s="110">
        <f>+A2503+1</f>
        <v>18</v>
      </c>
      <c r="B2506" s="129" t="s">
        <v>201</v>
      </c>
      <c r="C2506" s="129"/>
      <c r="D2506" s="199">
        <v>4.5526999999999998E-3</v>
      </c>
      <c r="E2506" s="200">
        <f>+INT(E2496/$H$32*10000000)/10000000</f>
        <v>0</v>
      </c>
      <c r="F2506" s="200">
        <f>+INT(F2496/$H$32*10000000)/10000000</f>
        <v>0</v>
      </c>
      <c r="G2506" s="200">
        <f>+INT(G2496/$H$2503*10000000)/10000000</f>
        <v>0</v>
      </c>
      <c r="H2506" s="278">
        <f>SUM(D2506:G2506)</f>
        <v>4.5526999999999998E-3</v>
      </c>
    </row>
    <row r="2507" spans="1:8" x14ac:dyDescent="0.2">
      <c r="A2507" s="110">
        <f t="shared" ref="A2507:A2512" si="114">+A2506+1</f>
        <v>19</v>
      </c>
      <c r="B2507" s="129" t="s">
        <v>202</v>
      </c>
      <c r="C2507" s="129"/>
      <c r="D2507" s="142">
        <f>H2503*D2506</f>
        <v>6720812.9856830994</v>
      </c>
      <c r="E2507" s="142">
        <f>+$H$32*E2506</f>
        <v>0</v>
      </c>
      <c r="F2507" s="142">
        <f>+$H$32*F2506</f>
        <v>0</v>
      </c>
      <c r="G2507" s="142">
        <f>H2503*G2506</f>
        <v>0</v>
      </c>
      <c r="H2507" s="168">
        <f>SUM(D2507:G2507)</f>
        <v>6720812.9856830994</v>
      </c>
    </row>
    <row r="2508" spans="1:8" x14ac:dyDescent="0.2">
      <c r="A2508" s="110">
        <f t="shared" si="114"/>
        <v>20</v>
      </c>
      <c r="B2508" s="129" t="s">
        <v>203</v>
      </c>
      <c r="C2508" s="129"/>
      <c r="D2508" s="281">
        <f>IF(D2496&lt;&gt;0,+D2507-D2496,0)</f>
        <v>0</v>
      </c>
      <c r="E2508" s="283">
        <f>IF(E2496&lt;&gt;0,+E2507-E2496,0)</f>
        <v>0</v>
      </c>
      <c r="F2508" s="283">
        <f>IF(F2496&lt;&gt;0,+F2507-F2496,0)</f>
        <v>0</v>
      </c>
      <c r="G2508" s="282">
        <f>IF(G2496&lt;&gt;0,+G2507-G2496,0)</f>
        <v>0</v>
      </c>
      <c r="H2508" s="168">
        <f>SUM(D2508:G2508)</f>
        <v>0</v>
      </c>
    </row>
    <row r="2509" spans="1:8" ht="15.75" x14ac:dyDescent="0.25">
      <c r="A2509" s="110">
        <f t="shared" si="114"/>
        <v>21</v>
      </c>
      <c r="B2509" s="129" t="s">
        <v>204</v>
      </c>
      <c r="C2509" s="129"/>
      <c r="D2509" s="267"/>
      <c r="E2509" s="169"/>
      <c r="F2509" s="169"/>
      <c r="G2509" s="169"/>
      <c r="H2509" s="268"/>
    </row>
    <row r="2510" spans="1:8" x14ac:dyDescent="0.2">
      <c r="A2510" s="110">
        <f t="shared" si="114"/>
        <v>22</v>
      </c>
      <c r="B2510" s="129" t="s">
        <v>205</v>
      </c>
      <c r="C2510" s="129"/>
      <c r="D2510" s="271"/>
      <c r="E2510" s="273"/>
      <c r="F2510" s="273"/>
      <c r="G2510" s="273"/>
      <c r="H2510" s="272"/>
    </row>
    <row r="2511" spans="1:8" x14ac:dyDescent="0.2">
      <c r="A2511" s="110">
        <f t="shared" si="114"/>
        <v>23</v>
      </c>
      <c r="B2511" s="129" t="s">
        <v>206</v>
      </c>
      <c r="C2511" s="129"/>
      <c r="D2511" s="271"/>
      <c r="E2511" s="273"/>
      <c r="F2511" s="273"/>
      <c r="G2511" s="273"/>
      <c r="H2511" s="272"/>
    </row>
    <row r="2512" spans="1:8" x14ac:dyDescent="0.2">
      <c r="A2512" s="110">
        <f t="shared" si="114"/>
        <v>24</v>
      </c>
      <c r="B2512" s="129" t="s">
        <v>145</v>
      </c>
      <c r="C2512" s="129"/>
      <c r="D2512" s="269"/>
      <c r="E2512" s="270"/>
      <c r="F2512" s="270"/>
      <c r="G2512" s="270"/>
      <c r="H2512" s="266"/>
    </row>
    <row r="2513" spans="1:8" x14ac:dyDescent="0.2">
      <c r="A2513" s="139" t="s">
        <v>139</v>
      </c>
      <c r="B2513" s="170" t="s">
        <v>146</v>
      </c>
      <c r="C2513" s="212"/>
      <c r="D2513" s="171">
        <v>20.82</v>
      </c>
      <c r="E2513" s="172">
        <v>0</v>
      </c>
      <c r="F2513" s="172"/>
      <c r="G2513" s="172">
        <v>0</v>
      </c>
      <c r="H2513" s="168">
        <f>SUM(D2513:G2513)</f>
        <v>20.82</v>
      </c>
    </row>
    <row r="2514" spans="1:8" x14ac:dyDescent="0.2">
      <c r="A2514" s="139" t="s">
        <v>140</v>
      </c>
      <c r="B2514" s="170" t="s">
        <v>147</v>
      </c>
      <c r="C2514" s="129"/>
      <c r="D2514" s="171">
        <v>0</v>
      </c>
      <c r="E2514" s="172">
        <v>0</v>
      </c>
      <c r="F2514" s="172"/>
      <c r="G2514" s="172">
        <v>0</v>
      </c>
      <c r="H2514" s="168">
        <f>SUM(D2514:G2514)</f>
        <v>0</v>
      </c>
    </row>
    <row r="2515" spans="1:8" x14ac:dyDescent="0.2">
      <c r="A2515" s="139" t="s">
        <v>141</v>
      </c>
      <c r="B2515" s="129" t="s">
        <v>407</v>
      </c>
      <c r="C2515" s="129"/>
      <c r="D2515" s="279">
        <f>+D2507+D2513+D2514</f>
        <v>6720833.8056830997</v>
      </c>
      <c r="E2515" s="172">
        <f>+E2507+E2513+E2514</f>
        <v>0</v>
      </c>
      <c r="F2515" s="172">
        <f>+F2507+F2513+F2514</f>
        <v>0</v>
      </c>
      <c r="G2515" s="280">
        <f>+G2507+G2513+G2514</f>
        <v>0</v>
      </c>
      <c r="H2515" s="168">
        <f>SUM(D2515:G2515)</f>
        <v>6720833.8056830997</v>
      </c>
    </row>
    <row r="2516" spans="1:8" x14ac:dyDescent="0.2">
      <c r="A2516" s="110">
        <v>25</v>
      </c>
      <c r="B2516" s="129" t="s">
        <v>148</v>
      </c>
      <c r="C2516" s="129"/>
      <c r="D2516" s="279">
        <v>6720833.9000000004</v>
      </c>
      <c r="E2516" s="172">
        <v>0</v>
      </c>
      <c r="F2516" s="172"/>
      <c r="G2516" s="280">
        <v>0</v>
      </c>
      <c r="H2516" s="168">
        <f>SUM(D2516:G2516)</f>
        <v>6720833.9000000004</v>
      </c>
    </row>
    <row r="2517" spans="1:8" x14ac:dyDescent="0.2">
      <c r="A2517" s="110">
        <f>+A2516+1</f>
        <v>26</v>
      </c>
      <c r="B2517" s="129" t="s">
        <v>149</v>
      </c>
      <c r="C2517" s="129"/>
      <c r="D2517" s="279">
        <f>+D2516-D2515</f>
        <v>9.4316900707781315E-2</v>
      </c>
      <c r="E2517" s="142">
        <f>+E2516-E2515</f>
        <v>0</v>
      </c>
      <c r="F2517" s="142">
        <f>+F2516-F2515</f>
        <v>0</v>
      </c>
      <c r="G2517" s="280">
        <f>+G2516-G2515</f>
        <v>0</v>
      </c>
      <c r="H2517" s="168">
        <f>SUM(D2517:G2517)</f>
        <v>9.4316900707781315E-2</v>
      </c>
    </row>
    <row r="2518" spans="1:8" ht="15.75" thickBot="1" x14ac:dyDescent="0.25">
      <c r="A2518" s="110">
        <f>+A2517+1</f>
        <v>27</v>
      </c>
      <c r="B2518" s="129" t="s">
        <v>207</v>
      </c>
      <c r="C2518" s="129"/>
      <c r="D2518" s="171">
        <v>-77571.75</v>
      </c>
      <c r="E2518" s="172">
        <v>0</v>
      </c>
      <c r="F2518" s="172"/>
      <c r="G2518" s="169"/>
      <c r="H2518" s="173">
        <f>SUM(D2518:F2518)</f>
        <v>-77571.75</v>
      </c>
    </row>
    <row r="2519" spans="1:8" ht="16.5" thickBot="1" x14ac:dyDescent="0.3">
      <c r="A2519" s="110">
        <f>+A2518+1</f>
        <v>28</v>
      </c>
      <c r="B2519" s="116" t="s">
        <v>208</v>
      </c>
      <c r="C2519" s="116"/>
      <c r="D2519" s="174">
        <f>+D2515+D2517+D2518</f>
        <v>6643262.1500000004</v>
      </c>
      <c r="E2519" s="174">
        <f>+E2515+E2517+E2518</f>
        <v>0</v>
      </c>
      <c r="F2519" s="174">
        <f>+F2515+F2517+F2518</f>
        <v>0</v>
      </c>
      <c r="G2519" s="174">
        <f>+G2515+G2517</f>
        <v>0</v>
      </c>
      <c r="H2519" s="175">
        <f>SUM(D2519:G2519)</f>
        <v>6643262.1500000004</v>
      </c>
    </row>
    <row r="2520" spans="1:8" ht="15.75" thickTop="1" x14ac:dyDescent="0.2">
      <c r="A2520" s="110"/>
      <c r="B2520" s="129"/>
      <c r="C2520" s="129"/>
      <c r="D2520" s="151"/>
      <c r="E2520" s="151"/>
      <c r="F2520" s="151"/>
      <c r="G2520" s="151"/>
      <c r="H2520" s="151"/>
    </row>
    <row r="2521" spans="1:8" ht="16.5" thickBot="1" x14ac:dyDescent="0.3">
      <c r="A2521" s="110"/>
      <c r="B2521" s="135" t="s">
        <v>209</v>
      </c>
      <c r="C2521" s="135"/>
      <c r="D2521" s="151"/>
      <c r="E2521" s="151"/>
      <c r="F2521" s="151"/>
      <c r="G2521" s="151"/>
      <c r="H2521" s="151"/>
    </row>
    <row r="2522" spans="1:8" ht="15.75" thickTop="1" x14ac:dyDescent="0.2">
      <c r="A2522" s="110">
        <f>+A2519+1</f>
        <v>29</v>
      </c>
      <c r="B2522" s="129" t="s">
        <v>168</v>
      </c>
      <c r="C2522" s="129"/>
      <c r="D2522" s="176"/>
      <c r="E2522" s="177"/>
      <c r="F2522" s="178"/>
      <c r="G2522" s="179">
        <v>7455.37</v>
      </c>
      <c r="H2522" s="180">
        <f>G2522</f>
        <v>7455.37</v>
      </c>
    </row>
    <row r="2523" spans="1:8" x14ac:dyDescent="0.2">
      <c r="A2523" s="110">
        <f t="shared" ref="A2523:A2531" si="115">+A2522+1</f>
        <v>30</v>
      </c>
      <c r="B2523" s="129" t="s">
        <v>169</v>
      </c>
      <c r="C2523" s="129"/>
      <c r="D2523" s="181"/>
      <c r="E2523" s="182"/>
      <c r="F2523" s="141"/>
      <c r="G2523" s="142">
        <v>6895.54</v>
      </c>
      <c r="H2523" s="183">
        <f t="shared" ref="H2523:H2530" si="116">+G2523</f>
        <v>6895.54</v>
      </c>
    </row>
    <row r="2524" spans="1:8" x14ac:dyDescent="0.2">
      <c r="A2524" s="110">
        <f t="shared" si="115"/>
        <v>31</v>
      </c>
      <c r="B2524" s="129" t="s">
        <v>360</v>
      </c>
      <c r="C2524" s="129"/>
      <c r="D2524" s="181"/>
      <c r="E2524" s="182"/>
      <c r="F2524" s="141"/>
      <c r="G2524" s="142">
        <v>135.03</v>
      </c>
      <c r="H2524" s="183">
        <f t="shared" si="116"/>
        <v>135.03</v>
      </c>
    </row>
    <row r="2525" spans="1:8" x14ac:dyDescent="0.2">
      <c r="A2525" s="110">
        <f t="shared" si="115"/>
        <v>32</v>
      </c>
      <c r="B2525" s="129" t="s">
        <v>210</v>
      </c>
      <c r="C2525" s="129"/>
      <c r="D2525" s="181"/>
      <c r="E2525" s="182"/>
      <c r="F2525" s="141"/>
      <c r="G2525" s="142">
        <v>0</v>
      </c>
      <c r="H2525" s="183">
        <f t="shared" si="116"/>
        <v>0</v>
      </c>
    </row>
    <row r="2526" spans="1:8" x14ac:dyDescent="0.2">
      <c r="A2526" s="110">
        <f t="shared" si="115"/>
        <v>33</v>
      </c>
      <c r="B2526" s="129"/>
      <c r="C2526" s="129"/>
      <c r="D2526" s="181"/>
      <c r="E2526" s="182"/>
      <c r="F2526" s="141"/>
      <c r="G2526" s="265"/>
      <c r="H2526" s="274"/>
    </row>
    <row r="2527" spans="1:8" x14ac:dyDescent="0.2">
      <c r="A2527" s="110">
        <f t="shared" si="115"/>
        <v>34</v>
      </c>
      <c r="B2527" s="129" t="s">
        <v>211</v>
      </c>
      <c r="C2527" s="129"/>
      <c r="D2527" s="181"/>
      <c r="E2527" s="182"/>
      <c r="F2527" s="141"/>
      <c r="G2527" s="142">
        <v>0</v>
      </c>
      <c r="H2527" s="183">
        <f t="shared" si="116"/>
        <v>0</v>
      </c>
    </row>
    <row r="2528" spans="1:8" x14ac:dyDescent="0.2">
      <c r="A2528" s="110">
        <f t="shared" si="115"/>
        <v>35</v>
      </c>
      <c r="B2528" s="129" t="s">
        <v>212</v>
      </c>
      <c r="C2528" s="129"/>
      <c r="D2528" s="181"/>
      <c r="E2528" s="182"/>
      <c r="F2528" s="141"/>
      <c r="G2528" s="142">
        <v>0</v>
      </c>
      <c r="H2528" s="183">
        <f t="shared" si="116"/>
        <v>0</v>
      </c>
    </row>
    <row r="2529" spans="1:9" x14ac:dyDescent="0.2">
      <c r="A2529" s="110">
        <f t="shared" si="115"/>
        <v>36</v>
      </c>
      <c r="B2529" s="129" t="s">
        <v>213</v>
      </c>
      <c r="C2529" s="129"/>
      <c r="D2529" s="181"/>
      <c r="E2529" s="182"/>
      <c r="F2529" s="141"/>
      <c r="G2529" s="142">
        <v>0</v>
      </c>
      <c r="H2529" s="183">
        <f t="shared" si="116"/>
        <v>0</v>
      </c>
    </row>
    <row r="2530" spans="1:9" ht="60.75" thickBot="1" x14ac:dyDescent="0.25">
      <c r="A2530" s="184">
        <f t="shared" si="115"/>
        <v>37</v>
      </c>
      <c r="B2530" s="185" t="s">
        <v>214</v>
      </c>
      <c r="C2530" s="186"/>
      <c r="D2530" s="187"/>
      <c r="E2530" s="188"/>
      <c r="F2530" s="189"/>
      <c r="G2530" s="190">
        <v>860.81</v>
      </c>
      <c r="H2530" s="191">
        <f t="shared" si="116"/>
        <v>860.81</v>
      </c>
    </row>
    <row r="2531" spans="1:9" ht="17.25" thickTop="1" thickBot="1" x14ac:dyDescent="0.3">
      <c r="A2531" s="110">
        <f t="shared" si="115"/>
        <v>38</v>
      </c>
      <c r="B2531" s="724" t="s">
        <v>215</v>
      </c>
      <c r="C2531" s="116"/>
      <c r="D2531" s="192"/>
      <c r="E2531" s="143"/>
      <c r="F2531" s="193"/>
      <c r="G2531" s="194">
        <f>SUM(G2522:G2530)</f>
        <v>15346.75</v>
      </c>
      <c r="H2531" s="194">
        <f>SUM(H2522:H2530)</f>
        <v>15346.75</v>
      </c>
    </row>
    <row r="2532" spans="1:9" ht="16.5" thickTop="1" thickBot="1" x14ac:dyDescent="0.25">
      <c r="A2532" s="110"/>
      <c r="B2532" s="129"/>
      <c r="C2532" s="129"/>
      <c r="D2532" s="195"/>
      <c r="E2532" s="195"/>
      <c r="F2532" s="195"/>
      <c r="G2532" s="195"/>
      <c r="H2532" s="195"/>
    </row>
    <row r="2533" spans="1:9" ht="17.25" thickTop="1" thickBot="1" x14ac:dyDescent="0.3">
      <c r="A2533" s="110">
        <f>+A2531+1</f>
        <v>39</v>
      </c>
      <c r="B2533" s="116" t="s">
        <v>216</v>
      </c>
      <c r="C2533" s="116"/>
      <c r="D2533" s="196">
        <f>D2519</f>
        <v>6643262.1500000004</v>
      </c>
      <c r="E2533" s="196">
        <f>E2519</f>
        <v>0</v>
      </c>
      <c r="F2533" s="196">
        <f>F2519</f>
        <v>0</v>
      </c>
      <c r="G2533" s="194">
        <f>G2519+G2531</f>
        <v>15346.75</v>
      </c>
      <c r="H2533" s="194">
        <f>H2519+H2531</f>
        <v>6658608.9000000004</v>
      </c>
      <c r="I2533" s="482"/>
    </row>
    <row r="2534" spans="1:9" ht="16.5" thickTop="1" thickBot="1" x14ac:dyDescent="0.25">
      <c r="A2534" s="110">
        <f>+A2533+1</f>
        <v>40</v>
      </c>
      <c r="B2534" s="725" t="s">
        <v>217</v>
      </c>
      <c r="C2534" s="197"/>
      <c r="D2534" s="201"/>
      <c r="E2534" s="198"/>
      <c r="F2534" s="198"/>
      <c r="G2534" s="198"/>
      <c r="H2534" s="382">
        <v>7.6045370000000001E-2</v>
      </c>
    </row>
    <row r="2535" spans="1:9" ht="15.75" thickTop="1" x14ac:dyDescent="0.2"/>
    <row r="2537" spans="1:9" ht="20.25" x14ac:dyDescent="0.3">
      <c r="A2537" s="109" t="s">
        <v>134</v>
      </c>
      <c r="B2537" s="110"/>
      <c r="C2537" s="109"/>
      <c r="E2537" s="202"/>
      <c r="F2537" s="110"/>
      <c r="G2537" s="110"/>
      <c r="H2537" s="110"/>
    </row>
    <row r="2538" spans="1:9" ht="20.25" x14ac:dyDescent="0.3">
      <c r="A2538" s="112" t="s">
        <v>645</v>
      </c>
      <c r="B2538" s="109"/>
      <c r="C2538" s="109"/>
      <c r="D2538" s="110"/>
      <c r="E2538" s="111"/>
      <c r="F2538" s="110"/>
      <c r="G2538" s="110"/>
      <c r="H2538" s="110"/>
    </row>
    <row r="2539" spans="1:9" x14ac:dyDescent="0.2">
      <c r="A2539" s="113" t="s">
        <v>173</v>
      </c>
      <c r="B2539" s="114"/>
      <c r="C2539" s="115"/>
      <c r="D2539" s="110"/>
      <c r="E2539" s="111"/>
      <c r="F2539" s="110"/>
      <c r="G2539" s="110"/>
      <c r="H2539" s="110"/>
    </row>
    <row r="2540" spans="1:9" ht="21" thickBot="1" x14ac:dyDescent="0.35">
      <c r="A2540" s="256" t="s">
        <v>523</v>
      </c>
      <c r="B2540" s="257"/>
      <c r="C2540" s="257"/>
      <c r="D2540" s="110"/>
      <c r="E2540" s="111"/>
      <c r="F2540" s="110"/>
      <c r="G2540" s="110"/>
      <c r="H2540" s="110"/>
    </row>
    <row r="2541" spans="1:9" ht="15.75" thickBot="1" x14ac:dyDescent="0.25">
      <c r="A2541" s="110"/>
      <c r="B2541" s="110"/>
      <c r="C2541" s="110"/>
      <c r="D2541" s="110"/>
      <c r="E2541" s="111"/>
      <c r="F2541" s="110"/>
      <c r="G2541" s="110"/>
      <c r="H2541" s="110"/>
    </row>
    <row r="2542" spans="1:9" ht="15.75" thickTop="1" x14ac:dyDescent="0.2">
      <c r="A2542" s="110">
        <v>1</v>
      </c>
      <c r="B2542" s="117" t="s">
        <v>174</v>
      </c>
      <c r="C2542" s="388">
        <v>603</v>
      </c>
      <c r="D2542" s="118"/>
      <c r="E2542" s="119"/>
      <c r="F2542" s="110"/>
      <c r="G2542" s="120"/>
      <c r="H2542" s="120"/>
    </row>
    <row r="2543" spans="1:9" x14ac:dyDescent="0.2">
      <c r="A2543" s="110">
        <v>2</v>
      </c>
      <c r="B2543" s="117" t="s">
        <v>175</v>
      </c>
      <c r="C2543" s="121" t="s">
        <v>588</v>
      </c>
      <c r="D2543" s="122"/>
      <c r="E2543" s="123"/>
      <c r="F2543" s="110"/>
      <c r="G2543" s="120"/>
      <c r="H2543" s="120"/>
    </row>
    <row r="2544" spans="1:9" ht="15.75" thickBot="1" x14ac:dyDescent="0.25">
      <c r="A2544" s="110">
        <v>3</v>
      </c>
      <c r="B2544" s="117" t="s">
        <v>176</v>
      </c>
      <c r="C2544" s="124"/>
      <c r="D2544" s="125"/>
      <c r="E2544" s="126"/>
      <c r="F2544" s="120"/>
      <c r="G2544" s="120"/>
      <c r="H2544" s="120"/>
    </row>
    <row r="2545" spans="1:8" ht="15.75" thickTop="1" x14ac:dyDescent="0.2">
      <c r="A2545" s="110"/>
      <c r="B2545" s="117" t="s">
        <v>177</v>
      </c>
      <c r="C2545" s="117"/>
      <c r="D2545" s="127"/>
      <c r="E2545" s="128"/>
      <c r="F2545" s="120"/>
      <c r="G2545" s="120"/>
      <c r="H2545" s="120"/>
    </row>
    <row r="2546" spans="1:8" x14ac:dyDescent="0.2">
      <c r="A2546" s="110"/>
      <c r="B2546" s="110"/>
      <c r="C2546" s="110"/>
      <c r="D2546" s="110"/>
      <c r="E2546" s="111"/>
      <c r="F2546" s="110"/>
      <c r="G2546" s="110"/>
      <c r="H2546" s="110"/>
    </row>
    <row r="2547" spans="1:8" x14ac:dyDescent="0.2">
      <c r="A2547" s="110"/>
      <c r="B2547" s="117"/>
      <c r="C2547" s="117"/>
      <c r="D2547" s="120"/>
      <c r="E2547" s="128"/>
      <c r="F2547" s="127" t="s">
        <v>178</v>
      </c>
      <c r="G2547" s="120"/>
      <c r="H2547" s="120"/>
    </row>
    <row r="2548" spans="1:8" x14ac:dyDescent="0.2">
      <c r="A2548" s="110"/>
      <c r="B2548" s="129"/>
      <c r="C2548" s="129"/>
      <c r="D2548" s="130" t="s">
        <v>179</v>
      </c>
      <c r="E2548" s="131" t="s">
        <v>180</v>
      </c>
      <c r="F2548" s="127" t="s">
        <v>181</v>
      </c>
      <c r="G2548" s="127" t="s">
        <v>182</v>
      </c>
      <c r="H2548" s="120"/>
    </row>
    <row r="2549" spans="1:8" x14ac:dyDescent="0.2">
      <c r="A2549" s="110">
        <v>4</v>
      </c>
      <c r="B2549" s="117" t="s">
        <v>154</v>
      </c>
      <c r="C2549" s="117"/>
      <c r="D2549" s="275"/>
      <c r="E2549" s="132" t="s">
        <v>509</v>
      </c>
      <c r="F2549" s="276"/>
      <c r="G2549" s="422" t="s">
        <v>510</v>
      </c>
      <c r="H2549" s="275"/>
    </row>
    <row r="2550" spans="1:8" ht="15.75" x14ac:dyDescent="0.25">
      <c r="A2550" s="110"/>
      <c r="B2550" s="129"/>
      <c r="C2550" s="129"/>
      <c r="D2550" s="134" t="s">
        <v>183</v>
      </c>
      <c r="E2550" s="135" t="s">
        <v>183</v>
      </c>
      <c r="F2550" s="136" t="s">
        <v>183</v>
      </c>
      <c r="G2550" s="136" t="s">
        <v>184</v>
      </c>
      <c r="H2550" s="136" t="s">
        <v>185</v>
      </c>
    </row>
    <row r="2551" spans="1:8" ht="16.5" thickBot="1" x14ac:dyDescent="0.3">
      <c r="A2551" s="110"/>
      <c r="B2551" s="135" t="s">
        <v>186</v>
      </c>
      <c r="C2551" s="135"/>
      <c r="D2551" s="137"/>
      <c r="E2551" s="138"/>
      <c r="F2551" s="137"/>
      <c r="G2551" s="137"/>
      <c r="H2551" s="137"/>
    </row>
    <row r="2552" spans="1:8" ht="16.5" thickTop="1" x14ac:dyDescent="0.25">
      <c r="A2552" s="139">
        <f>1+A2549</f>
        <v>5</v>
      </c>
      <c r="B2552" s="117" t="s">
        <v>187</v>
      </c>
      <c r="C2552" s="135"/>
      <c r="D2552" s="216">
        <v>0</v>
      </c>
      <c r="E2552" s="217"/>
      <c r="F2552" s="218"/>
      <c r="G2552" s="219"/>
      <c r="H2552" s="220">
        <f>+D2552</f>
        <v>0</v>
      </c>
    </row>
    <row r="2553" spans="1:8" x14ac:dyDescent="0.2">
      <c r="A2553" s="110">
        <f>+A2552+1</f>
        <v>6</v>
      </c>
      <c r="B2553" s="129" t="s">
        <v>188</v>
      </c>
      <c r="C2553" s="129"/>
      <c r="D2553" s="221"/>
      <c r="E2553" s="222">
        <v>0</v>
      </c>
      <c r="F2553" s="223"/>
      <c r="G2553" s="224"/>
      <c r="H2553" s="220">
        <f>+E2553</f>
        <v>0</v>
      </c>
    </row>
    <row r="2554" spans="1:8" x14ac:dyDescent="0.2">
      <c r="A2554" s="110">
        <f>+A2553+1</f>
        <v>7</v>
      </c>
      <c r="B2554" s="129" t="s">
        <v>155</v>
      </c>
      <c r="C2554" s="129"/>
      <c r="D2554" s="225"/>
      <c r="E2554" s="226"/>
      <c r="F2554" s="227">
        <v>0</v>
      </c>
      <c r="G2554" s="228"/>
      <c r="H2554" s="229">
        <f>+F2554</f>
        <v>0</v>
      </c>
    </row>
    <row r="2555" spans="1:8" x14ac:dyDescent="0.2">
      <c r="A2555" s="110">
        <f>+A2554+1</f>
        <v>8</v>
      </c>
      <c r="B2555" s="129" t="s">
        <v>156</v>
      </c>
      <c r="C2555" s="129"/>
      <c r="D2555" s="225"/>
      <c r="E2555" s="230"/>
      <c r="F2555" s="231">
        <v>0</v>
      </c>
      <c r="G2555" s="232"/>
      <c r="H2555" s="229">
        <f>+F2555</f>
        <v>0</v>
      </c>
    </row>
    <row r="2556" spans="1:8" ht="15.75" thickBot="1" x14ac:dyDescent="0.25">
      <c r="A2556" s="110">
        <f>+A2555+1</f>
        <v>9</v>
      </c>
      <c r="B2556" s="129" t="s">
        <v>189</v>
      </c>
      <c r="C2556" s="129"/>
      <c r="D2556" s="225"/>
      <c r="E2556" s="233"/>
      <c r="F2556" s="234"/>
      <c r="G2556" s="414">
        <v>2215860</v>
      </c>
      <c r="H2556" s="415">
        <f>+G2556</f>
        <v>2215860</v>
      </c>
    </row>
    <row r="2557" spans="1:8" ht="17.25" thickTop="1" thickBot="1" x14ac:dyDescent="0.3">
      <c r="A2557" s="110">
        <f>+A2556+1</f>
        <v>10</v>
      </c>
      <c r="B2557" s="116" t="s">
        <v>190</v>
      </c>
      <c r="C2557" s="116"/>
      <c r="D2557" s="237">
        <f>+D2552</f>
        <v>0</v>
      </c>
      <c r="E2557" s="238">
        <f>+E2553</f>
        <v>0</v>
      </c>
      <c r="F2557" s="239">
        <f>+F2554+F2555</f>
        <v>0</v>
      </c>
      <c r="G2557" s="385">
        <f>+G2556</f>
        <v>2215860</v>
      </c>
      <c r="H2557" s="385">
        <f>SUM(D2557:G2557)</f>
        <v>2215860</v>
      </c>
    </row>
    <row r="2558" spans="1:8" ht="15.75" thickTop="1" x14ac:dyDescent="0.2">
      <c r="A2558" s="110"/>
      <c r="B2558" s="129"/>
      <c r="C2558" s="129"/>
      <c r="D2558" s="144"/>
      <c r="E2558" s="145"/>
      <c r="F2558" s="144"/>
      <c r="G2558" s="144"/>
      <c r="H2558" s="144"/>
    </row>
    <row r="2559" spans="1:8" ht="16.5" thickBot="1" x14ac:dyDescent="0.3">
      <c r="A2559" s="110"/>
      <c r="B2559" s="135" t="s">
        <v>191</v>
      </c>
      <c r="C2559" s="135"/>
      <c r="D2559" s="144"/>
      <c r="E2559" s="145"/>
      <c r="F2559" s="144"/>
      <c r="G2559" s="144"/>
      <c r="H2559" s="144"/>
    </row>
    <row r="2560" spans="1:8" ht="15.75" thickTop="1" x14ac:dyDescent="0.2">
      <c r="A2560" s="110">
        <f>+A2557+1</f>
        <v>11</v>
      </c>
      <c r="B2560" s="129" t="s">
        <v>192</v>
      </c>
      <c r="C2560" s="129"/>
      <c r="D2560" s="146">
        <v>0</v>
      </c>
      <c r="E2560" s="147">
        <v>0</v>
      </c>
      <c r="F2560" s="147">
        <v>0</v>
      </c>
      <c r="G2560" s="147">
        <v>0</v>
      </c>
      <c r="H2560" s="148">
        <v>0</v>
      </c>
    </row>
    <row r="2561" spans="1:8" ht="16.5" thickBot="1" x14ac:dyDescent="0.3">
      <c r="A2561" s="110">
        <f>+A2560+1</f>
        <v>12</v>
      </c>
      <c r="B2561" s="724" t="s">
        <v>193</v>
      </c>
      <c r="C2561" s="116"/>
      <c r="D2561" s="277">
        <f>+D2557-D2560</f>
        <v>0</v>
      </c>
      <c r="E2561" s="149">
        <f>+E2557-E2560</f>
        <v>0</v>
      </c>
      <c r="F2561" s="149">
        <f>+F2557-F2560</f>
        <v>0</v>
      </c>
      <c r="G2561" s="149">
        <f>+G2557-G2560</f>
        <v>2215860</v>
      </c>
      <c r="H2561" s="150">
        <f>+H2557-H2560</f>
        <v>2215860</v>
      </c>
    </row>
    <row r="2562" spans="1:8" ht="15.75" thickTop="1" x14ac:dyDescent="0.2">
      <c r="A2562" s="110"/>
      <c r="B2562" s="129"/>
      <c r="C2562" s="129"/>
      <c r="D2562" s="129"/>
      <c r="E2562" s="151"/>
      <c r="F2562" s="129"/>
      <c r="G2562" s="129"/>
      <c r="H2562" s="129"/>
    </row>
    <row r="2563" spans="1:8" ht="16.5" thickBot="1" x14ac:dyDescent="0.3">
      <c r="A2563" s="110"/>
      <c r="B2563" s="152" t="s">
        <v>194</v>
      </c>
      <c r="C2563" s="134"/>
      <c r="D2563" s="129"/>
      <c r="E2563" s="151"/>
      <c r="F2563" s="129"/>
      <c r="G2563" s="129"/>
      <c r="H2563" s="129"/>
    </row>
    <row r="2564" spans="1:8" ht="15.75" thickTop="1" x14ac:dyDescent="0.2">
      <c r="A2564" s="110">
        <f>+A2561+1</f>
        <v>13</v>
      </c>
      <c r="B2564" s="129" t="s">
        <v>195</v>
      </c>
      <c r="C2564" s="129"/>
      <c r="D2564" s="153"/>
      <c r="E2564" s="154"/>
      <c r="F2564" s="140"/>
      <c r="G2564" s="155"/>
      <c r="H2564" s="418">
        <f>H2499</f>
        <v>1489322746</v>
      </c>
    </row>
    <row r="2565" spans="1:8" x14ac:dyDescent="0.2">
      <c r="A2565" s="110">
        <f>+A2564+1</f>
        <v>14</v>
      </c>
      <c r="B2565" s="110" t="s">
        <v>196</v>
      </c>
      <c r="C2565" s="110"/>
      <c r="D2565" s="157"/>
      <c r="E2565" s="158"/>
      <c r="F2565" s="159"/>
      <c r="G2565" s="160"/>
      <c r="H2565" s="419">
        <v>0</v>
      </c>
    </row>
    <row r="2566" spans="1:8" x14ac:dyDescent="0.2">
      <c r="A2566" s="110">
        <f>+A2565+1</f>
        <v>15</v>
      </c>
      <c r="B2566" s="129" t="s">
        <v>197</v>
      </c>
      <c r="C2566" s="129"/>
      <c r="D2566" s="157"/>
      <c r="E2566" s="158"/>
      <c r="F2566" s="159"/>
      <c r="G2566" s="160"/>
      <c r="H2566" s="419">
        <v>0</v>
      </c>
    </row>
    <row r="2567" spans="1:8" ht="15.75" thickBot="1" x14ac:dyDescent="0.25">
      <c r="A2567" s="110">
        <f>+A2566+1</f>
        <v>16</v>
      </c>
      <c r="B2567" s="129" t="s">
        <v>198</v>
      </c>
      <c r="C2567" s="129"/>
      <c r="D2567" s="157"/>
      <c r="E2567" s="158"/>
      <c r="F2567" s="159"/>
      <c r="G2567" s="160"/>
      <c r="H2567" s="419">
        <v>0</v>
      </c>
    </row>
    <row r="2568" spans="1:8" ht="17.25" thickTop="1" thickBot="1" x14ac:dyDescent="0.3">
      <c r="A2568" s="110">
        <f>+A2567+1</f>
        <v>17</v>
      </c>
      <c r="B2568" s="116" t="s">
        <v>199</v>
      </c>
      <c r="C2568" s="116"/>
      <c r="D2568" s="162"/>
      <c r="E2568" s="163"/>
      <c r="F2568" s="164"/>
      <c r="G2568" s="164"/>
      <c r="H2568" s="420">
        <f>+H2564+H2565+H2566-H2567</f>
        <v>1489322746</v>
      </c>
    </row>
    <row r="2569" spans="1:8" ht="15.75" thickTop="1" x14ac:dyDescent="0.2">
      <c r="A2569" s="110"/>
      <c r="B2569" s="129" t="s">
        <v>177</v>
      </c>
      <c r="C2569" s="129"/>
      <c r="D2569" s="166"/>
      <c r="E2569" s="167"/>
      <c r="F2569" s="166"/>
      <c r="G2569" s="166"/>
      <c r="H2569" s="166"/>
    </row>
    <row r="2570" spans="1:8" ht="16.5" thickBot="1" x14ac:dyDescent="0.3">
      <c r="A2570" s="110"/>
      <c r="B2570" s="135" t="s">
        <v>200</v>
      </c>
      <c r="C2570" s="135"/>
      <c r="D2570" s="166"/>
      <c r="E2570" s="167"/>
      <c r="F2570" s="166"/>
      <c r="G2570" s="166"/>
      <c r="H2570" s="166"/>
    </row>
    <row r="2571" spans="1:8" ht="15.75" thickTop="1" x14ac:dyDescent="0.2">
      <c r="A2571" s="110">
        <f>+A2568+1</f>
        <v>18</v>
      </c>
      <c r="B2571" s="129" t="s">
        <v>201</v>
      </c>
      <c r="C2571" s="129"/>
      <c r="D2571" s="199">
        <v>0</v>
      </c>
      <c r="E2571" s="200">
        <f>+INT(E2561/$H$32*10000000)/10000000</f>
        <v>0</v>
      </c>
      <c r="F2571" s="200">
        <f>+INT(F2561/$H$32*10000000)/10000000</f>
        <v>0</v>
      </c>
      <c r="G2571" s="200">
        <f>+INT(G2561/$H$2568*10000000)/10000000</f>
        <v>1.4878000000000001E-3</v>
      </c>
      <c r="H2571" s="278">
        <f>SUM(D2571:G2571)</f>
        <v>1.4878000000000001E-3</v>
      </c>
    </row>
    <row r="2572" spans="1:8" x14ac:dyDescent="0.2">
      <c r="A2572" s="110">
        <f t="shared" ref="A2572:A2577" si="117">+A2571+1</f>
        <v>19</v>
      </c>
      <c r="B2572" s="129" t="s">
        <v>202</v>
      </c>
      <c r="C2572" s="129"/>
      <c r="D2572" s="142">
        <f>H2568*D2571</f>
        <v>0</v>
      </c>
      <c r="E2572" s="142">
        <f>+$H$32*E2571</f>
        <v>0</v>
      </c>
      <c r="F2572" s="142">
        <f>+$H$32*F2571</f>
        <v>0</v>
      </c>
      <c r="G2572" s="142">
        <f>H2568*G2571</f>
        <v>2215814.3814988001</v>
      </c>
      <c r="H2572" s="168">
        <f>SUM(D2572:G2572)</f>
        <v>2215814.3814988001</v>
      </c>
    </row>
    <row r="2573" spans="1:8" x14ac:dyDescent="0.2">
      <c r="A2573" s="110">
        <f t="shared" si="117"/>
        <v>20</v>
      </c>
      <c r="B2573" s="129" t="s">
        <v>203</v>
      </c>
      <c r="C2573" s="129"/>
      <c r="D2573" s="281">
        <f>IF(D2561&lt;&gt;0,+D2572-D2561,0)</f>
        <v>0</v>
      </c>
      <c r="E2573" s="283">
        <f>IF(E2561&lt;&gt;0,+E2572-E2561,0)</f>
        <v>0</v>
      </c>
      <c r="F2573" s="283">
        <f>IF(F2561&lt;&gt;0,+F2572-F2561,0)</f>
        <v>0</v>
      </c>
      <c r="G2573" s="282">
        <f>IF(G2561&lt;&gt;0,+G2572-G2561,0)</f>
        <v>-45.618501199875027</v>
      </c>
      <c r="H2573" s="168">
        <f>SUM(D2573:G2573)</f>
        <v>-45.618501199875027</v>
      </c>
    </row>
    <row r="2574" spans="1:8" ht="15.75" x14ac:dyDescent="0.25">
      <c r="A2574" s="110">
        <f t="shared" si="117"/>
        <v>21</v>
      </c>
      <c r="B2574" s="129" t="s">
        <v>204</v>
      </c>
      <c r="C2574" s="129"/>
      <c r="D2574" s="267"/>
      <c r="E2574" s="169"/>
      <c r="F2574" s="169"/>
      <c r="G2574" s="169"/>
      <c r="H2574" s="268"/>
    </row>
    <row r="2575" spans="1:8" x14ac:dyDescent="0.2">
      <c r="A2575" s="110">
        <f t="shared" si="117"/>
        <v>22</v>
      </c>
      <c r="B2575" s="129" t="s">
        <v>205</v>
      </c>
      <c r="C2575" s="129"/>
      <c r="D2575" s="271"/>
      <c r="E2575" s="273"/>
      <c r="F2575" s="273"/>
      <c r="G2575" s="273"/>
      <c r="H2575" s="272"/>
    </row>
    <row r="2576" spans="1:8" x14ac:dyDescent="0.2">
      <c r="A2576" s="110">
        <f t="shared" si="117"/>
        <v>23</v>
      </c>
      <c r="B2576" s="129" t="s">
        <v>206</v>
      </c>
      <c r="C2576" s="129"/>
      <c r="D2576" s="271"/>
      <c r="E2576" s="273"/>
      <c r="F2576" s="273"/>
      <c r="G2576" s="273"/>
      <c r="H2576" s="272"/>
    </row>
    <row r="2577" spans="1:8" x14ac:dyDescent="0.2">
      <c r="A2577" s="110">
        <f t="shared" si="117"/>
        <v>24</v>
      </c>
      <c r="B2577" s="129" t="s">
        <v>145</v>
      </c>
      <c r="C2577" s="129"/>
      <c r="D2577" s="269"/>
      <c r="E2577" s="270"/>
      <c r="F2577" s="270"/>
      <c r="G2577" s="270"/>
      <c r="H2577" s="266"/>
    </row>
    <row r="2578" spans="1:8" x14ac:dyDescent="0.2">
      <c r="A2578" s="139" t="s">
        <v>139</v>
      </c>
      <c r="B2578" s="170" t="s">
        <v>146</v>
      </c>
      <c r="C2578" s="212"/>
      <c r="D2578" s="171">
        <v>0</v>
      </c>
      <c r="E2578" s="172">
        <v>0</v>
      </c>
      <c r="F2578" s="172"/>
      <c r="G2578" s="172">
        <v>0</v>
      </c>
      <c r="H2578" s="168">
        <f>SUM(D2578:G2578)</f>
        <v>0</v>
      </c>
    </row>
    <row r="2579" spans="1:8" x14ac:dyDescent="0.2">
      <c r="A2579" s="139" t="s">
        <v>140</v>
      </c>
      <c r="B2579" s="170" t="s">
        <v>147</v>
      </c>
      <c r="C2579" s="129"/>
      <c r="D2579" s="171">
        <v>0</v>
      </c>
      <c r="E2579" s="172">
        <v>0</v>
      </c>
      <c r="F2579" s="172"/>
      <c r="G2579" s="172">
        <v>0</v>
      </c>
      <c r="H2579" s="168">
        <f>SUM(D2579:G2579)</f>
        <v>0</v>
      </c>
    </row>
    <row r="2580" spans="1:8" x14ac:dyDescent="0.2">
      <c r="A2580" s="139" t="s">
        <v>141</v>
      </c>
      <c r="B2580" s="129" t="s">
        <v>407</v>
      </c>
      <c r="C2580" s="129"/>
      <c r="D2580" s="279">
        <f>+D2572+D2578+D2579</f>
        <v>0</v>
      </c>
      <c r="E2580" s="172">
        <f>+E2572+E2578+E2579</f>
        <v>0</v>
      </c>
      <c r="F2580" s="172">
        <f>+F2572+F2578+F2579</f>
        <v>0</v>
      </c>
      <c r="G2580" s="280">
        <f>+G2572+G2578+G2579</f>
        <v>2215814.3814988001</v>
      </c>
      <c r="H2580" s="168">
        <f>SUM(D2580:G2580)</f>
        <v>2215814.3814988001</v>
      </c>
    </row>
    <row r="2581" spans="1:8" x14ac:dyDescent="0.2">
      <c r="A2581" s="110">
        <v>25</v>
      </c>
      <c r="B2581" s="129" t="s">
        <v>148</v>
      </c>
      <c r="C2581" s="129"/>
      <c r="D2581" s="279">
        <v>0</v>
      </c>
      <c r="E2581" s="172">
        <v>0</v>
      </c>
      <c r="F2581" s="172"/>
      <c r="G2581" s="280">
        <v>2215814.15</v>
      </c>
      <c r="H2581" s="168">
        <f>SUM(D2581:G2581)</f>
        <v>2215814.15</v>
      </c>
    </row>
    <row r="2582" spans="1:8" x14ac:dyDescent="0.2">
      <c r="A2582" s="110">
        <f>+A2581+1</f>
        <v>26</v>
      </c>
      <c r="B2582" s="129" t="s">
        <v>149</v>
      </c>
      <c r="C2582" s="129"/>
      <c r="D2582" s="279">
        <f>+D2581-D2580</f>
        <v>0</v>
      </c>
      <c r="E2582" s="142">
        <f>+E2581-E2580</f>
        <v>0</v>
      </c>
      <c r="F2582" s="142">
        <f>+F2581-F2580</f>
        <v>0</v>
      </c>
      <c r="G2582" s="280">
        <f>+G2581-G2580</f>
        <v>-0.23149880021810532</v>
      </c>
      <c r="H2582" s="168">
        <f>SUM(D2582:G2582)</f>
        <v>-0.23149880021810532</v>
      </c>
    </row>
    <row r="2583" spans="1:8" ht="15.75" thickBot="1" x14ac:dyDescent="0.25">
      <c r="A2583" s="110">
        <f>+A2582+1</f>
        <v>27</v>
      </c>
      <c r="B2583" s="129" t="s">
        <v>207</v>
      </c>
      <c r="C2583" s="129"/>
      <c r="D2583" s="171">
        <v>0</v>
      </c>
      <c r="E2583" s="172">
        <v>0</v>
      </c>
      <c r="F2583" s="172"/>
      <c r="G2583" s="169"/>
      <c r="H2583" s="173">
        <f>SUM(D2583:F2583)</f>
        <v>0</v>
      </c>
    </row>
    <row r="2584" spans="1:8" ht="16.5" thickBot="1" x14ac:dyDescent="0.3">
      <c r="A2584" s="110">
        <f>+A2583+1</f>
        <v>28</v>
      </c>
      <c r="B2584" s="116" t="s">
        <v>208</v>
      </c>
      <c r="C2584" s="116"/>
      <c r="D2584" s="174">
        <f>+D2580+D2582+D2583</f>
        <v>0</v>
      </c>
      <c r="E2584" s="174">
        <f>+E2580+E2582+E2583</f>
        <v>0</v>
      </c>
      <c r="F2584" s="174">
        <f>+F2580+F2582+F2583</f>
        <v>0</v>
      </c>
      <c r="G2584" s="174">
        <f>+G2580+G2582</f>
        <v>2215814.15</v>
      </c>
      <c r="H2584" s="175">
        <f>SUM(D2584:G2584)</f>
        <v>2215814.15</v>
      </c>
    </row>
    <row r="2585" spans="1:8" ht="15.75" thickTop="1" x14ac:dyDescent="0.2">
      <c r="A2585" s="110"/>
      <c r="B2585" s="129"/>
      <c r="C2585" s="129"/>
      <c r="D2585" s="151"/>
      <c r="E2585" s="151"/>
      <c r="F2585" s="151"/>
      <c r="G2585" s="151"/>
      <c r="H2585" s="151"/>
    </row>
    <row r="2586" spans="1:8" ht="16.5" thickBot="1" x14ac:dyDescent="0.3">
      <c r="A2586" s="110"/>
      <c r="B2586" s="135" t="s">
        <v>209</v>
      </c>
      <c r="C2586" s="135"/>
      <c r="D2586" s="151"/>
      <c r="E2586" s="151"/>
      <c r="F2586" s="151"/>
      <c r="G2586" s="151"/>
      <c r="H2586" s="151"/>
    </row>
    <row r="2587" spans="1:8" ht="15.75" thickTop="1" x14ac:dyDescent="0.2">
      <c r="A2587" s="110">
        <f>+A2584+1</f>
        <v>29</v>
      </c>
      <c r="B2587" s="129" t="s">
        <v>168</v>
      </c>
      <c r="C2587" s="129"/>
      <c r="D2587" s="176"/>
      <c r="E2587" s="177"/>
      <c r="F2587" s="178"/>
      <c r="G2587" s="179">
        <v>2436.38</v>
      </c>
      <c r="H2587" s="180">
        <f>G2587</f>
        <v>2436.38</v>
      </c>
    </row>
    <row r="2588" spans="1:8" x14ac:dyDescent="0.2">
      <c r="A2588" s="110">
        <f t="shared" ref="A2588:A2596" si="118">+A2587+1</f>
        <v>30</v>
      </c>
      <c r="B2588" s="129" t="s">
        <v>169</v>
      </c>
      <c r="C2588" s="129"/>
      <c r="D2588" s="181"/>
      <c r="E2588" s="182"/>
      <c r="F2588" s="141"/>
      <c r="G2588" s="142">
        <v>2253.42</v>
      </c>
      <c r="H2588" s="183">
        <f t="shared" ref="H2588:H2595" si="119">+G2588</f>
        <v>2253.42</v>
      </c>
    </row>
    <row r="2589" spans="1:8" x14ac:dyDescent="0.2">
      <c r="A2589" s="110">
        <f t="shared" si="118"/>
        <v>31</v>
      </c>
      <c r="B2589" s="129" t="s">
        <v>360</v>
      </c>
      <c r="C2589" s="129"/>
      <c r="D2589" s="181"/>
      <c r="E2589" s="182"/>
      <c r="F2589" s="141"/>
      <c r="G2589" s="142">
        <v>44.13</v>
      </c>
      <c r="H2589" s="183">
        <f t="shared" si="119"/>
        <v>44.13</v>
      </c>
    </row>
    <row r="2590" spans="1:8" x14ac:dyDescent="0.2">
      <c r="A2590" s="110">
        <f t="shared" si="118"/>
        <v>32</v>
      </c>
      <c r="B2590" s="129" t="s">
        <v>210</v>
      </c>
      <c r="C2590" s="129"/>
      <c r="D2590" s="181"/>
      <c r="E2590" s="182"/>
      <c r="F2590" s="141"/>
      <c r="G2590" s="142">
        <v>0</v>
      </c>
      <c r="H2590" s="183">
        <f t="shared" si="119"/>
        <v>0</v>
      </c>
    </row>
    <row r="2591" spans="1:8" x14ac:dyDescent="0.2">
      <c r="A2591" s="110">
        <f t="shared" si="118"/>
        <v>33</v>
      </c>
      <c r="B2591" s="129"/>
      <c r="C2591" s="129"/>
      <c r="D2591" s="181"/>
      <c r="E2591" s="182"/>
      <c r="F2591" s="141"/>
      <c r="G2591" s="265"/>
      <c r="H2591" s="274"/>
    </row>
    <row r="2592" spans="1:8" x14ac:dyDescent="0.2">
      <c r="A2592" s="110">
        <f t="shared" si="118"/>
        <v>34</v>
      </c>
      <c r="B2592" s="129" t="s">
        <v>211</v>
      </c>
      <c r="C2592" s="129"/>
      <c r="D2592" s="181"/>
      <c r="E2592" s="182"/>
      <c r="F2592" s="141"/>
      <c r="G2592" s="142">
        <v>0</v>
      </c>
      <c r="H2592" s="183">
        <f t="shared" si="119"/>
        <v>0</v>
      </c>
    </row>
    <row r="2593" spans="1:9" x14ac:dyDescent="0.2">
      <c r="A2593" s="110">
        <f t="shared" si="118"/>
        <v>35</v>
      </c>
      <c r="B2593" s="129" t="s">
        <v>212</v>
      </c>
      <c r="C2593" s="129"/>
      <c r="D2593" s="181"/>
      <c r="E2593" s="182"/>
      <c r="F2593" s="141"/>
      <c r="G2593" s="142">
        <v>0</v>
      </c>
      <c r="H2593" s="183">
        <f t="shared" si="119"/>
        <v>0</v>
      </c>
    </row>
    <row r="2594" spans="1:9" x14ac:dyDescent="0.2">
      <c r="A2594" s="110">
        <f t="shared" si="118"/>
        <v>36</v>
      </c>
      <c r="B2594" s="129" t="s">
        <v>213</v>
      </c>
      <c r="C2594" s="129"/>
      <c r="D2594" s="181"/>
      <c r="E2594" s="182"/>
      <c r="F2594" s="141"/>
      <c r="G2594" s="142">
        <v>0</v>
      </c>
      <c r="H2594" s="183">
        <f t="shared" si="119"/>
        <v>0</v>
      </c>
    </row>
    <row r="2595" spans="1:9" ht="60.75" thickBot="1" x14ac:dyDescent="0.25">
      <c r="A2595" s="184">
        <f t="shared" si="118"/>
        <v>37</v>
      </c>
      <c r="B2595" s="185" t="s">
        <v>214</v>
      </c>
      <c r="C2595" s="186"/>
      <c r="D2595" s="187"/>
      <c r="E2595" s="188"/>
      <c r="F2595" s="189"/>
      <c r="G2595" s="190">
        <v>281.31</v>
      </c>
      <c r="H2595" s="191">
        <f t="shared" si="119"/>
        <v>281.31</v>
      </c>
    </row>
    <row r="2596" spans="1:9" ht="17.25" thickTop="1" thickBot="1" x14ac:dyDescent="0.3">
      <c r="A2596" s="110">
        <f t="shared" si="118"/>
        <v>38</v>
      </c>
      <c r="B2596" s="724" t="s">
        <v>215</v>
      </c>
      <c r="C2596" s="116"/>
      <c r="D2596" s="192"/>
      <c r="E2596" s="143"/>
      <c r="F2596" s="193"/>
      <c r="G2596" s="194">
        <f>SUM(G2587:G2595)</f>
        <v>5015.2400000000007</v>
      </c>
      <c r="H2596" s="194">
        <f>SUM(H2587:H2595)</f>
        <v>5015.2400000000007</v>
      </c>
    </row>
    <row r="2597" spans="1:9" ht="16.5" thickTop="1" thickBot="1" x14ac:dyDescent="0.25">
      <c r="A2597" s="110"/>
      <c r="B2597" s="129"/>
      <c r="C2597" s="129"/>
      <c r="D2597" s="195"/>
      <c r="E2597" s="195"/>
      <c r="F2597" s="195"/>
      <c r="G2597" s="195"/>
      <c r="H2597" s="195"/>
    </row>
    <row r="2598" spans="1:9" ht="17.25" thickTop="1" thickBot="1" x14ac:dyDescent="0.3">
      <c r="A2598" s="110">
        <f>+A2596+1</f>
        <v>39</v>
      </c>
      <c r="B2598" s="116" t="s">
        <v>216</v>
      </c>
      <c r="C2598" s="116"/>
      <c r="D2598" s="196">
        <f>D2584</f>
        <v>0</v>
      </c>
      <c r="E2598" s="196">
        <f>E2584</f>
        <v>0</v>
      </c>
      <c r="F2598" s="196">
        <f>F2584</f>
        <v>0</v>
      </c>
      <c r="G2598" s="194">
        <f>G2584+G2596</f>
        <v>2220829.39</v>
      </c>
      <c r="H2598" s="194">
        <f>H2584+H2596</f>
        <v>2220829.39</v>
      </c>
      <c r="I2598" s="482"/>
    </row>
    <row r="2599" spans="1:9" ht="16.5" thickTop="1" thickBot="1" x14ac:dyDescent="0.25">
      <c r="A2599" s="110">
        <f>+A2598+1</f>
        <v>40</v>
      </c>
      <c r="B2599" s="725" t="s">
        <v>217</v>
      </c>
      <c r="C2599" s="197"/>
      <c r="D2599" s="201"/>
      <c r="E2599" s="198"/>
      <c r="F2599" s="198"/>
      <c r="G2599" s="198"/>
      <c r="H2599" s="382">
        <v>2.5363219999999999E-2</v>
      </c>
    </row>
    <row r="2600" spans="1:9" ht="15.75" thickTop="1" x14ac:dyDescent="0.2"/>
    <row r="2602" spans="1:9" ht="20.25" x14ac:dyDescent="0.3">
      <c r="A2602" s="109" t="s">
        <v>134</v>
      </c>
      <c r="B2602" s="110"/>
      <c r="C2602" s="109"/>
      <c r="E2602" s="202"/>
      <c r="F2602" s="110"/>
      <c r="G2602" s="110"/>
      <c r="H2602" s="110"/>
    </row>
    <row r="2603" spans="1:9" ht="20.25" x14ac:dyDescent="0.3">
      <c r="A2603" s="112" t="s">
        <v>645</v>
      </c>
      <c r="B2603" s="109"/>
      <c r="C2603" s="109"/>
      <c r="D2603" s="110"/>
      <c r="E2603" s="111"/>
      <c r="F2603" s="110"/>
      <c r="G2603" s="110"/>
      <c r="H2603" s="110"/>
    </row>
    <row r="2604" spans="1:9" x14ac:dyDescent="0.2">
      <c r="A2604" s="113" t="s">
        <v>173</v>
      </c>
      <c r="B2604" s="114"/>
      <c r="C2604" s="115"/>
      <c r="D2604" s="110"/>
      <c r="E2604" s="111"/>
      <c r="F2604" s="110"/>
      <c r="G2604" s="110"/>
      <c r="H2604" s="110"/>
    </row>
    <row r="2605" spans="1:9" ht="21" thickBot="1" x14ac:dyDescent="0.35">
      <c r="A2605" s="256" t="s">
        <v>523</v>
      </c>
      <c r="B2605" s="257"/>
      <c r="C2605" s="257"/>
      <c r="D2605" s="110"/>
      <c r="E2605" s="111"/>
      <c r="F2605" s="110"/>
      <c r="G2605" s="110"/>
      <c r="H2605" s="110"/>
    </row>
    <row r="2606" spans="1:9" ht="15.75" thickBot="1" x14ac:dyDescent="0.25">
      <c r="A2606" s="110"/>
      <c r="B2606" s="110"/>
      <c r="C2606" s="110"/>
      <c r="D2606" s="110"/>
      <c r="E2606" s="111"/>
      <c r="F2606" s="110"/>
      <c r="G2606" s="110"/>
      <c r="H2606" s="110"/>
    </row>
    <row r="2607" spans="1:9" ht="15.75" thickTop="1" x14ac:dyDescent="0.2">
      <c r="A2607" s="110">
        <v>1</v>
      </c>
      <c r="B2607" s="117" t="s">
        <v>174</v>
      </c>
      <c r="C2607" s="388">
        <v>611</v>
      </c>
      <c r="D2607" s="118"/>
      <c r="E2607" s="119"/>
      <c r="F2607" s="110"/>
      <c r="G2607" s="120"/>
      <c r="H2607" s="120"/>
    </row>
    <row r="2608" spans="1:9" x14ac:dyDescent="0.2">
      <c r="A2608" s="110">
        <v>2</v>
      </c>
      <c r="B2608" s="117" t="s">
        <v>175</v>
      </c>
      <c r="C2608" s="121" t="s">
        <v>416</v>
      </c>
      <c r="D2608" s="122"/>
      <c r="E2608" s="123"/>
      <c r="F2608" s="110"/>
      <c r="G2608" s="120"/>
      <c r="H2608" s="120"/>
    </row>
    <row r="2609" spans="1:8" ht="15.75" thickBot="1" x14ac:dyDescent="0.25">
      <c r="A2609" s="110">
        <v>3</v>
      </c>
      <c r="B2609" s="117" t="s">
        <v>176</v>
      </c>
      <c r="C2609" s="124" t="s">
        <v>516</v>
      </c>
      <c r="D2609" s="125"/>
      <c r="E2609" s="126"/>
      <c r="F2609" s="120"/>
      <c r="G2609" s="120"/>
      <c r="H2609" s="120"/>
    </row>
    <row r="2610" spans="1:8" ht="15.75" thickTop="1" x14ac:dyDescent="0.2">
      <c r="A2610" s="110"/>
      <c r="B2610" s="117" t="s">
        <v>177</v>
      </c>
      <c r="C2610" s="117"/>
      <c r="D2610" s="127"/>
      <c r="E2610" s="128"/>
      <c r="F2610" s="120"/>
      <c r="G2610" s="120"/>
      <c r="H2610" s="120"/>
    </row>
    <row r="2611" spans="1:8" x14ac:dyDescent="0.2">
      <c r="A2611" s="110"/>
      <c r="B2611" s="110"/>
      <c r="C2611" s="110"/>
      <c r="D2611" s="110"/>
      <c r="E2611" s="111"/>
      <c r="F2611" s="110"/>
      <c r="G2611" s="110"/>
      <c r="H2611" s="110"/>
    </row>
    <row r="2612" spans="1:8" x14ac:dyDescent="0.2">
      <c r="A2612" s="110"/>
      <c r="B2612" s="117"/>
      <c r="C2612" s="117"/>
      <c r="D2612" s="120"/>
      <c r="E2612" s="128"/>
      <c r="F2612" s="127" t="s">
        <v>178</v>
      </c>
      <c r="G2612" s="120"/>
      <c r="H2612" s="120"/>
    </row>
    <row r="2613" spans="1:8" x14ac:dyDescent="0.2">
      <c r="A2613" s="110"/>
      <c r="B2613" s="129"/>
      <c r="C2613" s="129"/>
      <c r="D2613" s="130" t="s">
        <v>179</v>
      </c>
      <c r="E2613" s="131" t="s">
        <v>180</v>
      </c>
      <c r="F2613" s="127" t="s">
        <v>181</v>
      </c>
      <c r="G2613" s="127" t="s">
        <v>182</v>
      </c>
      <c r="H2613" s="120"/>
    </row>
    <row r="2614" spans="1:8" x14ac:dyDescent="0.2">
      <c r="A2614" s="110">
        <v>4</v>
      </c>
      <c r="B2614" s="117" t="s">
        <v>154</v>
      </c>
      <c r="C2614" s="117"/>
      <c r="D2614" s="275"/>
      <c r="E2614" s="132" t="s">
        <v>509</v>
      </c>
      <c r="F2614" s="276"/>
      <c r="G2614" s="422" t="s">
        <v>509</v>
      </c>
      <c r="H2614" s="275"/>
    </row>
    <row r="2615" spans="1:8" ht="15.75" x14ac:dyDescent="0.25">
      <c r="A2615" s="110"/>
      <c r="B2615" s="129"/>
      <c r="C2615" s="129"/>
      <c r="D2615" s="134" t="s">
        <v>183</v>
      </c>
      <c r="E2615" s="135" t="s">
        <v>183</v>
      </c>
      <c r="F2615" s="136" t="s">
        <v>183</v>
      </c>
      <c r="G2615" s="136" t="s">
        <v>184</v>
      </c>
      <c r="H2615" s="136" t="s">
        <v>185</v>
      </c>
    </row>
    <row r="2616" spans="1:8" ht="16.5" thickBot="1" x14ac:dyDescent="0.3">
      <c r="A2616" s="110"/>
      <c r="B2616" s="135" t="s">
        <v>186</v>
      </c>
      <c r="C2616" s="135"/>
      <c r="D2616" s="137"/>
      <c r="E2616" s="138"/>
      <c r="F2616" s="137"/>
      <c r="G2616" s="137"/>
      <c r="H2616" s="137"/>
    </row>
    <row r="2617" spans="1:8" ht="16.5" thickTop="1" x14ac:dyDescent="0.25">
      <c r="A2617" s="139">
        <f>1+A2614</f>
        <v>5</v>
      </c>
      <c r="B2617" s="117" t="s">
        <v>187</v>
      </c>
      <c r="C2617" s="135"/>
      <c r="D2617" s="216">
        <v>0</v>
      </c>
      <c r="E2617" s="217"/>
      <c r="F2617" s="218"/>
      <c r="G2617" s="219"/>
      <c r="H2617" s="220">
        <f>+D2617</f>
        <v>0</v>
      </c>
    </row>
    <row r="2618" spans="1:8" x14ac:dyDescent="0.2">
      <c r="A2618" s="110">
        <f>+A2617+1</f>
        <v>6</v>
      </c>
      <c r="B2618" s="129" t="s">
        <v>188</v>
      </c>
      <c r="C2618" s="129"/>
      <c r="D2618" s="221"/>
      <c r="E2618" s="222">
        <v>0</v>
      </c>
      <c r="F2618" s="223"/>
      <c r="G2618" s="224"/>
      <c r="H2618" s="220">
        <f>+E2618</f>
        <v>0</v>
      </c>
    </row>
    <row r="2619" spans="1:8" x14ac:dyDescent="0.2">
      <c r="A2619" s="110">
        <f>+A2618+1</f>
        <v>7</v>
      </c>
      <c r="B2619" s="129" t="s">
        <v>155</v>
      </c>
      <c r="C2619" s="129"/>
      <c r="D2619" s="225"/>
      <c r="E2619" s="226"/>
      <c r="F2619" s="227">
        <v>0</v>
      </c>
      <c r="G2619" s="228"/>
      <c r="H2619" s="229">
        <f>+F2619</f>
        <v>0</v>
      </c>
    </row>
    <row r="2620" spans="1:8" x14ac:dyDescent="0.2">
      <c r="A2620" s="110">
        <f>+A2619+1</f>
        <v>8</v>
      </c>
      <c r="B2620" s="129" t="s">
        <v>156</v>
      </c>
      <c r="C2620" s="129"/>
      <c r="D2620" s="225"/>
      <c r="E2620" s="230"/>
      <c r="F2620" s="231">
        <v>0</v>
      </c>
      <c r="G2620" s="232"/>
      <c r="H2620" s="229">
        <f>+F2620</f>
        <v>0</v>
      </c>
    </row>
    <row r="2621" spans="1:8" ht="15.75" thickBot="1" x14ac:dyDescent="0.25">
      <c r="A2621" s="110">
        <f>+A2620+1</f>
        <v>9</v>
      </c>
      <c r="B2621" s="129" t="s">
        <v>189</v>
      </c>
      <c r="C2621" s="129"/>
      <c r="D2621" s="225"/>
      <c r="E2621" s="233"/>
      <c r="F2621" s="234"/>
      <c r="G2621" s="235">
        <v>0</v>
      </c>
      <c r="H2621" s="236">
        <f>+G2621</f>
        <v>0</v>
      </c>
    </row>
    <row r="2622" spans="1:8" ht="17.25" thickTop="1" thickBot="1" x14ac:dyDescent="0.3">
      <c r="A2622" s="110">
        <f>+A2621+1</f>
        <v>10</v>
      </c>
      <c r="B2622" s="116" t="s">
        <v>190</v>
      </c>
      <c r="C2622" s="116"/>
      <c r="D2622" s="237">
        <f>+D2617</f>
        <v>0</v>
      </c>
      <c r="E2622" s="238">
        <f>+E2618</f>
        <v>0</v>
      </c>
      <c r="F2622" s="239">
        <f>+F2619+F2620</f>
        <v>0</v>
      </c>
      <c r="G2622" s="239">
        <f>+G2621</f>
        <v>0</v>
      </c>
      <c r="H2622" s="239">
        <f>SUM(D2622:G2622)</f>
        <v>0</v>
      </c>
    </row>
    <row r="2623" spans="1:8" ht="15.75" thickTop="1" x14ac:dyDescent="0.2">
      <c r="A2623" s="110"/>
      <c r="B2623" s="129"/>
      <c r="C2623" s="129"/>
      <c r="D2623" s="144"/>
      <c r="E2623" s="145"/>
      <c r="F2623" s="144"/>
      <c r="G2623" s="144"/>
      <c r="H2623" s="144"/>
    </row>
    <row r="2624" spans="1:8" ht="16.5" thickBot="1" x14ac:dyDescent="0.3">
      <c r="A2624" s="110"/>
      <c r="B2624" s="135" t="s">
        <v>191</v>
      </c>
      <c r="C2624" s="135"/>
      <c r="D2624" s="144"/>
      <c r="E2624" s="145"/>
      <c r="F2624" s="144"/>
      <c r="G2624" s="144"/>
      <c r="H2624" s="144"/>
    </row>
    <row r="2625" spans="1:8" ht="15.75" thickTop="1" x14ac:dyDescent="0.2">
      <c r="A2625" s="110">
        <f>+A2622+1</f>
        <v>11</v>
      </c>
      <c r="B2625" s="129" t="s">
        <v>192</v>
      </c>
      <c r="C2625" s="129"/>
      <c r="D2625" s="146">
        <v>0</v>
      </c>
      <c r="E2625" s="147">
        <v>0</v>
      </c>
      <c r="F2625" s="147">
        <v>0</v>
      </c>
      <c r="G2625" s="147">
        <v>0</v>
      </c>
      <c r="H2625" s="148">
        <v>0</v>
      </c>
    </row>
    <row r="2626" spans="1:8" ht="16.5" thickBot="1" x14ac:dyDescent="0.3">
      <c r="A2626" s="110">
        <f>+A2625+1</f>
        <v>12</v>
      </c>
      <c r="B2626" s="724" t="s">
        <v>193</v>
      </c>
      <c r="C2626" s="116"/>
      <c r="D2626" s="277">
        <f>+D2622-D2625</f>
        <v>0</v>
      </c>
      <c r="E2626" s="149">
        <f>+E2622-E2625</f>
        <v>0</v>
      </c>
      <c r="F2626" s="149">
        <f>+F2622-F2625</f>
        <v>0</v>
      </c>
      <c r="G2626" s="149">
        <f>+G2622-G2625</f>
        <v>0</v>
      </c>
      <c r="H2626" s="150">
        <f>+H2622-H2625</f>
        <v>0</v>
      </c>
    </row>
    <row r="2627" spans="1:8" ht="15.75" thickTop="1" x14ac:dyDescent="0.2">
      <c r="A2627" s="110"/>
      <c r="B2627" s="129"/>
      <c r="C2627" s="129"/>
      <c r="D2627" s="129"/>
      <c r="E2627" s="151"/>
      <c r="F2627" s="129"/>
      <c r="G2627" s="129"/>
      <c r="H2627" s="129"/>
    </row>
    <row r="2628" spans="1:8" ht="16.5" thickBot="1" x14ac:dyDescent="0.3">
      <c r="A2628" s="110"/>
      <c r="B2628" s="152" t="s">
        <v>194</v>
      </c>
      <c r="C2628" s="134"/>
      <c r="D2628" s="129"/>
      <c r="E2628" s="151"/>
      <c r="F2628" s="129"/>
      <c r="G2628" s="129"/>
      <c r="H2628" s="129"/>
    </row>
    <row r="2629" spans="1:8" ht="15.75" thickTop="1" x14ac:dyDescent="0.2">
      <c r="A2629" s="110">
        <f>+A2626+1</f>
        <v>13</v>
      </c>
      <c r="B2629" s="129" t="s">
        <v>195</v>
      </c>
      <c r="C2629" s="129"/>
      <c r="D2629" s="153"/>
      <c r="E2629" s="154"/>
      <c r="F2629" s="140"/>
      <c r="G2629" s="155"/>
      <c r="H2629" s="418">
        <v>1286499392</v>
      </c>
    </row>
    <row r="2630" spans="1:8" x14ac:dyDescent="0.2">
      <c r="A2630" s="110">
        <f>+A2629+1</f>
        <v>14</v>
      </c>
      <c r="B2630" s="110" t="s">
        <v>196</v>
      </c>
      <c r="C2630" s="110"/>
      <c r="D2630" s="157"/>
      <c r="E2630" s="158"/>
      <c r="F2630" s="159"/>
      <c r="G2630" s="160"/>
      <c r="H2630" s="419">
        <v>0</v>
      </c>
    </row>
    <row r="2631" spans="1:8" x14ac:dyDescent="0.2">
      <c r="A2631" s="110">
        <f>+A2630+1</f>
        <v>15</v>
      </c>
      <c r="B2631" s="129" t="s">
        <v>197</v>
      </c>
      <c r="C2631" s="129"/>
      <c r="D2631" s="157"/>
      <c r="E2631" s="158"/>
      <c r="F2631" s="159"/>
      <c r="G2631" s="160"/>
      <c r="H2631" s="419">
        <v>0</v>
      </c>
    </row>
    <row r="2632" spans="1:8" ht="15.75" thickBot="1" x14ac:dyDescent="0.25">
      <c r="A2632" s="110">
        <f>+A2631+1</f>
        <v>16</v>
      </c>
      <c r="B2632" s="129" t="s">
        <v>198</v>
      </c>
      <c r="C2632" s="129"/>
      <c r="D2632" s="157"/>
      <c r="E2632" s="158"/>
      <c r="F2632" s="159"/>
      <c r="G2632" s="160"/>
      <c r="H2632" s="419">
        <v>53342536</v>
      </c>
    </row>
    <row r="2633" spans="1:8" ht="17.25" thickTop="1" thickBot="1" x14ac:dyDescent="0.3">
      <c r="A2633" s="110">
        <f>+A2632+1</f>
        <v>17</v>
      </c>
      <c r="B2633" s="116" t="s">
        <v>199</v>
      </c>
      <c r="C2633" s="116"/>
      <c r="D2633" s="162"/>
      <c r="E2633" s="163"/>
      <c r="F2633" s="164"/>
      <c r="G2633" s="164"/>
      <c r="H2633" s="420">
        <f>+H2629+H2630+H2631-H2632</f>
        <v>1233156856</v>
      </c>
    </row>
    <row r="2634" spans="1:8" ht="15.75" thickTop="1" x14ac:dyDescent="0.2">
      <c r="A2634" s="110"/>
      <c r="B2634" s="129" t="s">
        <v>177</v>
      </c>
      <c r="C2634" s="129"/>
      <c r="D2634" s="166"/>
      <c r="E2634" s="167"/>
      <c r="F2634" s="166"/>
      <c r="G2634" s="166"/>
      <c r="H2634" s="166"/>
    </row>
    <row r="2635" spans="1:8" ht="16.5" thickBot="1" x14ac:dyDescent="0.3">
      <c r="A2635" s="110"/>
      <c r="B2635" s="135" t="s">
        <v>200</v>
      </c>
      <c r="C2635" s="135"/>
      <c r="D2635" s="166"/>
      <c r="E2635" s="167"/>
      <c r="F2635" s="166"/>
      <c r="G2635" s="166"/>
      <c r="H2635" s="166"/>
    </row>
    <row r="2636" spans="1:8" ht="15.75" thickTop="1" x14ac:dyDescent="0.2">
      <c r="A2636" s="110">
        <f>+A2633+1</f>
        <v>18</v>
      </c>
      <c r="B2636" s="129" t="s">
        <v>201</v>
      </c>
      <c r="C2636" s="129"/>
      <c r="D2636" s="199">
        <v>4.8834000000000004E-3</v>
      </c>
      <c r="E2636" s="200">
        <f>+INT(E2626/$H$32*10000000)/10000000</f>
        <v>0</v>
      </c>
      <c r="F2636" s="200">
        <f>+INT(F2626/$H$32*10000000)/10000000</f>
        <v>0</v>
      </c>
      <c r="G2636" s="200">
        <v>0</v>
      </c>
      <c r="H2636" s="278">
        <f>SUM(D2636:G2636)</f>
        <v>4.8834000000000004E-3</v>
      </c>
    </row>
    <row r="2637" spans="1:8" x14ac:dyDescent="0.2">
      <c r="A2637" s="110">
        <f t="shared" ref="A2637:A2642" si="120">+A2636+1</f>
        <v>19</v>
      </c>
      <c r="B2637" s="129" t="s">
        <v>202</v>
      </c>
      <c r="C2637" s="129"/>
      <c r="D2637" s="142">
        <f>H2633*D2636</f>
        <v>6021998.1905904002</v>
      </c>
      <c r="E2637" s="142">
        <f>+$H$32*E2636</f>
        <v>0</v>
      </c>
      <c r="F2637" s="142">
        <f>+$H$32*F2636</f>
        <v>0</v>
      </c>
      <c r="G2637" s="142">
        <v>0</v>
      </c>
      <c r="H2637" s="168">
        <f>SUM(D2637:G2637)</f>
        <v>6021998.1905904002</v>
      </c>
    </row>
    <row r="2638" spans="1:8" x14ac:dyDescent="0.2">
      <c r="A2638" s="110">
        <f t="shared" si="120"/>
        <v>20</v>
      </c>
      <c r="B2638" s="129" t="s">
        <v>203</v>
      </c>
      <c r="C2638" s="129"/>
      <c r="D2638" s="281">
        <f>IF(D2626&lt;&gt;0,+D2637-D2626,0)</f>
        <v>0</v>
      </c>
      <c r="E2638" s="283">
        <f>IF(E2626&lt;&gt;0,+E2637-E2626,0)</f>
        <v>0</v>
      </c>
      <c r="F2638" s="283">
        <f>IF(F2626&lt;&gt;0,+F2637-F2626,0)</f>
        <v>0</v>
      </c>
      <c r="G2638" s="282">
        <f>IF(G2626&lt;&gt;0,+G2637-G2626,0)</f>
        <v>0</v>
      </c>
      <c r="H2638" s="168">
        <f>SUM(D2638:G2638)</f>
        <v>0</v>
      </c>
    </row>
    <row r="2639" spans="1:8" ht="15.75" x14ac:dyDescent="0.25">
      <c r="A2639" s="110">
        <f t="shared" si="120"/>
        <v>21</v>
      </c>
      <c r="B2639" s="129" t="s">
        <v>204</v>
      </c>
      <c r="C2639" s="129"/>
      <c r="D2639" s="267"/>
      <c r="E2639" s="169"/>
      <c r="F2639" s="169"/>
      <c r="G2639" s="169"/>
      <c r="H2639" s="268"/>
    </row>
    <row r="2640" spans="1:8" x14ac:dyDescent="0.2">
      <c r="A2640" s="110">
        <f t="shared" si="120"/>
        <v>22</v>
      </c>
      <c r="B2640" s="129" t="s">
        <v>205</v>
      </c>
      <c r="C2640" s="129"/>
      <c r="D2640" s="271"/>
      <c r="E2640" s="273"/>
      <c r="F2640" s="273"/>
      <c r="G2640" s="273"/>
      <c r="H2640" s="272"/>
    </row>
    <row r="2641" spans="1:8" x14ac:dyDescent="0.2">
      <c r="A2641" s="110">
        <f t="shared" si="120"/>
        <v>23</v>
      </c>
      <c r="B2641" s="129" t="s">
        <v>206</v>
      </c>
      <c r="C2641" s="129"/>
      <c r="D2641" s="271"/>
      <c r="E2641" s="273"/>
      <c r="F2641" s="273"/>
      <c r="G2641" s="273"/>
      <c r="H2641" s="272"/>
    </row>
    <row r="2642" spans="1:8" x14ac:dyDescent="0.2">
      <c r="A2642" s="110">
        <f t="shared" si="120"/>
        <v>24</v>
      </c>
      <c r="B2642" s="129" t="s">
        <v>145</v>
      </c>
      <c r="C2642" s="129"/>
      <c r="D2642" s="269"/>
      <c r="E2642" s="270"/>
      <c r="F2642" s="270"/>
      <c r="G2642" s="270"/>
      <c r="H2642" s="266"/>
    </row>
    <row r="2643" spans="1:8" x14ac:dyDescent="0.2">
      <c r="A2643" s="139" t="s">
        <v>139</v>
      </c>
      <c r="B2643" s="170" t="s">
        <v>146</v>
      </c>
      <c r="C2643" s="212"/>
      <c r="D2643" s="171">
        <v>4.9800000000000004</v>
      </c>
      <c r="E2643" s="172">
        <v>0</v>
      </c>
      <c r="F2643" s="172"/>
      <c r="G2643" s="172">
        <v>0</v>
      </c>
      <c r="H2643" s="168">
        <f>SUM(D2643:G2643)</f>
        <v>4.9800000000000004</v>
      </c>
    </row>
    <row r="2644" spans="1:8" x14ac:dyDescent="0.2">
      <c r="A2644" s="139" t="s">
        <v>140</v>
      </c>
      <c r="B2644" s="170" t="s">
        <v>147</v>
      </c>
      <c r="C2644" s="129"/>
      <c r="D2644" s="171">
        <v>0</v>
      </c>
      <c r="E2644" s="172">
        <v>0</v>
      </c>
      <c r="F2644" s="172"/>
      <c r="G2644" s="172">
        <v>0</v>
      </c>
      <c r="H2644" s="168">
        <f>SUM(D2644:G2644)</f>
        <v>0</v>
      </c>
    </row>
    <row r="2645" spans="1:8" x14ac:dyDescent="0.2">
      <c r="A2645" s="139" t="s">
        <v>141</v>
      </c>
      <c r="B2645" s="129" t="s">
        <v>407</v>
      </c>
      <c r="C2645" s="129"/>
      <c r="D2645" s="279">
        <f>+D2637+D2643+D2644</f>
        <v>6022003.1705904007</v>
      </c>
      <c r="E2645" s="172">
        <f>+E2637+E2643+E2644</f>
        <v>0</v>
      </c>
      <c r="F2645" s="172">
        <f>+F2637+F2643+F2644</f>
        <v>0</v>
      </c>
      <c r="G2645" s="280">
        <f>+G2637+G2643+G2644</f>
        <v>0</v>
      </c>
      <c r="H2645" s="168">
        <f>SUM(D2645:G2645)</f>
        <v>6022003.1705904007</v>
      </c>
    </row>
    <row r="2646" spans="1:8" x14ac:dyDescent="0.2">
      <c r="A2646" s="110">
        <v>25</v>
      </c>
      <c r="B2646" s="129" t="s">
        <v>148</v>
      </c>
      <c r="C2646" s="129"/>
      <c r="D2646" s="279">
        <v>6022003.0899999999</v>
      </c>
      <c r="E2646" s="172">
        <v>0</v>
      </c>
      <c r="F2646" s="172"/>
      <c r="G2646" s="280">
        <v>0</v>
      </c>
      <c r="H2646" s="168">
        <f>SUM(D2646:G2646)</f>
        <v>6022003.0899999999</v>
      </c>
    </row>
    <row r="2647" spans="1:8" x14ac:dyDescent="0.2">
      <c r="A2647" s="110">
        <f>+A2646+1</f>
        <v>26</v>
      </c>
      <c r="B2647" s="129" t="s">
        <v>149</v>
      </c>
      <c r="C2647" s="129"/>
      <c r="D2647" s="279">
        <f>+D2646-D2645</f>
        <v>-8.0590400844812393E-2</v>
      </c>
      <c r="E2647" s="142">
        <f>+E2646-E2645</f>
        <v>0</v>
      </c>
      <c r="F2647" s="142">
        <f>+F2646-F2645</f>
        <v>0</v>
      </c>
      <c r="G2647" s="280">
        <f>+G2646-G2645</f>
        <v>0</v>
      </c>
      <c r="H2647" s="168">
        <f>SUM(D2647:G2647)</f>
        <v>-8.0590400844812393E-2</v>
      </c>
    </row>
    <row r="2648" spans="1:8" ht="15.75" thickBot="1" x14ac:dyDescent="0.25">
      <c r="A2648" s="110">
        <f>+A2647+1</f>
        <v>27</v>
      </c>
      <c r="B2648" s="129" t="s">
        <v>207</v>
      </c>
      <c r="C2648" s="129"/>
      <c r="D2648" s="171">
        <v>-112922.22</v>
      </c>
      <c r="E2648" s="172">
        <v>0</v>
      </c>
      <c r="F2648" s="172"/>
      <c r="G2648" s="169"/>
      <c r="H2648" s="173">
        <f>SUM(D2648:F2648)</f>
        <v>-112922.22</v>
      </c>
    </row>
    <row r="2649" spans="1:8" ht="16.5" thickBot="1" x14ac:dyDescent="0.3">
      <c r="A2649" s="110">
        <f>+A2648+1</f>
        <v>28</v>
      </c>
      <c r="B2649" s="116" t="s">
        <v>208</v>
      </c>
      <c r="C2649" s="116"/>
      <c r="D2649" s="174">
        <f>+D2645+D2647+D2648</f>
        <v>5909080.8700000001</v>
      </c>
      <c r="E2649" s="174">
        <f>+E2645+E2647+E2648</f>
        <v>0</v>
      </c>
      <c r="F2649" s="174">
        <f>+F2645+F2647+F2648</f>
        <v>0</v>
      </c>
      <c r="G2649" s="174">
        <f>+G2645+G2647</f>
        <v>0</v>
      </c>
      <c r="H2649" s="175">
        <f>SUM(D2649:G2649)</f>
        <v>5909080.8700000001</v>
      </c>
    </row>
    <row r="2650" spans="1:8" ht="15.75" thickTop="1" x14ac:dyDescent="0.2">
      <c r="A2650" s="110"/>
      <c r="B2650" s="129"/>
      <c r="C2650" s="129"/>
      <c r="D2650" s="151"/>
      <c r="E2650" s="151"/>
      <c r="F2650" s="151"/>
      <c r="G2650" s="151"/>
      <c r="H2650" s="151"/>
    </row>
    <row r="2651" spans="1:8" ht="16.5" thickBot="1" x14ac:dyDescent="0.3">
      <c r="A2651" s="110"/>
      <c r="B2651" s="135" t="s">
        <v>209</v>
      </c>
      <c r="C2651" s="135"/>
      <c r="D2651" s="151"/>
      <c r="E2651" s="151"/>
      <c r="F2651" s="151"/>
      <c r="G2651" s="151"/>
      <c r="H2651" s="151"/>
    </row>
    <row r="2652" spans="1:8" ht="15.75" thickTop="1" x14ac:dyDescent="0.2">
      <c r="A2652" s="110">
        <f>+A2649+1</f>
        <v>29</v>
      </c>
      <c r="B2652" s="129" t="s">
        <v>168</v>
      </c>
      <c r="C2652" s="129"/>
      <c r="D2652" s="176"/>
      <c r="E2652" s="177"/>
      <c r="F2652" s="178"/>
      <c r="G2652" s="179">
        <v>11159.32</v>
      </c>
      <c r="H2652" s="180">
        <f>G2652</f>
        <v>11159.32</v>
      </c>
    </row>
    <row r="2653" spans="1:8" x14ac:dyDescent="0.2">
      <c r="A2653" s="110">
        <f t="shared" ref="A2653:A2661" si="121">+A2652+1</f>
        <v>30</v>
      </c>
      <c r="B2653" s="129" t="s">
        <v>169</v>
      </c>
      <c r="C2653" s="129"/>
      <c r="D2653" s="181"/>
      <c r="E2653" s="182"/>
      <c r="F2653" s="141"/>
      <c r="G2653" s="142">
        <v>1676.98</v>
      </c>
      <c r="H2653" s="183">
        <f t="shared" ref="H2653:H2660" si="122">+G2653</f>
        <v>1676.98</v>
      </c>
    </row>
    <row r="2654" spans="1:8" x14ac:dyDescent="0.2">
      <c r="A2654" s="110">
        <f t="shared" si="121"/>
        <v>31</v>
      </c>
      <c r="B2654" s="129" t="s">
        <v>360</v>
      </c>
      <c r="C2654" s="129"/>
      <c r="D2654" s="181"/>
      <c r="E2654" s="182"/>
      <c r="F2654" s="141"/>
      <c r="G2654" s="142">
        <v>0</v>
      </c>
      <c r="H2654" s="183">
        <f t="shared" si="122"/>
        <v>0</v>
      </c>
    </row>
    <row r="2655" spans="1:8" x14ac:dyDescent="0.2">
      <c r="A2655" s="110">
        <f t="shared" si="121"/>
        <v>32</v>
      </c>
      <c r="B2655" s="129" t="s">
        <v>210</v>
      </c>
      <c r="C2655" s="129"/>
      <c r="D2655" s="181"/>
      <c r="E2655" s="182"/>
      <c r="F2655" s="141"/>
      <c r="G2655" s="142">
        <v>0</v>
      </c>
      <c r="H2655" s="183">
        <f t="shared" si="122"/>
        <v>0</v>
      </c>
    </row>
    <row r="2656" spans="1:8" x14ac:dyDescent="0.2">
      <c r="A2656" s="110">
        <f t="shared" si="121"/>
        <v>33</v>
      </c>
      <c r="B2656" s="129"/>
      <c r="C2656" s="129"/>
      <c r="D2656" s="181"/>
      <c r="E2656" s="182"/>
      <c r="F2656" s="141"/>
      <c r="G2656" s="265">
        <v>0</v>
      </c>
      <c r="H2656" s="274"/>
    </row>
    <row r="2657" spans="1:9" x14ac:dyDescent="0.2">
      <c r="A2657" s="110">
        <f t="shared" si="121"/>
        <v>34</v>
      </c>
      <c r="B2657" s="129" t="s">
        <v>211</v>
      </c>
      <c r="C2657" s="129"/>
      <c r="D2657" s="181"/>
      <c r="E2657" s="182"/>
      <c r="F2657" s="141"/>
      <c r="G2657" s="142">
        <v>0</v>
      </c>
      <c r="H2657" s="183">
        <f t="shared" si="122"/>
        <v>0</v>
      </c>
    </row>
    <row r="2658" spans="1:9" x14ac:dyDescent="0.2">
      <c r="A2658" s="110">
        <f t="shared" si="121"/>
        <v>35</v>
      </c>
      <c r="B2658" s="129" t="s">
        <v>212</v>
      </c>
      <c r="C2658" s="129"/>
      <c r="D2658" s="181"/>
      <c r="E2658" s="182"/>
      <c r="F2658" s="141"/>
      <c r="G2658" s="142">
        <v>0</v>
      </c>
      <c r="H2658" s="183">
        <f t="shared" si="122"/>
        <v>0</v>
      </c>
    </row>
    <row r="2659" spans="1:9" x14ac:dyDescent="0.2">
      <c r="A2659" s="110">
        <f t="shared" si="121"/>
        <v>36</v>
      </c>
      <c r="B2659" s="129" t="s">
        <v>213</v>
      </c>
      <c r="C2659" s="129"/>
      <c r="D2659" s="181"/>
      <c r="E2659" s="182"/>
      <c r="F2659" s="141"/>
      <c r="G2659" s="142">
        <v>0</v>
      </c>
      <c r="H2659" s="183">
        <f t="shared" si="122"/>
        <v>0</v>
      </c>
    </row>
    <row r="2660" spans="1:9" ht="60.75" thickBot="1" x14ac:dyDescent="0.25">
      <c r="A2660" s="184">
        <f t="shared" si="121"/>
        <v>37</v>
      </c>
      <c r="B2660" s="185" t="s">
        <v>214</v>
      </c>
      <c r="C2660" s="186"/>
      <c r="D2660" s="187"/>
      <c r="E2660" s="188"/>
      <c r="F2660" s="189"/>
      <c r="G2660" s="190">
        <v>0</v>
      </c>
      <c r="H2660" s="191">
        <f t="shared" si="122"/>
        <v>0</v>
      </c>
    </row>
    <row r="2661" spans="1:9" ht="17.25" thickTop="1" thickBot="1" x14ac:dyDescent="0.3">
      <c r="A2661" s="110">
        <f t="shared" si="121"/>
        <v>38</v>
      </c>
      <c r="B2661" s="724" t="s">
        <v>215</v>
      </c>
      <c r="C2661" s="116"/>
      <c r="D2661" s="192"/>
      <c r="E2661" s="143"/>
      <c r="F2661" s="193"/>
      <c r="G2661" s="194">
        <f>SUM(G2652:G2660)</f>
        <v>12836.3</v>
      </c>
      <c r="H2661" s="194">
        <f>SUM(H2652:H2660)</f>
        <v>12836.3</v>
      </c>
    </row>
    <row r="2662" spans="1:9" ht="16.5" thickTop="1" thickBot="1" x14ac:dyDescent="0.25">
      <c r="A2662" s="110"/>
      <c r="B2662" s="129"/>
      <c r="C2662" s="129"/>
      <c r="D2662" s="195"/>
      <c r="E2662" s="195"/>
      <c r="F2662" s="195"/>
      <c r="G2662" s="195"/>
      <c r="H2662" s="195"/>
    </row>
    <row r="2663" spans="1:9" ht="17.25" thickTop="1" thickBot="1" x14ac:dyDescent="0.3">
      <c r="A2663" s="110">
        <f>+A2661+1</f>
        <v>39</v>
      </c>
      <c r="B2663" s="116" t="s">
        <v>216</v>
      </c>
      <c r="C2663" s="116"/>
      <c r="D2663" s="196">
        <f>D2649</f>
        <v>5909080.8700000001</v>
      </c>
      <c r="E2663" s="196">
        <f>E2649</f>
        <v>0</v>
      </c>
      <c r="F2663" s="196">
        <f>F2649</f>
        <v>0</v>
      </c>
      <c r="G2663" s="194">
        <f>G2649+G2661</f>
        <v>12836.3</v>
      </c>
      <c r="H2663" s="194">
        <f>H2649+H2661</f>
        <v>5921917.1699999999</v>
      </c>
      <c r="I2663" s="482"/>
    </row>
    <row r="2664" spans="1:9" ht="16.5" thickTop="1" thickBot="1" x14ac:dyDescent="0.25">
      <c r="A2664" s="110">
        <f>+A2663+1</f>
        <v>40</v>
      </c>
      <c r="B2664" s="725" t="s">
        <v>217</v>
      </c>
      <c r="C2664" s="197"/>
      <c r="D2664" s="201"/>
      <c r="E2664" s="198"/>
      <c r="F2664" s="198"/>
      <c r="G2664" s="198"/>
      <c r="H2664" s="382">
        <v>6.7631899999999995E-2</v>
      </c>
    </row>
    <row r="2665" spans="1:9" ht="15.75" thickTop="1" x14ac:dyDescent="0.2"/>
    <row r="2667" spans="1:9" ht="20.25" x14ac:dyDescent="0.3">
      <c r="A2667" s="109" t="s">
        <v>134</v>
      </c>
      <c r="B2667" s="110"/>
      <c r="C2667" s="109"/>
      <c r="E2667" s="202"/>
      <c r="F2667" s="110"/>
      <c r="G2667" s="110"/>
      <c r="H2667" s="110"/>
    </row>
    <row r="2668" spans="1:9" ht="20.25" x14ac:dyDescent="0.3">
      <c r="A2668" s="112" t="s">
        <v>645</v>
      </c>
      <c r="B2668" s="109"/>
      <c r="C2668" s="109"/>
      <c r="D2668" s="110"/>
      <c r="E2668" s="111"/>
      <c r="F2668" s="110"/>
      <c r="G2668" s="110"/>
      <c r="H2668" s="110"/>
    </row>
    <row r="2669" spans="1:9" x14ac:dyDescent="0.2">
      <c r="A2669" s="113" t="s">
        <v>173</v>
      </c>
      <c r="B2669" s="114"/>
      <c r="C2669" s="115"/>
      <c r="D2669" s="110"/>
      <c r="E2669" s="111"/>
      <c r="F2669" s="110"/>
      <c r="G2669" s="110"/>
      <c r="H2669" s="110"/>
    </row>
    <row r="2670" spans="1:9" ht="21" thickBot="1" x14ac:dyDescent="0.35">
      <c r="A2670" s="256" t="s">
        <v>523</v>
      </c>
      <c r="B2670" s="257"/>
      <c r="C2670" s="257"/>
      <c r="D2670" s="110"/>
      <c r="E2670" s="111"/>
      <c r="F2670" s="110"/>
      <c r="G2670" s="110"/>
      <c r="H2670" s="110"/>
    </row>
    <row r="2671" spans="1:9" ht="15.75" thickBot="1" x14ac:dyDescent="0.25">
      <c r="A2671" s="110"/>
      <c r="B2671" s="110"/>
      <c r="C2671" s="110"/>
      <c r="D2671" s="110"/>
      <c r="E2671" s="111"/>
      <c r="F2671" s="110"/>
      <c r="G2671" s="110"/>
      <c r="H2671" s="110"/>
    </row>
    <row r="2672" spans="1:9" ht="15.75" thickTop="1" x14ac:dyDescent="0.2">
      <c r="A2672" s="110">
        <v>1</v>
      </c>
      <c r="B2672" s="117" t="s">
        <v>174</v>
      </c>
      <c r="C2672" s="388">
        <v>612</v>
      </c>
      <c r="D2672" s="118"/>
      <c r="E2672" s="119"/>
      <c r="F2672" s="110"/>
      <c r="G2672" s="120"/>
      <c r="H2672" s="120"/>
    </row>
    <row r="2673" spans="1:8" x14ac:dyDescent="0.2">
      <c r="A2673" s="110">
        <v>2</v>
      </c>
      <c r="B2673" s="117" t="s">
        <v>175</v>
      </c>
      <c r="C2673" s="121" t="s">
        <v>469</v>
      </c>
      <c r="D2673" s="122"/>
      <c r="E2673" s="123"/>
      <c r="F2673" s="110"/>
      <c r="G2673" s="120"/>
      <c r="H2673" s="120"/>
    </row>
    <row r="2674" spans="1:8" ht="15.75" thickBot="1" x14ac:dyDescent="0.25">
      <c r="A2674" s="110">
        <v>3</v>
      </c>
      <c r="B2674" s="117" t="s">
        <v>176</v>
      </c>
      <c r="C2674" s="124" t="s">
        <v>516</v>
      </c>
      <c r="D2674" s="125"/>
      <c r="E2674" s="126"/>
      <c r="F2674" s="120"/>
      <c r="G2674" s="120"/>
      <c r="H2674" s="120"/>
    </row>
    <row r="2675" spans="1:8" ht="15.75" thickTop="1" x14ac:dyDescent="0.2">
      <c r="A2675" s="110"/>
      <c r="B2675" s="117" t="s">
        <v>177</v>
      </c>
      <c r="C2675" s="117"/>
      <c r="D2675" s="127"/>
      <c r="E2675" s="128"/>
      <c r="F2675" s="120"/>
      <c r="G2675" s="120"/>
      <c r="H2675" s="120"/>
    </row>
    <row r="2676" spans="1:8" x14ac:dyDescent="0.2">
      <c r="A2676" s="110"/>
      <c r="B2676" s="110"/>
      <c r="C2676" s="110"/>
      <c r="D2676" s="110"/>
      <c r="E2676" s="111"/>
      <c r="F2676" s="110"/>
      <c r="G2676" s="110"/>
      <c r="H2676" s="110"/>
    </row>
    <row r="2677" spans="1:8" x14ac:dyDescent="0.2">
      <c r="A2677" s="110"/>
      <c r="B2677" s="117"/>
      <c r="C2677" s="117"/>
      <c r="D2677" s="120"/>
      <c r="E2677" s="128"/>
      <c r="F2677" s="127" t="s">
        <v>178</v>
      </c>
      <c r="G2677" s="120"/>
      <c r="H2677" s="120"/>
    </row>
    <row r="2678" spans="1:8" x14ac:dyDescent="0.2">
      <c r="A2678" s="110"/>
      <c r="B2678" s="129"/>
      <c r="C2678" s="129"/>
      <c r="D2678" s="130" t="s">
        <v>179</v>
      </c>
      <c r="E2678" s="131" t="s">
        <v>180</v>
      </c>
      <c r="F2678" s="127" t="s">
        <v>181</v>
      </c>
      <c r="G2678" s="127" t="s">
        <v>182</v>
      </c>
      <c r="H2678" s="120"/>
    </row>
    <row r="2679" spans="1:8" x14ac:dyDescent="0.2">
      <c r="A2679" s="110">
        <v>4</v>
      </c>
      <c r="B2679" s="117" t="s">
        <v>154</v>
      </c>
      <c r="C2679" s="117"/>
      <c r="D2679" s="275"/>
      <c r="E2679" s="132" t="s">
        <v>509</v>
      </c>
      <c r="F2679" s="276"/>
      <c r="G2679" s="133" t="s">
        <v>509</v>
      </c>
      <c r="H2679" s="275"/>
    </row>
    <row r="2680" spans="1:8" ht="15.75" x14ac:dyDescent="0.25">
      <c r="A2680" s="110"/>
      <c r="B2680" s="129"/>
      <c r="C2680" s="129"/>
      <c r="D2680" s="134" t="s">
        <v>183</v>
      </c>
      <c r="E2680" s="135" t="s">
        <v>183</v>
      </c>
      <c r="F2680" s="136" t="s">
        <v>183</v>
      </c>
      <c r="G2680" s="136" t="s">
        <v>184</v>
      </c>
      <c r="H2680" s="136" t="s">
        <v>185</v>
      </c>
    </row>
    <row r="2681" spans="1:8" ht="16.5" thickBot="1" x14ac:dyDescent="0.3">
      <c r="A2681" s="110"/>
      <c r="B2681" s="135" t="s">
        <v>186</v>
      </c>
      <c r="C2681" s="135"/>
      <c r="D2681" s="137"/>
      <c r="E2681" s="138"/>
      <c r="F2681" s="137"/>
      <c r="G2681" s="137"/>
      <c r="H2681" s="137"/>
    </row>
    <row r="2682" spans="1:8" ht="16.5" thickTop="1" x14ac:dyDescent="0.25">
      <c r="A2682" s="139">
        <f>1+A2679</f>
        <v>5</v>
      </c>
      <c r="B2682" s="117" t="s">
        <v>187</v>
      </c>
      <c r="C2682" s="135"/>
      <c r="D2682" s="216">
        <v>0</v>
      </c>
      <c r="E2682" s="217"/>
      <c r="F2682" s="218"/>
      <c r="G2682" s="219"/>
      <c r="H2682" s="220">
        <f>+D2682</f>
        <v>0</v>
      </c>
    </row>
    <row r="2683" spans="1:8" x14ac:dyDescent="0.2">
      <c r="A2683" s="110">
        <f>+A2682+1</f>
        <v>6</v>
      </c>
      <c r="B2683" s="129" t="s">
        <v>188</v>
      </c>
      <c r="C2683" s="129"/>
      <c r="D2683" s="221"/>
      <c r="E2683" s="222">
        <v>0</v>
      </c>
      <c r="F2683" s="223"/>
      <c r="G2683" s="224"/>
      <c r="H2683" s="220">
        <f>+E2683</f>
        <v>0</v>
      </c>
    </row>
    <row r="2684" spans="1:8" x14ac:dyDescent="0.2">
      <c r="A2684" s="110">
        <f>+A2683+1</f>
        <v>7</v>
      </c>
      <c r="B2684" s="129" t="s">
        <v>155</v>
      </c>
      <c r="C2684" s="129"/>
      <c r="D2684" s="225"/>
      <c r="E2684" s="226"/>
      <c r="F2684" s="227">
        <v>0</v>
      </c>
      <c r="G2684" s="228"/>
      <c r="H2684" s="229">
        <f>+F2684</f>
        <v>0</v>
      </c>
    </row>
    <row r="2685" spans="1:8" x14ac:dyDescent="0.2">
      <c r="A2685" s="110">
        <f>+A2684+1</f>
        <v>8</v>
      </c>
      <c r="B2685" s="129" t="s">
        <v>156</v>
      </c>
      <c r="C2685" s="129"/>
      <c r="D2685" s="225"/>
      <c r="E2685" s="230"/>
      <c r="F2685" s="231">
        <v>0</v>
      </c>
      <c r="G2685" s="232"/>
      <c r="H2685" s="229">
        <f>+F2685</f>
        <v>0</v>
      </c>
    </row>
    <row r="2686" spans="1:8" ht="15.75" thickBot="1" x14ac:dyDescent="0.25">
      <c r="A2686" s="110">
        <f>+A2685+1</f>
        <v>9</v>
      </c>
      <c r="B2686" s="129" t="s">
        <v>189</v>
      </c>
      <c r="C2686" s="129"/>
      <c r="D2686" s="225"/>
      <c r="E2686" s="233"/>
      <c r="F2686" s="234"/>
      <c r="G2686" s="414">
        <v>1134116</v>
      </c>
      <c r="H2686" s="415">
        <f>+G2686</f>
        <v>1134116</v>
      </c>
    </row>
    <row r="2687" spans="1:8" ht="17.25" thickTop="1" thickBot="1" x14ac:dyDescent="0.3">
      <c r="A2687" s="110">
        <f>+A2686+1</f>
        <v>10</v>
      </c>
      <c r="B2687" s="116" t="s">
        <v>190</v>
      </c>
      <c r="C2687" s="116"/>
      <c r="D2687" s="237">
        <f>+D2682</f>
        <v>0</v>
      </c>
      <c r="E2687" s="238">
        <f>+E2683</f>
        <v>0</v>
      </c>
      <c r="F2687" s="239">
        <f>+F2684+F2685</f>
        <v>0</v>
      </c>
      <c r="G2687" s="385">
        <f>+G2686</f>
        <v>1134116</v>
      </c>
      <c r="H2687" s="385">
        <f>SUM(D2687:G2687)</f>
        <v>1134116</v>
      </c>
    </row>
    <row r="2688" spans="1:8" ht="15.75" thickTop="1" x14ac:dyDescent="0.2">
      <c r="A2688" s="110"/>
      <c r="B2688" s="129"/>
      <c r="C2688" s="129"/>
      <c r="D2688" s="144"/>
      <c r="E2688" s="145"/>
      <c r="F2688" s="144"/>
      <c r="G2688" s="144"/>
      <c r="H2688" s="144"/>
    </row>
    <row r="2689" spans="1:8" ht="16.5" thickBot="1" x14ac:dyDescent="0.3">
      <c r="A2689" s="110"/>
      <c r="B2689" s="135" t="s">
        <v>191</v>
      </c>
      <c r="C2689" s="135"/>
      <c r="D2689" s="144"/>
      <c r="E2689" s="145"/>
      <c r="F2689" s="144"/>
      <c r="G2689" s="144"/>
      <c r="H2689" s="144"/>
    </row>
    <row r="2690" spans="1:8" ht="15.75" thickTop="1" x14ac:dyDescent="0.2">
      <c r="A2690" s="110">
        <f>+A2687+1</f>
        <v>11</v>
      </c>
      <c r="B2690" s="129" t="s">
        <v>192</v>
      </c>
      <c r="C2690" s="129"/>
      <c r="D2690" s="146">
        <v>0</v>
      </c>
      <c r="E2690" s="147">
        <v>0</v>
      </c>
      <c r="F2690" s="147">
        <v>0</v>
      </c>
      <c r="G2690" s="147">
        <v>16218.87</v>
      </c>
      <c r="H2690" s="148">
        <f>SUM(D2690:G2690)</f>
        <v>16218.87</v>
      </c>
    </row>
    <row r="2691" spans="1:8" ht="16.5" thickBot="1" x14ac:dyDescent="0.3">
      <c r="A2691" s="110">
        <f>+A2690+1</f>
        <v>12</v>
      </c>
      <c r="B2691" s="724" t="s">
        <v>193</v>
      </c>
      <c r="C2691" s="116"/>
      <c r="D2691" s="277">
        <f>+D2687-D2690</f>
        <v>0</v>
      </c>
      <c r="E2691" s="149">
        <f>+E2687-E2690</f>
        <v>0</v>
      </c>
      <c r="F2691" s="149">
        <f>+F2687-F2690</f>
        <v>0</v>
      </c>
      <c r="G2691" s="149">
        <f>+G2687-G2690</f>
        <v>1117897.1299999999</v>
      </c>
      <c r="H2691" s="150">
        <f>+H2687-H2690</f>
        <v>1117897.1299999999</v>
      </c>
    </row>
    <row r="2692" spans="1:8" ht="15.75" thickTop="1" x14ac:dyDescent="0.2">
      <c r="A2692" s="110"/>
      <c r="B2692" s="129"/>
      <c r="C2692" s="129"/>
      <c r="D2692" s="129"/>
      <c r="E2692" s="151"/>
      <c r="F2692" s="129"/>
      <c r="G2692" s="129"/>
      <c r="H2692" s="129"/>
    </row>
    <row r="2693" spans="1:8" ht="16.5" thickBot="1" x14ac:dyDescent="0.3">
      <c r="A2693" s="110"/>
      <c r="B2693" s="152" t="s">
        <v>194</v>
      </c>
      <c r="C2693" s="134"/>
      <c r="D2693" s="129"/>
      <c r="E2693" s="151"/>
      <c r="F2693" s="129"/>
      <c r="G2693" s="129"/>
      <c r="H2693" s="129"/>
    </row>
    <row r="2694" spans="1:8" ht="15.75" thickTop="1" x14ac:dyDescent="0.2">
      <c r="A2694" s="110">
        <f>+A2691+1</f>
        <v>13</v>
      </c>
      <c r="B2694" s="129" t="s">
        <v>195</v>
      </c>
      <c r="C2694" s="129"/>
      <c r="D2694" s="153"/>
      <c r="E2694" s="154"/>
      <c r="F2694" s="140"/>
      <c r="G2694" s="155"/>
      <c r="H2694" s="418">
        <f>H2629</f>
        <v>1286499392</v>
      </c>
    </row>
    <row r="2695" spans="1:8" x14ac:dyDescent="0.2">
      <c r="A2695" s="110">
        <f>+A2694+1</f>
        <v>14</v>
      </c>
      <c r="B2695" s="110" t="s">
        <v>196</v>
      </c>
      <c r="C2695" s="110"/>
      <c r="D2695" s="157"/>
      <c r="E2695" s="158"/>
      <c r="F2695" s="159"/>
      <c r="G2695" s="160"/>
      <c r="H2695" s="419">
        <v>0</v>
      </c>
    </row>
    <row r="2696" spans="1:8" x14ac:dyDescent="0.2">
      <c r="A2696" s="110">
        <f>+A2695+1</f>
        <v>15</v>
      </c>
      <c r="B2696" s="129" t="s">
        <v>197</v>
      </c>
      <c r="C2696" s="129"/>
      <c r="D2696" s="157"/>
      <c r="E2696" s="158"/>
      <c r="F2696" s="159"/>
      <c r="G2696" s="160"/>
      <c r="H2696" s="419">
        <v>0</v>
      </c>
    </row>
    <row r="2697" spans="1:8" ht="15.75" thickBot="1" x14ac:dyDescent="0.25">
      <c r="A2697" s="110">
        <f>+A2696+1</f>
        <v>16</v>
      </c>
      <c r="B2697" s="129" t="s">
        <v>198</v>
      </c>
      <c r="C2697" s="129"/>
      <c r="D2697" s="157"/>
      <c r="E2697" s="158"/>
      <c r="F2697" s="159"/>
      <c r="G2697" s="160"/>
      <c r="H2697" s="419">
        <f>H2632</f>
        <v>53342536</v>
      </c>
    </row>
    <row r="2698" spans="1:8" ht="17.25" thickTop="1" thickBot="1" x14ac:dyDescent="0.3">
      <c r="A2698" s="110">
        <f>+A2697+1</f>
        <v>17</v>
      </c>
      <c r="B2698" s="116" t="s">
        <v>199</v>
      </c>
      <c r="C2698" s="116"/>
      <c r="D2698" s="162"/>
      <c r="E2698" s="163"/>
      <c r="F2698" s="164"/>
      <c r="G2698" s="164"/>
      <c r="H2698" s="420">
        <f>+H2694+H2695+H2696-H2697</f>
        <v>1233156856</v>
      </c>
    </row>
    <row r="2699" spans="1:8" ht="15.75" thickTop="1" x14ac:dyDescent="0.2">
      <c r="A2699" s="110"/>
      <c r="B2699" s="129" t="s">
        <v>177</v>
      </c>
      <c r="C2699" s="129"/>
      <c r="D2699" s="166"/>
      <c r="E2699" s="167"/>
      <c r="F2699" s="166"/>
      <c r="G2699" s="166"/>
      <c r="H2699" s="166"/>
    </row>
    <row r="2700" spans="1:8" ht="16.5" thickBot="1" x14ac:dyDescent="0.3">
      <c r="A2700" s="110"/>
      <c r="B2700" s="135" t="s">
        <v>200</v>
      </c>
      <c r="C2700" s="135"/>
      <c r="D2700" s="166"/>
      <c r="E2700" s="167"/>
      <c r="F2700" s="166"/>
      <c r="G2700" s="166"/>
      <c r="H2700" s="166"/>
    </row>
    <row r="2701" spans="1:8" ht="15.75" thickTop="1" x14ac:dyDescent="0.2">
      <c r="A2701" s="110">
        <f>+A2698+1</f>
        <v>18</v>
      </c>
      <c r="B2701" s="129" t="s">
        <v>201</v>
      </c>
      <c r="C2701" s="129"/>
      <c r="D2701" s="199">
        <v>0</v>
      </c>
      <c r="E2701" s="200">
        <f>+INT(E2691/$H$32*10000000)/10000000</f>
        <v>0</v>
      </c>
      <c r="F2701" s="200">
        <f>+INT(F2691/$H$32*10000000)/10000000</f>
        <v>0</v>
      </c>
      <c r="G2701" s="200">
        <f>+INT(G2691/$H$2698*10000000)/10000000</f>
        <v>9.0649999999999997E-4</v>
      </c>
      <c r="H2701" s="278">
        <f>SUM(D2701:G2701)</f>
        <v>9.0649999999999997E-4</v>
      </c>
    </row>
    <row r="2702" spans="1:8" x14ac:dyDescent="0.2">
      <c r="A2702" s="110">
        <f t="shared" ref="A2702:A2707" si="123">+A2701+1</f>
        <v>19</v>
      </c>
      <c r="B2702" s="129" t="s">
        <v>202</v>
      </c>
      <c r="C2702" s="129"/>
      <c r="D2702" s="142">
        <v>0</v>
      </c>
      <c r="E2702" s="142">
        <f>+$H$32*E2701</f>
        <v>0</v>
      </c>
      <c r="F2702" s="142">
        <f>+$H$32*F2701</f>
        <v>0</v>
      </c>
      <c r="G2702" s="142">
        <f>H2698*G2701</f>
        <v>1117856.6899639999</v>
      </c>
      <c r="H2702" s="168">
        <f>SUM(D2702:G2702)</f>
        <v>1117856.6899639999</v>
      </c>
    </row>
    <row r="2703" spans="1:8" x14ac:dyDescent="0.2">
      <c r="A2703" s="110">
        <f t="shared" si="123"/>
        <v>20</v>
      </c>
      <c r="B2703" s="129" t="s">
        <v>203</v>
      </c>
      <c r="C2703" s="129"/>
      <c r="D2703" s="281">
        <f>IF(D2691&lt;&gt;0,+D2702-D2691,0)</f>
        <v>0</v>
      </c>
      <c r="E2703" s="283">
        <f>IF(E2691&lt;&gt;0,+E2702-E2691,0)</f>
        <v>0</v>
      </c>
      <c r="F2703" s="283">
        <f>IF(F2691&lt;&gt;0,+F2702-F2691,0)</f>
        <v>0</v>
      </c>
      <c r="G2703" s="282">
        <f>IF(G2691&lt;&gt;0,+G2702-G2691,0)</f>
        <v>-40.440035999985412</v>
      </c>
      <c r="H2703" s="168">
        <f>SUM(D2703:G2703)</f>
        <v>-40.440035999985412</v>
      </c>
    </row>
    <row r="2704" spans="1:8" ht="15.75" x14ac:dyDescent="0.25">
      <c r="A2704" s="110">
        <f t="shared" si="123"/>
        <v>21</v>
      </c>
      <c r="B2704" s="129" t="s">
        <v>204</v>
      </c>
      <c r="C2704" s="129"/>
      <c r="D2704" s="267"/>
      <c r="E2704" s="169"/>
      <c r="F2704" s="169"/>
      <c r="G2704" s="169"/>
      <c r="H2704" s="268"/>
    </row>
    <row r="2705" spans="1:8" x14ac:dyDescent="0.2">
      <c r="A2705" s="110">
        <f t="shared" si="123"/>
        <v>22</v>
      </c>
      <c r="B2705" s="129" t="s">
        <v>205</v>
      </c>
      <c r="C2705" s="129"/>
      <c r="D2705" s="271"/>
      <c r="E2705" s="273"/>
      <c r="F2705" s="273"/>
      <c r="G2705" s="273"/>
      <c r="H2705" s="272"/>
    </row>
    <row r="2706" spans="1:8" x14ac:dyDescent="0.2">
      <c r="A2706" s="110">
        <f t="shared" si="123"/>
        <v>23</v>
      </c>
      <c r="B2706" s="129" t="s">
        <v>206</v>
      </c>
      <c r="C2706" s="129"/>
      <c r="D2706" s="271"/>
      <c r="E2706" s="273"/>
      <c r="F2706" s="273"/>
      <c r="G2706" s="273"/>
      <c r="H2706" s="272"/>
    </row>
    <row r="2707" spans="1:8" x14ac:dyDescent="0.2">
      <c r="A2707" s="110">
        <f t="shared" si="123"/>
        <v>24</v>
      </c>
      <c r="B2707" s="129" t="s">
        <v>145</v>
      </c>
      <c r="C2707" s="129"/>
      <c r="D2707" s="269"/>
      <c r="E2707" s="270"/>
      <c r="F2707" s="270"/>
      <c r="G2707" s="270"/>
      <c r="H2707" s="266"/>
    </row>
    <row r="2708" spans="1:8" x14ac:dyDescent="0.2">
      <c r="A2708" s="139" t="s">
        <v>139</v>
      </c>
      <c r="B2708" s="170" t="s">
        <v>146</v>
      </c>
      <c r="C2708" s="212"/>
      <c r="D2708" s="171">
        <v>0</v>
      </c>
      <c r="E2708" s="172">
        <v>0</v>
      </c>
      <c r="F2708" s="172"/>
      <c r="G2708" s="172">
        <v>59.53</v>
      </c>
      <c r="H2708" s="168">
        <f>SUM(D2708:G2708)</f>
        <v>59.53</v>
      </c>
    </row>
    <row r="2709" spans="1:8" x14ac:dyDescent="0.2">
      <c r="A2709" s="139" t="s">
        <v>140</v>
      </c>
      <c r="B2709" s="170" t="s">
        <v>147</v>
      </c>
      <c r="C2709" s="129"/>
      <c r="D2709" s="171">
        <v>0</v>
      </c>
      <c r="E2709" s="172">
        <v>0</v>
      </c>
      <c r="F2709" s="172"/>
      <c r="G2709" s="172">
        <v>0</v>
      </c>
      <c r="H2709" s="168">
        <f>SUM(D2709:G2709)</f>
        <v>0</v>
      </c>
    </row>
    <row r="2710" spans="1:8" x14ac:dyDescent="0.2">
      <c r="A2710" s="139" t="s">
        <v>141</v>
      </c>
      <c r="B2710" s="129" t="s">
        <v>407</v>
      </c>
      <c r="C2710" s="129"/>
      <c r="D2710" s="279">
        <f>+D2702+D2708+D2709</f>
        <v>0</v>
      </c>
      <c r="E2710" s="172">
        <f>+E2702+E2708+E2709</f>
        <v>0</v>
      </c>
      <c r="F2710" s="172">
        <f>+F2702+F2708+F2709</f>
        <v>0</v>
      </c>
      <c r="G2710" s="280">
        <f>+G2702+G2708+G2709</f>
        <v>1117916.2199639999</v>
      </c>
      <c r="H2710" s="168">
        <f>SUM(D2710:G2710)</f>
        <v>1117916.2199639999</v>
      </c>
    </row>
    <row r="2711" spans="1:8" x14ac:dyDescent="0.2">
      <c r="A2711" s="110">
        <v>25</v>
      </c>
      <c r="B2711" s="129" t="s">
        <v>148</v>
      </c>
      <c r="C2711" s="129"/>
      <c r="D2711" s="279">
        <v>0</v>
      </c>
      <c r="E2711" s="172">
        <v>0</v>
      </c>
      <c r="F2711" s="172"/>
      <c r="G2711" s="280">
        <v>1117916.6399999999</v>
      </c>
      <c r="H2711" s="168">
        <f>SUM(D2711:G2711)</f>
        <v>1117916.6399999999</v>
      </c>
    </row>
    <row r="2712" spans="1:8" x14ac:dyDescent="0.2">
      <c r="A2712" s="110">
        <f>+A2711+1</f>
        <v>26</v>
      </c>
      <c r="B2712" s="129" t="s">
        <v>149</v>
      </c>
      <c r="C2712" s="129"/>
      <c r="D2712" s="279">
        <f>+D2711-D2710</f>
        <v>0</v>
      </c>
      <c r="E2712" s="142">
        <f>+E2711-E2710</f>
        <v>0</v>
      </c>
      <c r="F2712" s="142">
        <f>+F2711-F2710</f>
        <v>0</v>
      </c>
      <c r="G2712" s="280">
        <f>+G2711-G2710</f>
        <v>0.42003599996678531</v>
      </c>
      <c r="H2712" s="168">
        <f>SUM(D2712:G2712)</f>
        <v>0.42003599996678531</v>
      </c>
    </row>
    <row r="2713" spans="1:8" ht="15.75" thickBot="1" x14ac:dyDescent="0.25">
      <c r="A2713" s="110">
        <f>+A2712+1</f>
        <v>27</v>
      </c>
      <c r="B2713" s="129" t="s">
        <v>207</v>
      </c>
      <c r="C2713" s="129"/>
      <c r="D2713" s="171">
        <v>0</v>
      </c>
      <c r="E2713" s="172">
        <v>0</v>
      </c>
      <c r="F2713" s="172"/>
      <c r="G2713" s="169"/>
      <c r="H2713" s="173">
        <f>SUM(D2713:F2713)</f>
        <v>0</v>
      </c>
    </row>
    <row r="2714" spans="1:8" ht="16.5" thickBot="1" x14ac:dyDescent="0.3">
      <c r="A2714" s="110">
        <f>+A2713+1</f>
        <v>28</v>
      </c>
      <c r="B2714" s="116" t="s">
        <v>208</v>
      </c>
      <c r="C2714" s="116"/>
      <c r="D2714" s="174">
        <f>+D2710+D2712+D2713</f>
        <v>0</v>
      </c>
      <c r="E2714" s="174">
        <f>+E2710+E2712+E2713</f>
        <v>0</v>
      </c>
      <c r="F2714" s="174">
        <f>+F2710+F2712+F2713</f>
        <v>0</v>
      </c>
      <c r="G2714" s="174">
        <f>+G2710+G2712</f>
        <v>1117916.6399999999</v>
      </c>
      <c r="H2714" s="175">
        <f>SUM(D2714:G2714)</f>
        <v>1117916.6399999999</v>
      </c>
    </row>
    <row r="2715" spans="1:8" ht="15.75" thickTop="1" x14ac:dyDescent="0.2">
      <c r="A2715" s="110"/>
      <c r="B2715" s="129"/>
      <c r="C2715" s="129"/>
      <c r="D2715" s="151"/>
      <c r="E2715" s="151"/>
      <c r="F2715" s="151"/>
      <c r="G2715" s="151"/>
      <c r="H2715" s="151"/>
    </row>
    <row r="2716" spans="1:8" ht="16.5" thickBot="1" x14ac:dyDescent="0.3">
      <c r="A2716" s="110"/>
      <c r="B2716" s="135" t="s">
        <v>209</v>
      </c>
      <c r="C2716" s="135"/>
      <c r="D2716" s="151"/>
      <c r="E2716" s="151"/>
      <c r="F2716" s="151"/>
      <c r="G2716" s="151"/>
      <c r="H2716" s="151"/>
    </row>
    <row r="2717" spans="1:8" ht="15.75" thickTop="1" x14ac:dyDescent="0.2">
      <c r="A2717" s="110">
        <f>+A2714+1</f>
        <v>29</v>
      </c>
      <c r="B2717" s="129" t="s">
        <v>168</v>
      </c>
      <c r="C2717" s="129"/>
      <c r="D2717" s="176"/>
      <c r="E2717" s="177"/>
      <c r="F2717" s="178"/>
      <c r="G2717" s="179">
        <v>2071.5</v>
      </c>
      <c r="H2717" s="180">
        <f>G2717</f>
        <v>2071.5</v>
      </c>
    </row>
    <row r="2718" spans="1:8" x14ac:dyDescent="0.2">
      <c r="A2718" s="110">
        <f t="shared" ref="A2718:A2726" si="124">+A2717+1</f>
        <v>30</v>
      </c>
      <c r="B2718" s="129" t="s">
        <v>169</v>
      </c>
      <c r="C2718" s="129"/>
      <c r="D2718" s="181"/>
      <c r="E2718" s="182"/>
      <c r="F2718" s="141"/>
      <c r="G2718" s="142">
        <v>311.3</v>
      </c>
      <c r="H2718" s="183">
        <f t="shared" ref="H2718:H2725" si="125">+G2718</f>
        <v>311.3</v>
      </c>
    </row>
    <row r="2719" spans="1:8" x14ac:dyDescent="0.2">
      <c r="A2719" s="110">
        <f t="shared" si="124"/>
        <v>31</v>
      </c>
      <c r="B2719" s="129" t="s">
        <v>360</v>
      </c>
      <c r="C2719" s="129"/>
      <c r="D2719" s="181"/>
      <c r="E2719" s="182"/>
      <c r="F2719" s="141"/>
      <c r="G2719" s="142">
        <v>0</v>
      </c>
      <c r="H2719" s="183">
        <f t="shared" si="125"/>
        <v>0</v>
      </c>
    </row>
    <row r="2720" spans="1:8" x14ac:dyDescent="0.2">
      <c r="A2720" s="110">
        <f t="shared" si="124"/>
        <v>32</v>
      </c>
      <c r="B2720" s="129" t="s">
        <v>210</v>
      </c>
      <c r="C2720" s="129"/>
      <c r="D2720" s="181"/>
      <c r="E2720" s="182"/>
      <c r="F2720" s="141"/>
      <c r="G2720" s="142">
        <v>0</v>
      </c>
      <c r="H2720" s="183">
        <f t="shared" si="125"/>
        <v>0</v>
      </c>
    </row>
    <row r="2721" spans="1:9" x14ac:dyDescent="0.2">
      <c r="A2721" s="110">
        <f t="shared" si="124"/>
        <v>33</v>
      </c>
      <c r="B2721" s="129"/>
      <c r="C2721" s="129"/>
      <c r="D2721" s="181"/>
      <c r="E2721" s="182"/>
      <c r="F2721" s="141"/>
      <c r="G2721" s="265">
        <v>0</v>
      </c>
      <c r="H2721" s="274"/>
    </row>
    <row r="2722" spans="1:9" x14ac:dyDescent="0.2">
      <c r="A2722" s="110">
        <f t="shared" si="124"/>
        <v>34</v>
      </c>
      <c r="B2722" s="129" t="s">
        <v>211</v>
      </c>
      <c r="C2722" s="129"/>
      <c r="D2722" s="181"/>
      <c r="E2722" s="182"/>
      <c r="F2722" s="141"/>
      <c r="G2722" s="142">
        <v>0</v>
      </c>
      <c r="H2722" s="183">
        <f t="shared" si="125"/>
        <v>0</v>
      </c>
    </row>
    <row r="2723" spans="1:9" x14ac:dyDescent="0.2">
      <c r="A2723" s="110">
        <f t="shared" si="124"/>
        <v>35</v>
      </c>
      <c r="B2723" s="129" t="s">
        <v>212</v>
      </c>
      <c r="C2723" s="129"/>
      <c r="D2723" s="181"/>
      <c r="E2723" s="182"/>
      <c r="F2723" s="141"/>
      <c r="G2723" s="142">
        <v>0</v>
      </c>
      <c r="H2723" s="183">
        <f t="shared" si="125"/>
        <v>0</v>
      </c>
    </row>
    <row r="2724" spans="1:9" x14ac:dyDescent="0.2">
      <c r="A2724" s="110">
        <f t="shared" si="124"/>
        <v>36</v>
      </c>
      <c r="B2724" s="129" t="s">
        <v>213</v>
      </c>
      <c r="C2724" s="129"/>
      <c r="D2724" s="181"/>
      <c r="E2724" s="182"/>
      <c r="F2724" s="141"/>
      <c r="G2724" s="142">
        <v>0</v>
      </c>
      <c r="H2724" s="183">
        <f t="shared" si="125"/>
        <v>0</v>
      </c>
    </row>
    <row r="2725" spans="1:9" ht="60.75" thickBot="1" x14ac:dyDescent="0.25">
      <c r="A2725" s="184">
        <f t="shared" si="124"/>
        <v>37</v>
      </c>
      <c r="B2725" s="185" t="s">
        <v>214</v>
      </c>
      <c r="C2725" s="186"/>
      <c r="D2725" s="187"/>
      <c r="E2725" s="188"/>
      <c r="F2725" s="189"/>
      <c r="G2725" s="190">
        <v>0</v>
      </c>
      <c r="H2725" s="191">
        <f t="shared" si="125"/>
        <v>0</v>
      </c>
    </row>
    <row r="2726" spans="1:9" ht="17.25" thickTop="1" thickBot="1" x14ac:dyDescent="0.3">
      <c r="A2726" s="110">
        <f t="shared" si="124"/>
        <v>38</v>
      </c>
      <c r="B2726" s="724" t="s">
        <v>215</v>
      </c>
      <c r="C2726" s="116"/>
      <c r="D2726" s="192"/>
      <c r="E2726" s="143"/>
      <c r="F2726" s="193"/>
      <c r="G2726" s="194">
        <f>SUM(G2717:G2725)</f>
        <v>2382.8000000000002</v>
      </c>
      <c r="H2726" s="194">
        <f>SUM(H2717:H2725)</f>
        <v>2382.8000000000002</v>
      </c>
    </row>
    <row r="2727" spans="1:9" ht="16.5" thickTop="1" thickBot="1" x14ac:dyDescent="0.25">
      <c r="A2727" s="110"/>
      <c r="B2727" s="129"/>
      <c r="C2727" s="129"/>
      <c r="D2727" s="195"/>
      <c r="E2727" s="195"/>
      <c r="F2727" s="195"/>
      <c r="G2727" s="195"/>
      <c r="H2727" s="195"/>
    </row>
    <row r="2728" spans="1:9" ht="17.25" thickTop="1" thickBot="1" x14ac:dyDescent="0.3">
      <c r="A2728" s="110">
        <f>+A2726+1</f>
        <v>39</v>
      </c>
      <c r="B2728" s="116" t="s">
        <v>216</v>
      </c>
      <c r="C2728" s="116"/>
      <c r="D2728" s="196">
        <f>D2714</f>
        <v>0</v>
      </c>
      <c r="E2728" s="196">
        <f>E2714</f>
        <v>0</v>
      </c>
      <c r="F2728" s="196">
        <f>F2714</f>
        <v>0</v>
      </c>
      <c r="G2728" s="194">
        <f>G2714+G2726</f>
        <v>1120299.44</v>
      </c>
      <c r="H2728" s="194">
        <f>H2714+H2726</f>
        <v>1120299.44</v>
      </c>
      <c r="I2728" s="482"/>
    </row>
    <row r="2729" spans="1:9" ht="16.5" thickTop="1" thickBot="1" x14ac:dyDescent="0.25">
      <c r="A2729" s="110">
        <f>+A2728+1</f>
        <v>40</v>
      </c>
      <c r="B2729" s="725" t="s">
        <v>217</v>
      </c>
      <c r="C2729" s="197"/>
      <c r="D2729" s="201"/>
      <c r="E2729" s="198"/>
      <c r="F2729" s="198"/>
      <c r="G2729" s="198"/>
      <c r="H2729" s="382">
        <v>1.27945E-2</v>
      </c>
    </row>
    <row r="2730" spans="1:9" ht="15.75" thickTop="1" x14ac:dyDescent="0.2"/>
    <row r="2732" spans="1:9" ht="20.25" x14ac:dyDescent="0.3">
      <c r="A2732" s="109" t="s">
        <v>134</v>
      </c>
      <c r="B2732" s="110"/>
      <c r="C2732" s="109"/>
      <c r="E2732" s="202"/>
      <c r="F2732" s="110"/>
      <c r="G2732" s="110"/>
      <c r="H2732" s="110"/>
    </row>
    <row r="2733" spans="1:9" ht="20.25" x14ac:dyDescent="0.3">
      <c r="A2733" s="112" t="s">
        <v>645</v>
      </c>
      <c r="B2733" s="109"/>
      <c r="C2733" s="109"/>
      <c r="D2733" s="110"/>
      <c r="E2733" s="111"/>
      <c r="F2733" s="110"/>
      <c r="G2733" s="110"/>
      <c r="H2733" s="110"/>
    </row>
    <row r="2734" spans="1:9" x14ac:dyDescent="0.2">
      <c r="A2734" s="113" t="s">
        <v>173</v>
      </c>
      <c r="B2734" s="114"/>
      <c r="C2734" s="115"/>
      <c r="D2734" s="110"/>
      <c r="E2734" s="111"/>
      <c r="F2734" s="110"/>
      <c r="G2734" s="110"/>
      <c r="H2734" s="110"/>
    </row>
    <row r="2735" spans="1:9" ht="21" thickBot="1" x14ac:dyDescent="0.35">
      <c r="A2735" s="256" t="s">
        <v>523</v>
      </c>
      <c r="B2735" s="257"/>
      <c r="C2735" s="257"/>
      <c r="D2735" s="110"/>
      <c r="E2735" s="111"/>
      <c r="F2735" s="110"/>
      <c r="G2735" s="110"/>
      <c r="H2735" s="110"/>
    </row>
    <row r="2736" spans="1:9" ht="15.75" thickBot="1" x14ac:dyDescent="0.25">
      <c r="A2736" s="110"/>
      <c r="B2736" s="110"/>
      <c r="C2736" s="110"/>
      <c r="D2736" s="110"/>
      <c r="E2736" s="111"/>
      <c r="F2736" s="110"/>
      <c r="G2736" s="110"/>
      <c r="H2736" s="110"/>
    </row>
    <row r="2737" spans="1:8" ht="15.75" thickTop="1" x14ac:dyDescent="0.2">
      <c r="A2737" s="110">
        <v>1</v>
      </c>
      <c r="B2737" s="669" t="s">
        <v>174</v>
      </c>
      <c r="C2737" s="670">
        <v>613</v>
      </c>
      <c r="D2737" s="671"/>
      <c r="E2737" s="672"/>
      <c r="F2737" s="673"/>
      <c r="G2737" s="674"/>
      <c r="H2737" s="674"/>
    </row>
    <row r="2738" spans="1:8" x14ac:dyDescent="0.2">
      <c r="A2738" s="110">
        <v>2</v>
      </c>
      <c r="B2738" s="669" t="s">
        <v>175</v>
      </c>
      <c r="C2738" s="675" t="s">
        <v>468</v>
      </c>
      <c r="D2738" s="676"/>
      <c r="E2738" s="677"/>
      <c r="F2738" s="673"/>
      <c r="G2738" s="674"/>
      <c r="H2738" s="674"/>
    </row>
    <row r="2739" spans="1:8" ht="15.75" thickBot="1" x14ac:dyDescent="0.25">
      <c r="A2739" s="110">
        <v>3</v>
      </c>
      <c r="B2739" s="669" t="s">
        <v>176</v>
      </c>
      <c r="C2739" s="678" t="s">
        <v>526</v>
      </c>
      <c r="D2739" s="679"/>
      <c r="E2739" s="680"/>
      <c r="F2739" s="674"/>
      <c r="G2739" s="674"/>
      <c r="H2739" s="674"/>
    </row>
    <row r="2740" spans="1:8" ht="15.75" thickTop="1" x14ac:dyDescent="0.2">
      <c r="A2740" s="110"/>
      <c r="B2740" s="669" t="s">
        <v>177</v>
      </c>
      <c r="C2740" s="669"/>
      <c r="D2740" s="681"/>
      <c r="E2740" s="682"/>
      <c r="F2740" s="674"/>
      <c r="G2740" s="674"/>
      <c r="H2740" s="674"/>
    </row>
    <row r="2741" spans="1:8" x14ac:dyDescent="0.2">
      <c r="A2741" s="110"/>
      <c r="B2741" s="673"/>
      <c r="C2741" s="673"/>
      <c r="D2741" s="673"/>
      <c r="E2741" s="683"/>
      <c r="F2741" s="673"/>
      <c r="G2741" s="673"/>
      <c r="H2741" s="673"/>
    </row>
    <row r="2742" spans="1:8" x14ac:dyDescent="0.2">
      <c r="A2742" s="110"/>
      <c r="B2742" s="669"/>
      <c r="C2742" s="669"/>
      <c r="D2742" s="674"/>
      <c r="E2742" s="682"/>
      <c r="F2742" s="681" t="s">
        <v>178</v>
      </c>
      <c r="G2742" s="674"/>
      <c r="H2742" s="674"/>
    </row>
    <row r="2743" spans="1:8" x14ac:dyDescent="0.2">
      <c r="A2743" s="110"/>
      <c r="B2743" s="684"/>
      <c r="C2743" s="684"/>
      <c r="D2743" s="685" t="s">
        <v>179</v>
      </c>
      <c r="E2743" s="686" t="s">
        <v>180</v>
      </c>
      <c r="F2743" s="681" t="s">
        <v>181</v>
      </c>
      <c r="G2743" s="681" t="s">
        <v>182</v>
      </c>
      <c r="H2743" s="674"/>
    </row>
    <row r="2744" spans="1:8" x14ac:dyDescent="0.2">
      <c r="A2744" s="110">
        <v>4</v>
      </c>
      <c r="B2744" s="669" t="s">
        <v>154</v>
      </c>
      <c r="C2744" s="669"/>
      <c r="D2744" s="275"/>
      <c r="E2744" s="132" t="s">
        <v>509</v>
      </c>
      <c r="F2744" s="276"/>
      <c r="G2744" s="687" t="s">
        <v>510</v>
      </c>
      <c r="H2744" s="275"/>
    </row>
    <row r="2745" spans="1:8" ht="15.75" x14ac:dyDescent="0.25">
      <c r="A2745" s="110"/>
      <c r="B2745" s="684"/>
      <c r="C2745" s="684"/>
      <c r="D2745" s="688" t="s">
        <v>183</v>
      </c>
      <c r="E2745" s="689" t="s">
        <v>183</v>
      </c>
      <c r="F2745" s="690" t="s">
        <v>183</v>
      </c>
      <c r="G2745" s="690" t="s">
        <v>184</v>
      </c>
      <c r="H2745" s="690" t="s">
        <v>185</v>
      </c>
    </row>
    <row r="2746" spans="1:8" ht="16.5" thickBot="1" x14ac:dyDescent="0.3">
      <c r="A2746" s="110"/>
      <c r="B2746" s="689" t="s">
        <v>186</v>
      </c>
      <c r="C2746" s="689"/>
      <c r="D2746" s="691"/>
      <c r="E2746" s="692"/>
      <c r="F2746" s="691"/>
      <c r="G2746" s="691"/>
      <c r="H2746" s="691"/>
    </row>
    <row r="2747" spans="1:8" ht="16.5" thickTop="1" x14ac:dyDescent="0.25">
      <c r="A2747" s="139">
        <f>1+A2744</f>
        <v>5</v>
      </c>
      <c r="B2747" s="669" t="s">
        <v>187</v>
      </c>
      <c r="C2747" s="689"/>
      <c r="D2747" s="216">
        <v>0</v>
      </c>
      <c r="E2747" s="217"/>
      <c r="F2747" s="218"/>
      <c r="G2747" s="219"/>
      <c r="H2747" s="693">
        <f>+D2747</f>
        <v>0</v>
      </c>
    </row>
    <row r="2748" spans="1:8" x14ac:dyDescent="0.2">
      <c r="A2748" s="110">
        <f>+A2747+1</f>
        <v>6</v>
      </c>
      <c r="B2748" s="684" t="s">
        <v>188</v>
      </c>
      <c r="C2748" s="684"/>
      <c r="D2748" s="221"/>
      <c r="E2748" s="222">
        <v>0</v>
      </c>
      <c r="F2748" s="223"/>
      <c r="G2748" s="224"/>
      <c r="H2748" s="693">
        <f>+E2748</f>
        <v>0</v>
      </c>
    </row>
    <row r="2749" spans="1:8" x14ac:dyDescent="0.2">
      <c r="A2749" s="110">
        <f>+A2748+1</f>
        <v>7</v>
      </c>
      <c r="B2749" s="684" t="s">
        <v>155</v>
      </c>
      <c r="C2749" s="684"/>
      <c r="D2749" s="225"/>
      <c r="E2749" s="226"/>
      <c r="F2749" s="227">
        <v>0</v>
      </c>
      <c r="G2749" s="228"/>
      <c r="H2749" s="694">
        <f>+F2749</f>
        <v>0</v>
      </c>
    </row>
    <row r="2750" spans="1:8" x14ac:dyDescent="0.2">
      <c r="A2750" s="110">
        <f>+A2749+1</f>
        <v>8</v>
      </c>
      <c r="B2750" s="684" t="s">
        <v>156</v>
      </c>
      <c r="C2750" s="684"/>
      <c r="D2750" s="225"/>
      <c r="E2750" s="230"/>
      <c r="F2750" s="231">
        <v>0</v>
      </c>
      <c r="G2750" s="232"/>
      <c r="H2750" s="694">
        <f>+F2750</f>
        <v>0</v>
      </c>
    </row>
    <row r="2751" spans="1:8" ht="15.75" thickBot="1" x14ac:dyDescent="0.25">
      <c r="A2751" s="110">
        <f>+A2750+1</f>
        <v>9</v>
      </c>
      <c r="B2751" s="684" t="s">
        <v>189</v>
      </c>
      <c r="C2751" s="684"/>
      <c r="D2751" s="225"/>
      <c r="E2751" s="233"/>
      <c r="F2751" s="234"/>
      <c r="G2751" s="695">
        <v>3332303</v>
      </c>
      <c r="H2751" s="696">
        <f>+G2751</f>
        <v>3332303</v>
      </c>
    </row>
    <row r="2752" spans="1:8" ht="17.25" thickTop="1" thickBot="1" x14ac:dyDescent="0.3">
      <c r="A2752" s="110">
        <f>+A2751+1</f>
        <v>10</v>
      </c>
      <c r="B2752" s="697" t="s">
        <v>190</v>
      </c>
      <c r="C2752" s="697"/>
      <c r="D2752" s="237">
        <f>+D2747</f>
        <v>0</v>
      </c>
      <c r="E2752" s="698">
        <f>+E2748</f>
        <v>0</v>
      </c>
      <c r="F2752" s="699">
        <f>+F2749+F2750</f>
        <v>0</v>
      </c>
      <c r="G2752" s="700">
        <f>+G2751</f>
        <v>3332303</v>
      </c>
      <c r="H2752" s="700">
        <f>SUM(D2752:G2752)</f>
        <v>3332303</v>
      </c>
    </row>
    <row r="2753" spans="1:8" ht="15.75" thickTop="1" x14ac:dyDescent="0.2">
      <c r="A2753" s="110"/>
      <c r="B2753" s="684"/>
      <c r="C2753" s="684"/>
      <c r="D2753" s="701"/>
      <c r="E2753" s="702"/>
      <c r="F2753" s="701"/>
      <c r="G2753" s="701"/>
      <c r="H2753" s="701"/>
    </row>
    <row r="2754" spans="1:8" ht="16.5" thickBot="1" x14ac:dyDescent="0.3">
      <c r="A2754" s="110"/>
      <c r="B2754" s="689" t="s">
        <v>191</v>
      </c>
      <c r="C2754" s="689"/>
      <c r="D2754" s="701"/>
      <c r="E2754" s="702"/>
      <c r="F2754" s="701"/>
      <c r="G2754" s="701"/>
      <c r="H2754" s="701"/>
    </row>
    <row r="2755" spans="1:8" ht="15.75" thickTop="1" x14ac:dyDescent="0.2">
      <c r="A2755" s="110">
        <f>+A2752+1</f>
        <v>11</v>
      </c>
      <c r="B2755" s="129" t="s">
        <v>192</v>
      </c>
      <c r="C2755" s="129"/>
      <c r="D2755" s="146">
        <v>0</v>
      </c>
      <c r="E2755" s="147">
        <v>0</v>
      </c>
      <c r="F2755" s="147">
        <v>0</v>
      </c>
      <c r="G2755" s="147">
        <v>45706.2</v>
      </c>
      <c r="H2755" s="148">
        <f>SUM(D2755:G2755)</f>
        <v>45706.2</v>
      </c>
    </row>
    <row r="2756" spans="1:8" ht="16.5" thickBot="1" x14ac:dyDescent="0.3">
      <c r="A2756" s="110">
        <f>+A2755+1</f>
        <v>12</v>
      </c>
      <c r="B2756" s="724" t="s">
        <v>193</v>
      </c>
      <c r="C2756" s="116"/>
      <c r="D2756" s="277">
        <f>+D2752-D2755</f>
        <v>0</v>
      </c>
      <c r="E2756" s="149">
        <f>+E2752-E2755</f>
        <v>0</v>
      </c>
      <c r="F2756" s="149">
        <f>+F2752-F2755</f>
        <v>0</v>
      </c>
      <c r="G2756" s="149">
        <f>+G2752-G2755</f>
        <v>3286596.8</v>
      </c>
      <c r="H2756" s="150">
        <f>+H2752-H2755</f>
        <v>3286596.8</v>
      </c>
    </row>
    <row r="2757" spans="1:8" ht="15.75" thickTop="1" x14ac:dyDescent="0.2">
      <c r="A2757" s="110"/>
      <c r="B2757" s="129"/>
      <c r="C2757" s="129"/>
      <c r="D2757" s="129"/>
      <c r="E2757" s="151"/>
      <c r="F2757" s="129"/>
      <c r="G2757" s="129"/>
      <c r="H2757" s="129"/>
    </row>
    <row r="2758" spans="1:8" ht="16.5" thickBot="1" x14ac:dyDescent="0.3">
      <c r="A2758" s="110"/>
      <c r="B2758" s="152" t="s">
        <v>194</v>
      </c>
      <c r="C2758" s="134"/>
      <c r="D2758" s="129"/>
      <c r="E2758" s="151"/>
      <c r="F2758" s="129"/>
      <c r="G2758" s="129"/>
      <c r="H2758" s="129"/>
    </row>
    <row r="2759" spans="1:8" ht="15.75" thickTop="1" x14ac:dyDescent="0.2">
      <c r="A2759" s="110">
        <f>+A2756+1</f>
        <v>13</v>
      </c>
      <c r="B2759" s="129" t="s">
        <v>195</v>
      </c>
      <c r="C2759" s="129"/>
      <c r="D2759" s="153"/>
      <c r="E2759" s="154"/>
      <c r="F2759" s="140"/>
      <c r="G2759" s="155"/>
      <c r="H2759" s="418">
        <f>H2629</f>
        <v>1286499392</v>
      </c>
    </row>
    <row r="2760" spans="1:8" x14ac:dyDescent="0.2">
      <c r="A2760" s="110">
        <f>+A2759+1</f>
        <v>14</v>
      </c>
      <c r="B2760" s="110" t="s">
        <v>196</v>
      </c>
      <c r="C2760" s="110"/>
      <c r="D2760" s="157"/>
      <c r="E2760" s="158"/>
      <c r="F2760" s="159"/>
      <c r="G2760" s="160"/>
      <c r="H2760" s="419">
        <v>0</v>
      </c>
    </row>
    <row r="2761" spans="1:8" x14ac:dyDescent="0.2">
      <c r="A2761" s="110">
        <f>+A2760+1</f>
        <v>15</v>
      </c>
      <c r="B2761" s="129" t="s">
        <v>197</v>
      </c>
      <c r="C2761" s="129"/>
      <c r="D2761" s="157"/>
      <c r="E2761" s="158"/>
      <c r="F2761" s="159"/>
      <c r="G2761" s="160"/>
      <c r="H2761" s="419">
        <v>0</v>
      </c>
    </row>
    <row r="2762" spans="1:8" ht="15.75" thickBot="1" x14ac:dyDescent="0.25">
      <c r="A2762" s="110">
        <f>+A2761+1</f>
        <v>16</v>
      </c>
      <c r="B2762" s="129" t="s">
        <v>198</v>
      </c>
      <c r="C2762" s="129"/>
      <c r="D2762" s="157"/>
      <c r="E2762" s="158"/>
      <c r="F2762" s="159"/>
      <c r="G2762" s="160"/>
      <c r="H2762" s="419">
        <v>0</v>
      </c>
    </row>
    <row r="2763" spans="1:8" ht="17.25" thickTop="1" thickBot="1" x14ac:dyDescent="0.3">
      <c r="A2763" s="110">
        <f>+A2762+1</f>
        <v>17</v>
      </c>
      <c r="B2763" s="116" t="s">
        <v>199</v>
      </c>
      <c r="C2763" s="116"/>
      <c r="D2763" s="162"/>
      <c r="E2763" s="163"/>
      <c r="F2763" s="164"/>
      <c r="G2763" s="164"/>
      <c r="H2763" s="420">
        <f>+H2759+H2760+H2761-H2762</f>
        <v>1286499392</v>
      </c>
    </row>
    <row r="2764" spans="1:8" ht="15.75" thickTop="1" x14ac:dyDescent="0.2">
      <c r="A2764" s="110"/>
      <c r="B2764" s="129" t="s">
        <v>177</v>
      </c>
      <c r="C2764" s="129"/>
      <c r="D2764" s="166"/>
      <c r="E2764" s="167"/>
      <c r="F2764" s="166"/>
      <c r="G2764" s="166"/>
      <c r="H2764" s="166"/>
    </row>
    <row r="2765" spans="1:8" ht="16.5" thickBot="1" x14ac:dyDescent="0.3">
      <c r="A2765" s="110"/>
      <c r="B2765" s="135" t="s">
        <v>200</v>
      </c>
      <c r="C2765" s="135"/>
      <c r="D2765" s="166"/>
      <c r="E2765" s="167"/>
      <c r="F2765" s="166"/>
      <c r="G2765" s="166"/>
      <c r="H2765" s="166"/>
    </row>
    <row r="2766" spans="1:8" ht="15.75" thickTop="1" x14ac:dyDescent="0.2">
      <c r="A2766" s="110">
        <f>+A2763+1</f>
        <v>18</v>
      </c>
      <c r="B2766" s="129" t="s">
        <v>201</v>
      </c>
      <c r="C2766" s="129"/>
      <c r="D2766" s="199">
        <v>0</v>
      </c>
      <c r="E2766" s="200">
        <f>+INT(E2756/$H$32*10000000)/10000000</f>
        <v>0</v>
      </c>
      <c r="F2766" s="200">
        <f>+INT(F2756/$H$32*10000000)/10000000</f>
        <v>0</v>
      </c>
      <c r="G2766" s="200">
        <f>+INT(G2756/$H$2763*10000000)/10000000</f>
        <v>2.5546000000000002E-3</v>
      </c>
      <c r="H2766" s="278">
        <f>SUM(D2766:G2766)</f>
        <v>2.5546000000000002E-3</v>
      </c>
    </row>
    <row r="2767" spans="1:8" x14ac:dyDescent="0.2">
      <c r="A2767" s="110">
        <f t="shared" ref="A2767:A2772" si="126">+A2766+1</f>
        <v>19</v>
      </c>
      <c r="B2767" s="129" t="s">
        <v>202</v>
      </c>
      <c r="C2767" s="129"/>
      <c r="D2767" s="142">
        <v>0</v>
      </c>
      <c r="E2767" s="142">
        <f>+$H$32*E2766</f>
        <v>0</v>
      </c>
      <c r="F2767" s="142">
        <f>+$H$32*F2766</f>
        <v>0</v>
      </c>
      <c r="G2767" s="142">
        <f>H2763*G2766</f>
        <v>3286491.3468032004</v>
      </c>
      <c r="H2767" s="168">
        <f>SUM(D2767:G2767)</f>
        <v>3286491.3468032004</v>
      </c>
    </row>
    <row r="2768" spans="1:8" x14ac:dyDescent="0.2">
      <c r="A2768" s="110">
        <f t="shared" si="126"/>
        <v>20</v>
      </c>
      <c r="B2768" s="129" t="s">
        <v>203</v>
      </c>
      <c r="C2768" s="129"/>
      <c r="D2768" s="281">
        <f>IF(D2756&lt;&gt;0,+D2767-D2756,0)</f>
        <v>0</v>
      </c>
      <c r="E2768" s="283">
        <f>IF(E2756&lt;&gt;0,+E2767-E2756,0)</f>
        <v>0</v>
      </c>
      <c r="F2768" s="283">
        <f>IF(F2756&lt;&gt;0,+F2767-F2756,0)</f>
        <v>0</v>
      </c>
      <c r="G2768" s="282">
        <f>IF(G2756&lt;&gt;0,+G2767-G2756,0)</f>
        <v>-105.45319679938257</v>
      </c>
      <c r="H2768" s="168">
        <f>SUM(D2768:G2768)</f>
        <v>-105.45319679938257</v>
      </c>
    </row>
    <row r="2769" spans="1:8" ht="15.75" x14ac:dyDescent="0.25">
      <c r="A2769" s="110">
        <f t="shared" si="126"/>
        <v>21</v>
      </c>
      <c r="B2769" s="129" t="s">
        <v>204</v>
      </c>
      <c r="C2769" s="129"/>
      <c r="D2769" s="267"/>
      <c r="E2769" s="169"/>
      <c r="F2769" s="169"/>
      <c r="G2769" s="169"/>
      <c r="H2769" s="268"/>
    </row>
    <row r="2770" spans="1:8" x14ac:dyDescent="0.2">
      <c r="A2770" s="110">
        <f t="shared" si="126"/>
        <v>22</v>
      </c>
      <c r="B2770" s="129" t="s">
        <v>205</v>
      </c>
      <c r="C2770" s="129"/>
      <c r="D2770" s="271"/>
      <c r="E2770" s="273"/>
      <c r="F2770" s="273"/>
      <c r="G2770" s="273"/>
      <c r="H2770" s="272"/>
    </row>
    <row r="2771" spans="1:8" x14ac:dyDescent="0.2">
      <c r="A2771" s="110">
        <f t="shared" si="126"/>
        <v>23</v>
      </c>
      <c r="B2771" s="129" t="s">
        <v>206</v>
      </c>
      <c r="C2771" s="129"/>
      <c r="D2771" s="271"/>
      <c r="E2771" s="273"/>
      <c r="F2771" s="273"/>
      <c r="G2771" s="273"/>
      <c r="H2771" s="272"/>
    </row>
    <row r="2772" spans="1:8" x14ac:dyDescent="0.2">
      <c r="A2772" s="110">
        <f t="shared" si="126"/>
        <v>24</v>
      </c>
      <c r="B2772" s="129" t="s">
        <v>145</v>
      </c>
      <c r="C2772" s="129"/>
      <c r="D2772" s="269"/>
      <c r="E2772" s="270"/>
      <c r="F2772" s="270"/>
      <c r="G2772" s="270"/>
      <c r="H2772" s="266"/>
    </row>
    <row r="2773" spans="1:8" x14ac:dyDescent="0.2">
      <c r="A2773" s="139" t="s">
        <v>139</v>
      </c>
      <c r="B2773" s="170" t="s">
        <v>146</v>
      </c>
      <c r="C2773" s="212"/>
      <c r="D2773" s="171">
        <v>0</v>
      </c>
      <c r="E2773" s="172">
        <v>0</v>
      </c>
      <c r="F2773" s="172"/>
      <c r="G2773" s="172">
        <v>0</v>
      </c>
      <c r="H2773" s="168">
        <f>SUM(D2773:G2773)</f>
        <v>0</v>
      </c>
    </row>
    <row r="2774" spans="1:8" x14ac:dyDescent="0.2">
      <c r="A2774" s="139" t="s">
        <v>140</v>
      </c>
      <c r="B2774" s="170" t="s">
        <v>147</v>
      </c>
      <c r="C2774" s="129"/>
      <c r="D2774" s="171">
        <v>0</v>
      </c>
      <c r="E2774" s="172">
        <v>0</v>
      </c>
      <c r="F2774" s="172"/>
      <c r="G2774" s="172">
        <v>0</v>
      </c>
      <c r="H2774" s="168">
        <f>SUM(D2774:G2774)</f>
        <v>0</v>
      </c>
    </row>
    <row r="2775" spans="1:8" x14ac:dyDescent="0.2">
      <c r="A2775" s="139" t="s">
        <v>141</v>
      </c>
      <c r="B2775" s="129" t="s">
        <v>407</v>
      </c>
      <c r="C2775" s="129"/>
      <c r="D2775" s="279">
        <f>+D2767+D2773+D2774</f>
        <v>0</v>
      </c>
      <c r="E2775" s="172">
        <f>+E2767+E2773+E2774</f>
        <v>0</v>
      </c>
      <c r="F2775" s="172">
        <f>+F2767+F2773+F2774</f>
        <v>0</v>
      </c>
      <c r="G2775" s="280">
        <f>+G2767+G2773+G2774</f>
        <v>3286491.3468032004</v>
      </c>
      <c r="H2775" s="168">
        <f>SUM(D2775:G2775)</f>
        <v>3286491.3468032004</v>
      </c>
    </row>
    <row r="2776" spans="1:8" x14ac:dyDescent="0.2">
      <c r="A2776" s="110">
        <v>25</v>
      </c>
      <c r="B2776" s="129" t="s">
        <v>148</v>
      </c>
      <c r="C2776" s="129"/>
      <c r="D2776" s="279">
        <v>0</v>
      </c>
      <c r="E2776" s="172">
        <v>0</v>
      </c>
      <c r="F2776" s="172"/>
      <c r="G2776" s="280">
        <v>3286491.21</v>
      </c>
      <c r="H2776" s="168">
        <f>SUM(D2776:G2776)</f>
        <v>3286491.21</v>
      </c>
    </row>
    <row r="2777" spans="1:8" x14ac:dyDescent="0.2">
      <c r="A2777" s="110">
        <f>+A2776+1</f>
        <v>26</v>
      </c>
      <c r="B2777" s="129" t="s">
        <v>149</v>
      </c>
      <c r="C2777" s="129"/>
      <c r="D2777" s="279">
        <f>+D2776-D2775</f>
        <v>0</v>
      </c>
      <c r="E2777" s="142">
        <f>+E2776-E2775</f>
        <v>0</v>
      </c>
      <c r="F2777" s="142">
        <f>+F2776-F2775</f>
        <v>0</v>
      </c>
      <c r="G2777" s="280">
        <f>+G2776-G2775</f>
        <v>-0.13680320046842098</v>
      </c>
      <c r="H2777" s="168">
        <f>SUM(D2777:G2777)</f>
        <v>-0.13680320046842098</v>
      </c>
    </row>
    <row r="2778" spans="1:8" ht="15.75" thickBot="1" x14ac:dyDescent="0.25">
      <c r="A2778" s="110">
        <f>+A2777+1</f>
        <v>27</v>
      </c>
      <c r="B2778" s="129" t="s">
        <v>207</v>
      </c>
      <c r="C2778" s="129"/>
      <c r="D2778" s="171">
        <v>0</v>
      </c>
      <c r="E2778" s="172">
        <v>0</v>
      </c>
      <c r="F2778" s="172"/>
      <c r="G2778" s="169"/>
      <c r="H2778" s="173">
        <f>SUM(D2778:F2778)</f>
        <v>0</v>
      </c>
    </row>
    <row r="2779" spans="1:8" ht="16.5" thickBot="1" x14ac:dyDescent="0.3">
      <c r="A2779" s="110">
        <f>+A2778+1</f>
        <v>28</v>
      </c>
      <c r="B2779" s="116" t="s">
        <v>208</v>
      </c>
      <c r="C2779" s="116"/>
      <c r="D2779" s="174">
        <f>+D2775+D2777+D2778</f>
        <v>0</v>
      </c>
      <c r="E2779" s="174">
        <f>+E2775+E2777+E2778</f>
        <v>0</v>
      </c>
      <c r="F2779" s="174">
        <f>+F2775+F2777+F2778</f>
        <v>0</v>
      </c>
      <c r="G2779" s="174">
        <f>+G2775+G2777</f>
        <v>3286491.21</v>
      </c>
      <c r="H2779" s="175">
        <f>SUM(D2779:G2779)</f>
        <v>3286491.21</v>
      </c>
    </row>
    <row r="2780" spans="1:8" ht="15.75" thickTop="1" x14ac:dyDescent="0.2">
      <c r="A2780" s="110"/>
      <c r="B2780" s="129"/>
      <c r="C2780" s="129"/>
      <c r="D2780" s="151"/>
      <c r="E2780" s="151"/>
      <c r="F2780" s="151"/>
      <c r="G2780" s="151"/>
      <c r="H2780" s="151"/>
    </row>
    <row r="2781" spans="1:8" ht="16.5" thickBot="1" x14ac:dyDescent="0.3">
      <c r="A2781" s="110"/>
      <c r="B2781" s="135" t="s">
        <v>209</v>
      </c>
      <c r="C2781" s="135"/>
      <c r="D2781" s="151"/>
      <c r="E2781" s="151"/>
      <c r="F2781" s="151"/>
      <c r="G2781" s="151"/>
      <c r="H2781" s="151"/>
    </row>
    <row r="2782" spans="1:8" ht="15.75" thickTop="1" x14ac:dyDescent="0.2">
      <c r="A2782" s="110">
        <f>+A2779+1</f>
        <v>29</v>
      </c>
      <c r="B2782" s="129" t="s">
        <v>168</v>
      </c>
      <c r="C2782" s="129"/>
      <c r="D2782" s="176"/>
      <c r="E2782" s="177"/>
      <c r="F2782" s="178"/>
      <c r="G2782" s="179">
        <v>5837.68</v>
      </c>
      <c r="H2782" s="180">
        <f>G2782</f>
        <v>5837.68</v>
      </c>
    </row>
    <row r="2783" spans="1:8" x14ac:dyDescent="0.2">
      <c r="A2783" s="110">
        <f t="shared" ref="A2783:A2791" si="127">+A2782+1</f>
        <v>30</v>
      </c>
      <c r="B2783" s="129" t="s">
        <v>169</v>
      </c>
      <c r="C2783" s="129"/>
      <c r="D2783" s="181"/>
      <c r="E2783" s="182"/>
      <c r="F2783" s="141"/>
      <c r="G2783" s="142">
        <v>877.26</v>
      </c>
      <c r="H2783" s="183">
        <f t="shared" ref="H2783:H2790" si="128">+G2783</f>
        <v>877.26</v>
      </c>
    </row>
    <row r="2784" spans="1:8" x14ac:dyDescent="0.2">
      <c r="A2784" s="110">
        <f t="shared" si="127"/>
        <v>31</v>
      </c>
      <c r="B2784" s="129" t="s">
        <v>360</v>
      </c>
      <c r="C2784" s="129"/>
      <c r="D2784" s="181"/>
      <c r="E2784" s="182"/>
      <c r="F2784" s="141"/>
      <c r="G2784" s="142">
        <v>0</v>
      </c>
      <c r="H2784" s="183">
        <f t="shared" si="128"/>
        <v>0</v>
      </c>
    </row>
    <row r="2785" spans="1:9" x14ac:dyDescent="0.2">
      <c r="A2785" s="110">
        <f t="shared" si="127"/>
        <v>32</v>
      </c>
      <c r="B2785" s="129" t="s">
        <v>210</v>
      </c>
      <c r="C2785" s="129"/>
      <c r="D2785" s="181"/>
      <c r="E2785" s="182"/>
      <c r="F2785" s="141"/>
      <c r="G2785" s="142">
        <v>0</v>
      </c>
      <c r="H2785" s="183">
        <f t="shared" si="128"/>
        <v>0</v>
      </c>
    </row>
    <row r="2786" spans="1:9" x14ac:dyDescent="0.2">
      <c r="A2786" s="110">
        <f t="shared" si="127"/>
        <v>33</v>
      </c>
      <c r="B2786" s="129"/>
      <c r="C2786" s="129"/>
      <c r="D2786" s="181"/>
      <c r="E2786" s="182"/>
      <c r="F2786" s="141"/>
      <c r="G2786" s="265">
        <v>0</v>
      </c>
      <c r="H2786" s="274"/>
    </row>
    <row r="2787" spans="1:9" x14ac:dyDescent="0.2">
      <c r="A2787" s="110">
        <f t="shared" si="127"/>
        <v>34</v>
      </c>
      <c r="B2787" s="129" t="s">
        <v>211</v>
      </c>
      <c r="C2787" s="129"/>
      <c r="D2787" s="181"/>
      <c r="E2787" s="182"/>
      <c r="F2787" s="141"/>
      <c r="G2787" s="142">
        <v>0</v>
      </c>
      <c r="H2787" s="183">
        <f t="shared" si="128"/>
        <v>0</v>
      </c>
    </row>
    <row r="2788" spans="1:9" x14ac:dyDescent="0.2">
      <c r="A2788" s="110">
        <f t="shared" si="127"/>
        <v>35</v>
      </c>
      <c r="B2788" s="129" t="s">
        <v>212</v>
      </c>
      <c r="C2788" s="129"/>
      <c r="D2788" s="181"/>
      <c r="E2788" s="182"/>
      <c r="F2788" s="141"/>
      <c r="G2788" s="142">
        <v>0</v>
      </c>
      <c r="H2788" s="183">
        <f t="shared" si="128"/>
        <v>0</v>
      </c>
    </row>
    <row r="2789" spans="1:9" x14ac:dyDescent="0.2">
      <c r="A2789" s="110">
        <f t="shared" si="127"/>
        <v>36</v>
      </c>
      <c r="B2789" s="129" t="s">
        <v>213</v>
      </c>
      <c r="C2789" s="129"/>
      <c r="D2789" s="181"/>
      <c r="E2789" s="182"/>
      <c r="F2789" s="141"/>
      <c r="G2789" s="142">
        <v>0</v>
      </c>
      <c r="H2789" s="183">
        <f t="shared" si="128"/>
        <v>0</v>
      </c>
    </row>
    <row r="2790" spans="1:9" ht="60.75" thickBot="1" x14ac:dyDescent="0.25">
      <c r="A2790" s="184">
        <f t="shared" si="127"/>
        <v>37</v>
      </c>
      <c r="B2790" s="185" t="s">
        <v>214</v>
      </c>
      <c r="C2790" s="186"/>
      <c r="D2790" s="187"/>
      <c r="E2790" s="188"/>
      <c r="F2790" s="189"/>
      <c r="G2790" s="190">
        <v>0</v>
      </c>
      <c r="H2790" s="191">
        <f t="shared" si="128"/>
        <v>0</v>
      </c>
    </row>
    <row r="2791" spans="1:9" ht="17.25" thickTop="1" thickBot="1" x14ac:dyDescent="0.3">
      <c r="A2791" s="110">
        <f t="shared" si="127"/>
        <v>38</v>
      </c>
      <c r="B2791" s="724" t="s">
        <v>215</v>
      </c>
      <c r="C2791" s="116"/>
      <c r="D2791" s="192"/>
      <c r="E2791" s="143"/>
      <c r="F2791" s="193"/>
      <c r="G2791" s="194">
        <f>SUM(G2782:G2790)</f>
        <v>6714.9400000000005</v>
      </c>
      <c r="H2791" s="194">
        <f>SUM(H2782:H2790)</f>
        <v>6714.9400000000005</v>
      </c>
    </row>
    <row r="2792" spans="1:9" ht="16.5" thickTop="1" thickBot="1" x14ac:dyDescent="0.25">
      <c r="A2792" s="110"/>
      <c r="B2792" s="129"/>
      <c r="C2792" s="129"/>
      <c r="D2792" s="195"/>
      <c r="E2792" s="195"/>
      <c r="F2792" s="195"/>
      <c r="G2792" s="195"/>
      <c r="H2792" s="195"/>
    </row>
    <row r="2793" spans="1:9" ht="17.25" thickTop="1" thickBot="1" x14ac:dyDescent="0.3">
      <c r="A2793" s="110">
        <f>+A2791+1</f>
        <v>39</v>
      </c>
      <c r="B2793" s="116" t="s">
        <v>216</v>
      </c>
      <c r="C2793" s="116"/>
      <c r="D2793" s="196">
        <f>D2779</f>
        <v>0</v>
      </c>
      <c r="E2793" s="196">
        <f>E2779</f>
        <v>0</v>
      </c>
      <c r="F2793" s="196">
        <f>F2779</f>
        <v>0</v>
      </c>
      <c r="G2793" s="194">
        <f>G2779+G2791</f>
        <v>3293206.15</v>
      </c>
      <c r="H2793" s="194">
        <f>H2779+H2791</f>
        <v>3293206.15</v>
      </c>
      <c r="I2793" s="482"/>
    </row>
    <row r="2794" spans="1:9" ht="16.5" thickTop="1" thickBot="1" x14ac:dyDescent="0.25">
      <c r="A2794" s="110">
        <f>+A2793+1</f>
        <v>40</v>
      </c>
      <c r="B2794" s="725" t="s">
        <v>217</v>
      </c>
      <c r="C2794" s="197"/>
      <c r="D2794" s="201"/>
      <c r="E2794" s="198"/>
      <c r="F2794" s="198"/>
      <c r="G2794" s="198"/>
      <c r="H2794" s="382">
        <v>3.7610419999999999E-2</v>
      </c>
    </row>
    <row r="2795" spans="1:9" ht="15.75" thickTop="1" x14ac:dyDescent="0.2"/>
    <row r="2797" spans="1:9" ht="20.25" x14ac:dyDescent="0.3">
      <c r="A2797" s="109" t="s">
        <v>134</v>
      </c>
      <c r="B2797" s="110"/>
      <c r="C2797" s="109"/>
      <c r="E2797" s="202"/>
      <c r="F2797" s="110"/>
      <c r="G2797" s="110"/>
      <c r="H2797" s="110"/>
    </row>
    <row r="2798" spans="1:9" ht="20.25" x14ac:dyDescent="0.3">
      <c r="A2798" s="112" t="s">
        <v>645</v>
      </c>
      <c r="B2798" s="109"/>
      <c r="C2798" s="109"/>
      <c r="D2798" s="110"/>
      <c r="E2798" s="111"/>
      <c r="F2798" s="110"/>
      <c r="G2798" s="110"/>
      <c r="H2798" s="110"/>
    </row>
    <row r="2799" spans="1:9" x14ac:dyDescent="0.2">
      <c r="A2799" s="113" t="s">
        <v>173</v>
      </c>
      <c r="B2799" s="114"/>
      <c r="C2799" s="115"/>
      <c r="D2799" s="110"/>
      <c r="E2799" s="111"/>
      <c r="F2799" s="110"/>
      <c r="G2799" s="110"/>
      <c r="H2799" s="110"/>
    </row>
    <row r="2800" spans="1:9" ht="21" thickBot="1" x14ac:dyDescent="0.35">
      <c r="A2800" s="256" t="s">
        <v>523</v>
      </c>
      <c r="B2800" s="257"/>
      <c r="C2800" s="257"/>
      <c r="D2800" s="110"/>
      <c r="E2800" s="111"/>
      <c r="F2800" s="110"/>
      <c r="G2800" s="110"/>
      <c r="H2800" s="110"/>
    </row>
    <row r="2801" spans="1:8" ht="15.75" thickBot="1" x14ac:dyDescent="0.25">
      <c r="A2801" s="110"/>
      <c r="B2801" s="110"/>
      <c r="C2801" s="110"/>
      <c r="D2801" s="110"/>
      <c r="E2801" s="111"/>
      <c r="F2801" s="110"/>
      <c r="G2801" s="110"/>
      <c r="H2801" s="110"/>
    </row>
    <row r="2802" spans="1:8" ht="15.75" thickTop="1" x14ac:dyDescent="0.2">
      <c r="A2802" s="110">
        <v>1</v>
      </c>
      <c r="B2802" s="117" t="s">
        <v>174</v>
      </c>
      <c r="C2802" s="388">
        <v>621</v>
      </c>
      <c r="D2802" s="118"/>
      <c r="E2802" s="119"/>
      <c r="F2802" s="110"/>
      <c r="G2802" s="120"/>
      <c r="H2802" s="120"/>
    </row>
    <row r="2803" spans="1:8" x14ac:dyDescent="0.2">
      <c r="A2803" s="110">
        <v>2</v>
      </c>
      <c r="B2803" s="117" t="s">
        <v>175</v>
      </c>
      <c r="C2803" s="121" t="s">
        <v>460</v>
      </c>
      <c r="D2803" s="122"/>
      <c r="E2803" s="123"/>
      <c r="F2803" s="110"/>
      <c r="G2803" s="120"/>
      <c r="H2803" s="120"/>
    </row>
    <row r="2804" spans="1:8" ht="15.75" thickBot="1" x14ac:dyDescent="0.25">
      <c r="A2804" s="110">
        <v>3</v>
      </c>
      <c r="B2804" s="117" t="s">
        <v>176</v>
      </c>
      <c r="C2804" s="124" t="s">
        <v>514</v>
      </c>
      <c r="D2804" s="125"/>
      <c r="E2804" s="126"/>
      <c r="F2804" s="120"/>
      <c r="G2804" s="120"/>
      <c r="H2804" s="120"/>
    </row>
    <row r="2805" spans="1:8" ht="15.75" thickTop="1" x14ac:dyDescent="0.2">
      <c r="A2805" s="110"/>
      <c r="B2805" s="117" t="s">
        <v>177</v>
      </c>
      <c r="C2805" s="117"/>
      <c r="D2805" s="127"/>
      <c r="E2805" s="128"/>
      <c r="F2805" s="120"/>
      <c r="G2805" s="120"/>
      <c r="H2805" s="120"/>
    </row>
    <row r="2806" spans="1:8" x14ac:dyDescent="0.2">
      <c r="A2806" s="110"/>
      <c r="B2806" s="110"/>
      <c r="C2806" s="110"/>
      <c r="D2806" s="110"/>
      <c r="E2806" s="111"/>
      <c r="F2806" s="110"/>
      <c r="G2806" s="110"/>
      <c r="H2806" s="110"/>
    </row>
    <row r="2807" spans="1:8" x14ac:dyDescent="0.2">
      <c r="A2807" s="110"/>
      <c r="B2807" s="117"/>
      <c r="C2807" s="117"/>
      <c r="D2807" s="120"/>
      <c r="E2807" s="128"/>
      <c r="F2807" s="127" t="s">
        <v>178</v>
      </c>
      <c r="G2807" s="120"/>
      <c r="H2807" s="120"/>
    </row>
    <row r="2808" spans="1:8" x14ac:dyDescent="0.2">
      <c r="A2808" s="110"/>
      <c r="B2808" s="129"/>
      <c r="C2808" s="129"/>
      <c r="D2808" s="130" t="s">
        <v>179</v>
      </c>
      <c r="E2808" s="131" t="s">
        <v>180</v>
      </c>
      <c r="F2808" s="127" t="s">
        <v>181</v>
      </c>
      <c r="G2808" s="127" t="s">
        <v>182</v>
      </c>
      <c r="H2808" s="120"/>
    </row>
    <row r="2809" spans="1:8" x14ac:dyDescent="0.2">
      <c r="A2809" s="110">
        <v>4</v>
      </c>
      <c r="B2809" s="117" t="s">
        <v>154</v>
      </c>
      <c r="C2809" s="117"/>
      <c r="D2809" s="275"/>
      <c r="E2809" s="132" t="s">
        <v>509</v>
      </c>
      <c r="F2809" s="276"/>
      <c r="G2809" s="422" t="s">
        <v>509</v>
      </c>
      <c r="H2809" s="275"/>
    </row>
    <row r="2810" spans="1:8" ht="15.75" x14ac:dyDescent="0.25">
      <c r="A2810" s="110"/>
      <c r="B2810" s="129"/>
      <c r="C2810" s="129"/>
      <c r="D2810" s="134" t="s">
        <v>183</v>
      </c>
      <c r="E2810" s="135" t="s">
        <v>183</v>
      </c>
      <c r="F2810" s="136" t="s">
        <v>183</v>
      </c>
      <c r="G2810" s="136" t="s">
        <v>184</v>
      </c>
      <c r="H2810" s="136" t="s">
        <v>185</v>
      </c>
    </row>
    <row r="2811" spans="1:8" ht="16.5" thickBot="1" x14ac:dyDescent="0.3">
      <c r="A2811" s="110"/>
      <c r="B2811" s="135" t="s">
        <v>186</v>
      </c>
      <c r="C2811" s="135"/>
      <c r="D2811" s="137"/>
      <c r="E2811" s="138"/>
      <c r="F2811" s="137"/>
      <c r="G2811" s="137"/>
      <c r="H2811" s="137"/>
    </row>
    <row r="2812" spans="1:8" ht="16.5" thickTop="1" x14ac:dyDescent="0.25">
      <c r="A2812" s="139">
        <f>1+A2809</f>
        <v>5</v>
      </c>
      <c r="B2812" s="117" t="s">
        <v>187</v>
      </c>
      <c r="C2812" s="135"/>
      <c r="D2812" s="216">
        <v>0</v>
      </c>
      <c r="E2812" s="217"/>
      <c r="F2812" s="218"/>
      <c r="G2812" s="219"/>
      <c r="H2812" s="220">
        <f>+D2812</f>
        <v>0</v>
      </c>
    </row>
    <row r="2813" spans="1:8" x14ac:dyDescent="0.2">
      <c r="A2813" s="110">
        <f>+A2812+1</f>
        <v>6</v>
      </c>
      <c r="B2813" s="129" t="s">
        <v>188</v>
      </c>
      <c r="C2813" s="129"/>
      <c r="D2813" s="221"/>
      <c r="E2813" s="222">
        <v>0</v>
      </c>
      <c r="F2813" s="223"/>
      <c r="G2813" s="224"/>
      <c r="H2813" s="220">
        <f>+E2813</f>
        <v>0</v>
      </c>
    </row>
    <row r="2814" spans="1:8" x14ac:dyDescent="0.2">
      <c r="A2814" s="110">
        <f>+A2813+1</f>
        <v>7</v>
      </c>
      <c r="B2814" s="129" t="s">
        <v>155</v>
      </c>
      <c r="C2814" s="129"/>
      <c r="D2814" s="225"/>
      <c r="E2814" s="226"/>
      <c r="F2814" s="227">
        <v>0</v>
      </c>
      <c r="G2814" s="228"/>
      <c r="H2814" s="229">
        <f>+F2814</f>
        <v>0</v>
      </c>
    </row>
    <row r="2815" spans="1:8" x14ac:dyDescent="0.2">
      <c r="A2815" s="110">
        <f>+A2814+1</f>
        <v>8</v>
      </c>
      <c r="B2815" s="129" t="s">
        <v>156</v>
      </c>
      <c r="C2815" s="129"/>
      <c r="D2815" s="225"/>
      <c r="E2815" s="230"/>
      <c r="F2815" s="231">
        <v>0</v>
      </c>
      <c r="G2815" s="232"/>
      <c r="H2815" s="229">
        <f>+F2815</f>
        <v>0</v>
      </c>
    </row>
    <row r="2816" spans="1:8" ht="15.75" thickBot="1" x14ac:dyDescent="0.25">
      <c r="A2816" s="110">
        <f>+A2815+1</f>
        <v>9</v>
      </c>
      <c r="B2816" s="129" t="s">
        <v>189</v>
      </c>
      <c r="C2816" s="129"/>
      <c r="D2816" s="225"/>
      <c r="E2816" s="233"/>
      <c r="F2816" s="234"/>
      <c r="G2816" s="414">
        <v>0</v>
      </c>
      <c r="H2816" s="415">
        <f>+G2816</f>
        <v>0</v>
      </c>
    </row>
    <row r="2817" spans="1:8" ht="17.25" thickTop="1" thickBot="1" x14ac:dyDescent="0.3">
      <c r="A2817" s="110">
        <f>+A2816+1</f>
        <v>10</v>
      </c>
      <c r="B2817" s="116" t="s">
        <v>190</v>
      </c>
      <c r="C2817" s="116"/>
      <c r="D2817" s="237">
        <f>+D2812</f>
        <v>0</v>
      </c>
      <c r="E2817" s="238">
        <f>+E2813</f>
        <v>0</v>
      </c>
      <c r="F2817" s="239">
        <f>+F2814+F2815</f>
        <v>0</v>
      </c>
      <c r="G2817" s="385">
        <f>+G2816</f>
        <v>0</v>
      </c>
      <c r="H2817" s="385">
        <f>SUM(D2817:G2817)</f>
        <v>0</v>
      </c>
    </row>
    <row r="2818" spans="1:8" ht="15.75" thickTop="1" x14ac:dyDescent="0.2">
      <c r="A2818" s="110"/>
      <c r="B2818" s="129"/>
      <c r="C2818" s="129"/>
      <c r="D2818" s="144"/>
      <c r="E2818" s="145"/>
      <c r="F2818" s="144"/>
      <c r="G2818" s="144"/>
      <c r="H2818" s="144"/>
    </row>
    <row r="2819" spans="1:8" ht="16.5" thickBot="1" x14ac:dyDescent="0.3">
      <c r="A2819" s="110"/>
      <c r="B2819" s="135" t="s">
        <v>191</v>
      </c>
      <c r="C2819" s="135"/>
      <c r="D2819" s="144"/>
      <c r="E2819" s="145"/>
      <c r="F2819" s="144"/>
      <c r="G2819" s="144"/>
      <c r="H2819" s="144"/>
    </row>
    <row r="2820" spans="1:8" ht="15.75" thickTop="1" x14ac:dyDescent="0.2">
      <c r="A2820" s="110">
        <f>+A2817+1</f>
        <v>11</v>
      </c>
      <c r="B2820" s="129" t="s">
        <v>192</v>
      </c>
      <c r="C2820" s="129"/>
      <c r="D2820" s="146">
        <v>0</v>
      </c>
      <c r="E2820" s="147">
        <v>0</v>
      </c>
      <c r="F2820" s="147">
        <v>0</v>
      </c>
      <c r="G2820" s="147">
        <v>0</v>
      </c>
      <c r="H2820" s="148">
        <f>SUM(D2820:G2820)</f>
        <v>0</v>
      </c>
    </row>
    <row r="2821" spans="1:8" ht="16.5" thickBot="1" x14ac:dyDescent="0.3">
      <c r="A2821" s="110">
        <f>+A2820+1</f>
        <v>12</v>
      </c>
      <c r="B2821" s="724" t="s">
        <v>193</v>
      </c>
      <c r="C2821" s="116"/>
      <c r="D2821" s="277">
        <f>+D2817-D2820</f>
        <v>0</v>
      </c>
      <c r="E2821" s="149">
        <f>+E2817-E2820</f>
        <v>0</v>
      </c>
      <c r="F2821" s="149">
        <f>+F2817-F2820</f>
        <v>0</v>
      </c>
      <c r="G2821" s="149">
        <f>+G2817-G2820</f>
        <v>0</v>
      </c>
      <c r="H2821" s="150">
        <f>+H2817-H2820</f>
        <v>0</v>
      </c>
    </row>
    <row r="2822" spans="1:8" ht="15.75" thickTop="1" x14ac:dyDescent="0.2">
      <c r="A2822" s="110"/>
      <c r="B2822" s="129"/>
      <c r="C2822" s="129"/>
      <c r="D2822" s="129"/>
      <c r="E2822" s="151"/>
      <c r="F2822" s="129"/>
      <c r="G2822" s="129"/>
      <c r="H2822" s="129"/>
    </row>
    <row r="2823" spans="1:8" ht="16.5" thickBot="1" x14ac:dyDescent="0.3">
      <c r="A2823" s="110"/>
      <c r="B2823" s="152" t="s">
        <v>194</v>
      </c>
      <c r="C2823" s="134"/>
      <c r="D2823" s="129"/>
      <c r="E2823" s="151"/>
      <c r="F2823" s="129"/>
      <c r="G2823" s="129"/>
      <c r="H2823" s="129"/>
    </row>
    <row r="2824" spans="1:8" ht="15.75" thickTop="1" x14ac:dyDescent="0.2">
      <c r="A2824" s="110">
        <f>+A2821+1</f>
        <v>13</v>
      </c>
      <c r="B2824" s="129" t="s">
        <v>195</v>
      </c>
      <c r="C2824" s="129"/>
      <c r="D2824" s="153"/>
      <c r="E2824" s="154"/>
      <c r="F2824" s="140"/>
      <c r="G2824" s="155"/>
      <c r="H2824" s="418">
        <v>31039540</v>
      </c>
    </row>
    <row r="2825" spans="1:8" x14ac:dyDescent="0.2">
      <c r="A2825" s="110">
        <f>+A2824+1</f>
        <v>14</v>
      </c>
      <c r="B2825" s="110" t="s">
        <v>196</v>
      </c>
      <c r="C2825" s="110"/>
      <c r="D2825" s="157"/>
      <c r="E2825" s="158"/>
      <c r="F2825" s="159"/>
      <c r="G2825" s="160"/>
      <c r="H2825" s="419">
        <v>0</v>
      </c>
    </row>
    <row r="2826" spans="1:8" x14ac:dyDescent="0.2">
      <c r="A2826" s="110">
        <f>+A2825+1</f>
        <v>15</v>
      </c>
      <c r="B2826" s="129" t="s">
        <v>197</v>
      </c>
      <c r="C2826" s="129"/>
      <c r="D2826" s="157"/>
      <c r="E2826" s="158"/>
      <c r="F2826" s="159"/>
      <c r="G2826" s="160"/>
      <c r="H2826" s="419">
        <v>0</v>
      </c>
    </row>
    <row r="2827" spans="1:8" ht="15.75" thickBot="1" x14ac:dyDescent="0.25">
      <c r="A2827" s="110">
        <f>+A2826+1</f>
        <v>16</v>
      </c>
      <c r="B2827" s="129" t="s">
        <v>198</v>
      </c>
      <c r="C2827" s="129"/>
      <c r="D2827" s="157"/>
      <c r="E2827" s="158"/>
      <c r="F2827" s="159"/>
      <c r="G2827" s="160"/>
      <c r="H2827" s="419">
        <v>0</v>
      </c>
    </row>
    <row r="2828" spans="1:8" ht="17.25" thickTop="1" thickBot="1" x14ac:dyDescent="0.3">
      <c r="A2828" s="110">
        <f>+A2827+1</f>
        <v>17</v>
      </c>
      <c r="B2828" s="116" t="s">
        <v>199</v>
      </c>
      <c r="C2828" s="116"/>
      <c r="D2828" s="162"/>
      <c r="E2828" s="163"/>
      <c r="F2828" s="164"/>
      <c r="G2828" s="164"/>
      <c r="H2828" s="420">
        <f>+H2824+H2825+H2826-H2827</f>
        <v>31039540</v>
      </c>
    </row>
    <row r="2829" spans="1:8" ht="15.75" thickTop="1" x14ac:dyDescent="0.2">
      <c r="A2829" s="110"/>
      <c r="B2829" s="129" t="s">
        <v>177</v>
      </c>
      <c r="C2829" s="129"/>
      <c r="D2829" s="166"/>
      <c r="E2829" s="167"/>
      <c r="F2829" s="166"/>
      <c r="G2829" s="166"/>
      <c r="H2829" s="166"/>
    </row>
    <row r="2830" spans="1:8" ht="16.5" thickBot="1" x14ac:dyDescent="0.3">
      <c r="A2830" s="110"/>
      <c r="B2830" s="135" t="s">
        <v>200</v>
      </c>
      <c r="C2830" s="135"/>
      <c r="D2830" s="166"/>
      <c r="E2830" s="167"/>
      <c r="F2830" s="166"/>
      <c r="G2830" s="166"/>
      <c r="H2830" s="166"/>
    </row>
    <row r="2831" spans="1:8" ht="15.75" thickTop="1" x14ac:dyDescent="0.2">
      <c r="A2831" s="110">
        <f>+A2828+1</f>
        <v>18</v>
      </c>
      <c r="B2831" s="129" t="s">
        <v>201</v>
      </c>
      <c r="C2831" s="129"/>
      <c r="D2831" s="199">
        <v>4.7882000000000003E-3</v>
      </c>
      <c r="E2831" s="200">
        <f>+INT(E2821/$H$32*10000000)/10000000</f>
        <v>0</v>
      </c>
      <c r="F2831" s="200">
        <f>+INT(F2821/$H$32*10000000)/10000000</f>
        <v>0</v>
      </c>
      <c r="G2831" s="200">
        <f>+INT(G2821/$H$2828*10000000)/10000000</f>
        <v>0</v>
      </c>
      <c r="H2831" s="278">
        <f>SUM(D2831:G2831)</f>
        <v>4.7882000000000003E-3</v>
      </c>
    </row>
    <row r="2832" spans="1:8" x14ac:dyDescent="0.2">
      <c r="A2832" s="110">
        <f t="shared" ref="A2832:A2837" si="129">+A2831+1</f>
        <v>19</v>
      </c>
      <c r="B2832" s="129" t="s">
        <v>202</v>
      </c>
      <c r="C2832" s="129"/>
      <c r="D2832" s="142">
        <f>+$H$2828*D2831</f>
        <v>148623.52542800002</v>
      </c>
      <c r="E2832" s="142">
        <f>+$H$32*E2831</f>
        <v>0</v>
      </c>
      <c r="F2832" s="142">
        <f>+$H$32*F2831</f>
        <v>0</v>
      </c>
      <c r="G2832" s="142">
        <f>+$H$2828*G2831</f>
        <v>0</v>
      </c>
      <c r="H2832" s="168">
        <f>SUM(D2832:G2832)</f>
        <v>148623.52542800002</v>
      </c>
    </row>
    <row r="2833" spans="1:8" x14ac:dyDescent="0.2">
      <c r="A2833" s="110">
        <f t="shared" si="129"/>
        <v>20</v>
      </c>
      <c r="B2833" s="129" t="s">
        <v>203</v>
      </c>
      <c r="C2833" s="129"/>
      <c r="D2833" s="281">
        <f>IF(D2821&lt;&gt;0,+D2832-D2821,0)</f>
        <v>0</v>
      </c>
      <c r="E2833" s="283">
        <f>IF(E2821&lt;&gt;0,+E2832-E2821,0)</f>
        <v>0</v>
      </c>
      <c r="F2833" s="283">
        <f>IF(F2821&lt;&gt;0,+F2832-F2821,0)</f>
        <v>0</v>
      </c>
      <c r="G2833" s="282">
        <f>IF(G2821&lt;&gt;0,+G2832-G2821,0)</f>
        <v>0</v>
      </c>
      <c r="H2833" s="168">
        <f>SUM(D2833:G2833)</f>
        <v>0</v>
      </c>
    </row>
    <row r="2834" spans="1:8" ht="15.75" x14ac:dyDescent="0.25">
      <c r="A2834" s="110">
        <f t="shared" si="129"/>
        <v>21</v>
      </c>
      <c r="B2834" s="129" t="s">
        <v>204</v>
      </c>
      <c r="C2834" s="129"/>
      <c r="D2834" s="267"/>
      <c r="E2834" s="169"/>
      <c r="F2834" s="169"/>
      <c r="G2834" s="169"/>
      <c r="H2834" s="268"/>
    </row>
    <row r="2835" spans="1:8" x14ac:dyDescent="0.2">
      <c r="A2835" s="110">
        <f t="shared" si="129"/>
        <v>22</v>
      </c>
      <c r="B2835" s="129" t="s">
        <v>205</v>
      </c>
      <c r="C2835" s="129"/>
      <c r="D2835" s="271"/>
      <c r="E2835" s="273"/>
      <c r="F2835" s="273"/>
      <c r="G2835" s="273"/>
      <c r="H2835" s="272"/>
    </row>
    <row r="2836" spans="1:8" x14ac:dyDescent="0.2">
      <c r="A2836" s="110">
        <f t="shared" si="129"/>
        <v>23</v>
      </c>
      <c r="B2836" s="129" t="s">
        <v>206</v>
      </c>
      <c r="C2836" s="129"/>
      <c r="D2836" s="271"/>
      <c r="E2836" s="273"/>
      <c r="F2836" s="273"/>
      <c r="G2836" s="273"/>
      <c r="H2836" s="272"/>
    </row>
    <row r="2837" spans="1:8" x14ac:dyDescent="0.2">
      <c r="A2837" s="110">
        <f t="shared" si="129"/>
        <v>24</v>
      </c>
      <c r="B2837" s="129" t="s">
        <v>145</v>
      </c>
      <c r="C2837" s="129"/>
      <c r="D2837" s="269"/>
      <c r="E2837" s="270"/>
      <c r="F2837" s="270"/>
      <c r="G2837" s="270"/>
      <c r="H2837" s="266"/>
    </row>
    <row r="2838" spans="1:8" x14ac:dyDescent="0.2">
      <c r="A2838" s="139" t="s">
        <v>139</v>
      </c>
      <c r="B2838" s="170" t="s">
        <v>146</v>
      </c>
      <c r="C2838" s="212"/>
      <c r="D2838" s="171">
        <v>0</v>
      </c>
      <c r="E2838" s="172">
        <v>0</v>
      </c>
      <c r="F2838" s="172"/>
      <c r="G2838" s="172">
        <v>0</v>
      </c>
      <c r="H2838" s="168">
        <f>SUM(D2838:G2838)</f>
        <v>0</v>
      </c>
    </row>
    <row r="2839" spans="1:8" x14ac:dyDescent="0.2">
      <c r="A2839" s="139" t="s">
        <v>140</v>
      </c>
      <c r="B2839" s="170" t="s">
        <v>147</v>
      </c>
      <c r="C2839" s="129"/>
      <c r="D2839" s="171">
        <v>0</v>
      </c>
      <c r="E2839" s="172">
        <v>0</v>
      </c>
      <c r="F2839" s="172"/>
      <c r="G2839" s="172">
        <v>0</v>
      </c>
      <c r="H2839" s="168">
        <f>SUM(D2839:G2839)</f>
        <v>0</v>
      </c>
    </row>
    <row r="2840" spans="1:8" x14ac:dyDescent="0.2">
      <c r="A2840" s="139" t="s">
        <v>141</v>
      </c>
      <c r="B2840" s="129" t="s">
        <v>407</v>
      </c>
      <c r="C2840" s="129"/>
      <c r="D2840" s="279">
        <f>+D2832+D2838+D2839</f>
        <v>148623.52542800002</v>
      </c>
      <c r="E2840" s="172">
        <f>+E2832+E2838+E2839</f>
        <v>0</v>
      </c>
      <c r="F2840" s="172">
        <f>+F2832+F2838+F2839</f>
        <v>0</v>
      </c>
      <c r="G2840" s="280">
        <f>+G2832+G2838+G2839</f>
        <v>0</v>
      </c>
      <c r="H2840" s="168">
        <f>SUM(D2840:G2840)</f>
        <v>148623.52542800002</v>
      </c>
    </row>
    <row r="2841" spans="1:8" x14ac:dyDescent="0.2">
      <c r="A2841" s="110">
        <v>25</v>
      </c>
      <c r="B2841" s="129" t="s">
        <v>148</v>
      </c>
      <c r="C2841" s="129"/>
      <c r="D2841" s="279">
        <v>148623.64000000001</v>
      </c>
      <c r="E2841" s="172">
        <v>0</v>
      </c>
      <c r="F2841" s="172"/>
      <c r="G2841" s="280">
        <v>0</v>
      </c>
      <c r="H2841" s="168">
        <f>SUM(D2841:G2841)</f>
        <v>148623.64000000001</v>
      </c>
    </row>
    <row r="2842" spans="1:8" x14ac:dyDescent="0.2">
      <c r="A2842" s="110">
        <f>+A2841+1</f>
        <v>26</v>
      </c>
      <c r="B2842" s="129" t="s">
        <v>149</v>
      </c>
      <c r="C2842" s="129"/>
      <c r="D2842" s="279">
        <f>+D2841-D2840</f>
        <v>0.11457199999131262</v>
      </c>
      <c r="E2842" s="142">
        <f>+E2841-E2840</f>
        <v>0</v>
      </c>
      <c r="F2842" s="142">
        <f>+F2841-F2840</f>
        <v>0</v>
      </c>
      <c r="G2842" s="280">
        <f>+G2841-G2840</f>
        <v>0</v>
      </c>
      <c r="H2842" s="168">
        <f>SUM(D2842:G2842)</f>
        <v>0.11457199999131262</v>
      </c>
    </row>
    <row r="2843" spans="1:8" ht="15.75" thickBot="1" x14ac:dyDescent="0.25">
      <c r="A2843" s="110">
        <f>+A2842+1</f>
        <v>27</v>
      </c>
      <c r="B2843" s="129" t="s">
        <v>207</v>
      </c>
      <c r="C2843" s="129"/>
      <c r="D2843" s="171">
        <v>-4143.09</v>
      </c>
      <c r="E2843" s="172">
        <v>0</v>
      </c>
      <c r="F2843" s="172"/>
      <c r="G2843" s="169"/>
      <c r="H2843" s="173">
        <f>SUM(D2843:F2843)</f>
        <v>-4143.09</v>
      </c>
    </row>
    <row r="2844" spans="1:8" ht="16.5" thickBot="1" x14ac:dyDescent="0.3">
      <c r="A2844" s="110">
        <f>+A2843+1</f>
        <v>28</v>
      </c>
      <c r="B2844" s="116" t="s">
        <v>208</v>
      </c>
      <c r="C2844" s="116"/>
      <c r="D2844" s="174">
        <f>+D2840+D2842+D2843</f>
        <v>144480.55000000002</v>
      </c>
      <c r="E2844" s="174">
        <f>+E2840+E2842+E2843</f>
        <v>0</v>
      </c>
      <c r="F2844" s="174">
        <f>+F2840+F2842+F2843</f>
        <v>0</v>
      </c>
      <c r="G2844" s="174">
        <f>+G2840+G2842</f>
        <v>0</v>
      </c>
      <c r="H2844" s="175">
        <f>SUM(D2844:G2844)</f>
        <v>144480.55000000002</v>
      </c>
    </row>
    <row r="2845" spans="1:8" ht="15.75" thickTop="1" x14ac:dyDescent="0.2">
      <c r="A2845" s="110"/>
      <c r="B2845" s="129"/>
      <c r="C2845" s="129"/>
      <c r="D2845" s="151"/>
      <c r="E2845" s="151"/>
      <c r="F2845" s="151"/>
      <c r="G2845" s="151"/>
      <c r="H2845" s="151"/>
    </row>
    <row r="2846" spans="1:8" ht="16.5" thickBot="1" x14ac:dyDescent="0.3">
      <c r="A2846" s="110"/>
      <c r="B2846" s="135" t="s">
        <v>209</v>
      </c>
      <c r="C2846" s="135"/>
      <c r="D2846" s="151"/>
      <c r="E2846" s="151"/>
      <c r="F2846" s="151"/>
      <c r="G2846" s="151"/>
      <c r="H2846" s="151"/>
    </row>
    <row r="2847" spans="1:8" ht="15.75" thickTop="1" x14ac:dyDescent="0.2">
      <c r="A2847" s="110">
        <f>+A2844+1</f>
        <v>29</v>
      </c>
      <c r="B2847" s="129" t="s">
        <v>168</v>
      </c>
      <c r="C2847" s="129"/>
      <c r="D2847" s="176"/>
      <c r="E2847" s="177"/>
      <c r="F2847" s="178"/>
      <c r="G2847" s="179">
        <v>2086.0700000000002</v>
      </c>
      <c r="H2847" s="180">
        <f>G2847</f>
        <v>2086.0700000000002</v>
      </c>
    </row>
    <row r="2848" spans="1:8" x14ac:dyDescent="0.2">
      <c r="A2848" s="110">
        <f t="shared" ref="A2848:A2856" si="130">+A2847+1</f>
        <v>30</v>
      </c>
      <c r="B2848" s="129" t="s">
        <v>169</v>
      </c>
      <c r="C2848" s="129"/>
      <c r="D2848" s="181"/>
      <c r="E2848" s="182"/>
      <c r="F2848" s="141"/>
      <c r="G2848" s="142">
        <v>0</v>
      </c>
      <c r="H2848" s="183">
        <f t="shared" ref="H2848:H2855" si="131">+G2848</f>
        <v>0</v>
      </c>
    </row>
    <row r="2849" spans="1:9" x14ac:dyDescent="0.2">
      <c r="A2849" s="110">
        <f t="shared" si="130"/>
        <v>31</v>
      </c>
      <c r="B2849" s="129" t="s">
        <v>360</v>
      </c>
      <c r="C2849" s="129"/>
      <c r="D2849" s="181"/>
      <c r="E2849" s="182"/>
      <c r="F2849" s="141"/>
      <c r="G2849" s="142">
        <v>0</v>
      </c>
      <c r="H2849" s="183">
        <f t="shared" si="131"/>
        <v>0</v>
      </c>
    </row>
    <row r="2850" spans="1:9" x14ac:dyDescent="0.2">
      <c r="A2850" s="110">
        <f t="shared" si="130"/>
        <v>32</v>
      </c>
      <c r="B2850" s="129" t="s">
        <v>210</v>
      </c>
      <c r="C2850" s="129"/>
      <c r="D2850" s="181"/>
      <c r="E2850" s="182"/>
      <c r="F2850" s="141"/>
      <c r="G2850" s="142">
        <v>0</v>
      </c>
      <c r="H2850" s="183">
        <f t="shared" si="131"/>
        <v>0</v>
      </c>
    </row>
    <row r="2851" spans="1:9" x14ac:dyDescent="0.2">
      <c r="A2851" s="110">
        <f t="shared" si="130"/>
        <v>33</v>
      </c>
      <c r="B2851" s="129"/>
      <c r="C2851" s="129"/>
      <c r="D2851" s="181"/>
      <c r="E2851" s="182"/>
      <c r="F2851" s="141"/>
      <c r="G2851" s="265"/>
      <c r="H2851" s="274"/>
    </row>
    <row r="2852" spans="1:9" x14ac:dyDescent="0.2">
      <c r="A2852" s="110">
        <f t="shared" si="130"/>
        <v>34</v>
      </c>
      <c r="B2852" s="129" t="s">
        <v>211</v>
      </c>
      <c r="C2852" s="129"/>
      <c r="D2852" s="181"/>
      <c r="E2852" s="182"/>
      <c r="F2852" s="141"/>
      <c r="G2852" s="142">
        <v>0</v>
      </c>
      <c r="H2852" s="183">
        <f t="shared" si="131"/>
        <v>0</v>
      </c>
    </row>
    <row r="2853" spans="1:9" x14ac:dyDescent="0.2">
      <c r="A2853" s="110">
        <f t="shared" si="130"/>
        <v>35</v>
      </c>
      <c r="B2853" s="129" t="s">
        <v>212</v>
      </c>
      <c r="C2853" s="129"/>
      <c r="D2853" s="181"/>
      <c r="E2853" s="182"/>
      <c r="F2853" s="141"/>
      <c r="G2853" s="142">
        <v>0</v>
      </c>
      <c r="H2853" s="183">
        <f t="shared" si="131"/>
        <v>0</v>
      </c>
    </row>
    <row r="2854" spans="1:9" x14ac:dyDescent="0.2">
      <c r="A2854" s="110">
        <f t="shared" si="130"/>
        <v>36</v>
      </c>
      <c r="B2854" s="129" t="s">
        <v>213</v>
      </c>
      <c r="C2854" s="129"/>
      <c r="D2854" s="181"/>
      <c r="E2854" s="182"/>
      <c r="F2854" s="141"/>
      <c r="G2854" s="142">
        <v>0</v>
      </c>
      <c r="H2854" s="183">
        <f t="shared" si="131"/>
        <v>0</v>
      </c>
    </row>
    <row r="2855" spans="1:9" ht="60.75" thickBot="1" x14ac:dyDescent="0.25">
      <c r="A2855" s="184">
        <f t="shared" si="130"/>
        <v>37</v>
      </c>
      <c r="B2855" s="185" t="s">
        <v>214</v>
      </c>
      <c r="C2855" s="186"/>
      <c r="D2855" s="187"/>
      <c r="E2855" s="188"/>
      <c r="F2855" s="189"/>
      <c r="G2855" s="190">
        <v>0</v>
      </c>
      <c r="H2855" s="191">
        <f t="shared" si="131"/>
        <v>0</v>
      </c>
    </row>
    <row r="2856" spans="1:9" ht="17.25" thickTop="1" thickBot="1" x14ac:dyDescent="0.3">
      <c r="A2856" s="110">
        <f t="shared" si="130"/>
        <v>38</v>
      </c>
      <c r="B2856" s="724" t="s">
        <v>215</v>
      </c>
      <c r="C2856" s="116"/>
      <c r="D2856" s="192"/>
      <c r="E2856" s="143"/>
      <c r="F2856" s="193"/>
      <c r="G2856" s="194">
        <f>SUM(G2847:G2855)</f>
        <v>2086.0700000000002</v>
      </c>
      <c r="H2856" s="194">
        <f>SUM(H2847:H2855)</f>
        <v>2086.0700000000002</v>
      </c>
    </row>
    <row r="2857" spans="1:9" ht="16.5" thickTop="1" thickBot="1" x14ac:dyDescent="0.25">
      <c r="A2857" s="110"/>
      <c r="B2857" s="129"/>
      <c r="C2857" s="129"/>
      <c r="D2857" s="195"/>
      <c r="E2857" s="195"/>
      <c r="F2857" s="195"/>
      <c r="G2857" s="195"/>
      <c r="H2857" s="195"/>
    </row>
    <row r="2858" spans="1:9" ht="17.25" thickTop="1" thickBot="1" x14ac:dyDescent="0.3">
      <c r="A2858" s="110">
        <f>+A2856+1</f>
        <v>39</v>
      </c>
      <c r="B2858" s="116" t="s">
        <v>216</v>
      </c>
      <c r="C2858" s="116"/>
      <c r="D2858" s="196">
        <f>D2844</f>
        <v>144480.55000000002</v>
      </c>
      <c r="E2858" s="196">
        <f>E2844</f>
        <v>0</v>
      </c>
      <c r="F2858" s="196">
        <f>F2844</f>
        <v>0</v>
      </c>
      <c r="G2858" s="194">
        <f>G2844+G2856</f>
        <v>2086.0700000000002</v>
      </c>
      <c r="H2858" s="194">
        <f>H2844+H2856</f>
        <v>146566.62000000002</v>
      </c>
      <c r="I2858" s="482"/>
    </row>
    <row r="2859" spans="1:9" ht="16.5" thickTop="1" thickBot="1" x14ac:dyDescent="0.25">
      <c r="A2859" s="110">
        <f>+A2858+1</f>
        <v>40</v>
      </c>
      <c r="B2859" s="725" t="s">
        <v>217</v>
      </c>
      <c r="C2859" s="197"/>
      <c r="D2859" s="201"/>
      <c r="E2859" s="198"/>
      <c r="F2859" s="198"/>
      <c r="G2859" s="198"/>
      <c r="H2859" s="382">
        <v>1.67388E-3</v>
      </c>
    </row>
    <row r="2860" spans="1:9" ht="15.75" thickTop="1" x14ac:dyDescent="0.2"/>
    <row r="2862" spans="1:9" ht="20.25" x14ac:dyDescent="0.3">
      <c r="A2862" s="109" t="s">
        <v>134</v>
      </c>
      <c r="B2862" s="110"/>
      <c r="C2862" s="109"/>
      <c r="E2862" s="202"/>
      <c r="F2862" s="110"/>
      <c r="G2862" s="110"/>
      <c r="H2862" s="110"/>
    </row>
    <row r="2863" spans="1:9" ht="20.25" x14ac:dyDescent="0.3">
      <c r="A2863" s="112" t="s">
        <v>645</v>
      </c>
      <c r="B2863" s="109"/>
      <c r="C2863" s="109"/>
      <c r="D2863" s="110"/>
      <c r="E2863" s="111"/>
      <c r="F2863" s="110"/>
      <c r="G2863" s="110"/>
      <c r="H2863" s="110"/>
    </row>
    <row r="2864" spans="1:9" x14ac:dyDescent="0.2">
      <c r="A2864" s="113" t="s">
        <v>173</v>
      </c>
      <c r="B2864" s="114"/>
      <c r="C2864" s="115"/>
      <c r="D2864" s="110"/>
      <c r="E2864" s="111"/>
      <c r="F2864" s="110"/>
      <c r="G2864" s="110"/>
      <c r="H2864" s="110"/>
    </row>
    <row r="2865" spans="1:8" ht="21" thickBot="1" x14ac:dyDescent="0.35">
      <c r="A2865" s="256" t="s">
        <v>523</v>
      </c>
      <c r="B2865" s="257"/>
      <c r="C2865" s="257"/>
      <c r="D2865" s="110"/>
      <c r="E2865" s="111"/>
      <c r="F2865" s="110"/>
      <c r="G2865" s="110"/>
      <c r="H2865" s="110"/>
    </row>
    <row r="2866" spans="1:8" ht="15.75" thickBot="1" x14ac:dyDescent="0.25">
      <c r="A2866" s="110"/>
      <c r="B2866" s="110"/>
      <c r="C2866" s="110"/>
      <c r="D2866" s="110"/>
      <c r="E2866" s="111"/>
      <c r="F2866" s="110"/>
      <c r="G2866" s="110"/>
      <c r="H2866" s="110"/>
    </row>
    <row r="2867" spans="1:8" ht="15.75" thickTop="1" x14ac:dyDescent="0.2">
      <c r="A2867" s="110">
        <v>1</v>
      </c>
      <c r="B2867" s="117" t="s">
        <v>174</v>
      </c>
      <c r="C2867" s="388">
        <v>622</v>
      </c>
      <c r="D2867" s="118"/>
      <c r="E2867" s="119"/>
      <c r="F2867" s="110"/>
      <c r="G2867" s="120"/>
      <c r="H2867" s="120"/>
    </row>
    <row r="2868" spans="1:8" x14ac:dyDescent="0.2">
      <c r="A2868" s="110">
        <v>2</v>
      </c>
      <c r="B2868" s="117" t="s">
        <v>175</v>
      </c>
      <c r="C2868" s="121" t="s">
        <v>635</v>
      </c>
      <c r="D2868" s="122"/>
      <c r="E2868" s="123"/>
      <c r="F2868" s="110"/>
      <c r="G2868" s="120"/>
      <c r="H2868" s="120"/>
    </row>
    <row r="2869" spans="1:8" ht="15.75" thickBot="1" x14ac:dyDescent="0.25">
      <c r="A2869" s="110">
        <v>3</v>
      </c>
      <c r="B2869" s="117" t="s">
        <v>176</v>
      </c>
      <c r="C2869" s="124" t="s">
        <v>514</v>
      </c>
      <c r="D2869" s="125"/>
      <c r="E2869" s="126"/>
      <c r="F2869" s="120"/>
      <c r="G2869" s="120"/>
      <c r="H2869" s="120"/>
    </row>
    <row r="2870" spans="1:8" ht="15.75" thickTop="1" x14ac:dyDescent="0.2">
      <c r="A2870" s="110"/>
      <c r="B2870" s="117" t="s">
        <v>177</v>
      </c>
      <c r="C2870" s="117"/>
      <c r="D2870" s="127"/>
      <c r="E2870" s="128"/>
      <c r="F2870" s="120"/>
      <c r="G2870" s="120"/>
      <c r="H2870" s="120"/>
    </row>
    <row r="2871" spans="1:8" x14ac:dyDescent="0.2">
      <c r="A2871" s="110"/>
      <c r="B2871" s="110"/>
      <c r="C2871" s="110"/>
      <c r="D2871" s="110"/>
      <c r="E2871" s="111"/>
      <c r="F2871" s="110"/>
      <c r="G2871" s="110"/>
      <c r="H2871" s="110"/>
    </row>
    <row r="2872" spans="1:8" x14ac:dyDescent="0.2">
      <c r="A2872" s="110"/>
      <c r="B2872" s="117"/>
      <c r="C2872" s="117"/>
      <c r="D2872" s="120"/>
      <c r="E2872" s="128"/>
      <c r="F2872" s="127" t="s">
        <v>178</v>
      </c>
      <c r="G2872" s="120"/>
      <c r="H2872" s="120"/>
    </row>
    <row r="2873" spans="1:8" x14ac:dyDescent="0.2">
      <c r="A2873" s="110"/>
      <c r="B2873" s="129"/>
      <c r="C2873" s="129"/>
      <c r="D2873" s="130" t="s">
        <v>179</v>
      </c>
      <c r="E2873" s="131" t="s">
        <v>180</v>
      </c>
      <c r="F2873" s="127" t="s">
        <v>181</v>
      </c>
      <c r="G2873" s="127" t="s">
        <v>182</v>
      </c>
      <c r="H2873" s="120"/>
    </row>
    <row r="2874" spans="1:8" x14ac:dyDescent="0.2">
      <c r="A2874" s="110">
        <v>4</v>
      </c>
      <c r="B2874" s="117" t="s">
        <v>154</v>
      </c>
      <c r="C2874" s="117"/>
      <c r="D2874" s="275"/>
      <c r="E2874" s="132" t="s">
        <v>509</v>
      </c>
      <c r="F2874" s="276"/>
      <c r="G2874" s="422" t="s">
        <v>510</v>
      </c>
      <c r="H2874" s="275"/>
    </row>
    <row r="2875" spans="1:8" ht="15.75" x14ac:dyDescent="0.25">
      <c r="A2875" s="110"/>
      <c r="B2875" s="129"/>
      <c r="C2875" s="129"/>
      <c r="D2875" s="134" t="s">
        <v>183</v>
      </c>
      <c r="E2875" s="135" t="s">
        <v>183</v>
      </c>
      <c r="F2875" s="136" t="s">
        <v>183</v>
      </c>
      <c r="G2875" s="136" t="s">
        <v>184</v>
      </c>
      <c r="H2875" s="136" t="s">
        <v>185</v>
      </c>
    </row>
    <row r="2876" spans="1:8" ht="16.5" thickBot="1" x14ac:dyDescent="0.3">
      <c r="A2876" s="110"/>
      <c r="B2876" s="135" t="s">
        <v>186</v>
      </c>
      <c r="C2876" s="135"/>
      <c r="D2876" s="137"/>
      <c r="E2876" s="138"/>
      <c r="F2876" s="137"/>
      <c r="G2876" s="137"/>
      <c r="H2876" s="137"/>
    </row>
    <row r="2877" spans="1:8" ht="16.5" thickTop="1" x14ac:dyDescent="0.25">
      <c r="A2877" s="139">
        <f>1+A2874</f>
        <v>5</v>
      </c>
      <c r="B2877" s="117" t="s">
        <v>187</v>
      </c>
      <c r="C2877" s="135"/>
      <c r="D2877" s="216">
        <v>0</v>
      </c>
      <c r="E2877" s="217"/>
      <c r="F2877" s="218"/>
      <c r="G2877" s="219"/>
      <c r="H2877" s="220">
        <f>+D2877</f>
        <v>0</v>
      </c>
    </row>
    <row r="2878" spans="1:8" x14ac:dyDescent="0.2">
      <c r="A2878" s="110">
        <f>+A2877+1</f>
        <v>6</v>
      </c>
      <c r="B2878" s="129" t="s">
        <v>188</v>
      </c>
      <c r="C2878" s="129"/>
      <c r="D2878" s="221"/>
      <c r="E2878" s="222">
        <v>0</v>
      </c>
      <c r="F2878" s="223"/>
      <c r="G2878" s="224"/>
      <c r="H2878" s="220">
        <f>+E2878</f>
        <v>0</v>
      </c>
    </row>
    <row r="2879" spans="1:8" x14ac:dyDescent="0.2">
      <c r="A2879" s="110">
        <f>+A2878+1</f>
        <v>7</v>
      </c>
      <c r="B2879" s="129" t="s">
        <v>155</v>
      </c>
      <c r="C2879" s="129"/>
      <c r="D2879" s="225"/>
      <c r="E2879" s="226"/>
      <c r="F2879" s="227">
        <v>0</v>
      </c>
      <c r="G2879" s="228"/>
      <c r="H2879" s="229">
        <f>+F2879</f>
        <v>0</v>
      </c>
    </row>
    <row r="2880" spans="1:8" x14ac:dyDescent="0.2">
      <c r="A2880" s="110">
        <f>+A2879+1</f>
        <v>8</v>
      </c>
      <c r="B2880" s="129" t="s">
        <v>156</v>
      </c>
      <c r="C2880" s="129"/>
      <c r="D2880" s="225"/>
      <c r="E2880" s="230"/>
      <c r="F2880" s="231">
        <v>0</v>
      </c>
      <c r="G2880" s="232"/>
      <c r="H2880" s="229">
        <f>+F2880</f>
        <v>0</v>
      </c>
    </row>
    <row r="2881" spans="1:8" ht="15.75" thickBot="1" x14ac:dyDescent="0.25">
      <c r="A2881" s="110">
        <f>+A2880+1</f>
        <v>9</v>
      </c>
      <c r="B2881" s="129" t="s">
        <v>189</v>
      </c>
      <c r="C2881" s="129"/>
      <c r="D2881" s="225"/>
      <c r="E2881" s="233"/>
      <c r="F2881" s="234"/>
      <c r="G2881" s="414">
        <v>909338</v>
      </c>
      <c r="H2881" s="415">
        <f>+G2881</f>
        <v>909338</v>
      </c>
    </row>
    <row r="2882" spans="1:8" ht="17.25" thickTop="1" thickBot="1" x14ac:dyDescent="0.3">
      <c r="A2882" s="110">
        <f>+A2881+1</f>
        <v>10</v>
      </c>
      <c r="B2882" s="116" t="s">
        <v>190</v>
      </c>
      <c r="C2882" s="116"/>
      <c r="D2882" s="237">
        <f>+D2877</f>
        <v>0</v>
      </c>
      <c r="E2882" s="238">
        <f>+E2878</f>
        <v>0</v>
      </c>
      <c r="F2882" s="239">
        <f>+F2879+F2880</f>
        <v>0</v>
      </c>
      <c r="G2882" s="385">
        <f>+G2881</f>
        <v>909338</v>
      </c>
      <c r="H2882" s="385">
        <f>SUM(D2882:G2882)</f>
        <v>909338</v>
      </c>
    </row>
    <row r="2883" spans="1:8" ht="15.75" thickTop="1" x14ac:dyDescent="0.2">
      <c r="A2883" s="110"/>
      <c r="B2883" s="129"/>
      <c r="C2883" s="129"/>
      <c r="D2883" s="144"/>
      <c r="E2883" s="145"/>
      <c r="F2883" s="144"/>
      <c r="G2883" s="144"/>
      <c r="H2883" s="144"/>
    </row>
    <row r="2884" spans="1:8" ht="16.5" thickBot="1" x14ac:dyDescent="0.3">
      <c r="A2884" s="110"/>
      <c r="B2884" s="135" t="s">
        <v>191</v>
      </c>
      <c r="C2884" s="135"/>
      <c r="D2884" s="144"/>
      <c r="E2884" s="145"/>
      <c r="F2884" s="144"/>
      <c r="G2884" s="144"/>
      <c r="H2884" s="144"/>
    </row>
    <row r="2885" spans="1:8" ht="15.75" thickTop="1" x14ac:dyDescent="0.2">
      <c r="A2885" s="110">
        <f>+A2882+1</f>
        <v>11</v>
      </c>
      <c r="B2885" s="129" t="s">
        <v>192</v>
      </c>
      <c r="C2885" s="129"/>
      <c r="D2885" s="146">
        <v>0</v>
      </c>
      <c r="E2885" s="147">
        <v>0</v>
      </c>
      <c r="F2885" s="147">
        <v>0</v>
      </c>
      <c r="G2885" s="147">
        <v>818301.53</v>
      </c>
      <c r="H2885" s="148">
        <f>G2885</f>
        <v>818301.53</v>
      </c>
    </row>
    <row r="2886" spans="1:8" ht="16.5" thickBot="1" x14ac:dyDescent="0.3">
      <c r="A2886" s="110">
        <f>+A2885+1</f>
        <v>12</v>
      </c>
      <c r="B2886" s="724" t="s">
        <v>193</v>
      </c>
      <c r="C2886" s="116"/>
      <c r="D2886" s="277">
        <f>+D2882-D2885</f>
        <v>0</v>
      </c>
      <c r="E2886" s="149">
        <f>+E2882-E2885</f>
        <v>0</v>
      </c>
      <c r="F2886" s="149">
        <f>+F2882-F2885</f>
        <v>0</v>
      </c>
      <c r="G2886" s="149">
        <f>+G2882-G2885</f>
        <v>91036.469999999972</v>
      </c>
      <c r="H2886" s="150">
        <f>+H2882-H2885</f>
        <v>91036.469999999972</v>
      </c>
    </row>
    <row r="2887" spans="1:8" ht="15.75" thickTop="1" x14ac:dyDescent="0.2">
      <c r="A2887" s="110"/>
      <c r="B2887" s="129"/>
      <c r="C2887" s="129"/>
      <c r="D2887" s="129"/>
      <c r="E2887" s="151"/>
      <c r="F2887" s="129"/>
      <c r="G2887" s="129"/>
      <c r="H2887" s="129"/>
    </row>
    <row r="2888" spans="1:8" ht="16.5" thickBot="1" x14ac:dyDescent="0.3">
      <c r="A2888" s="110"/>
      <c r="B2888" s="152" t="s">
        <v>194</v>
      </c>
      <c r="C2888" s="134"/>
      <c r="D2888" s="129"/>
      <c r="E2888" s="151"/>
      <c r="F2888" s="129"/>
      <c r="G2888" s="129"/>
      <c r="H2888" s="129"/>
    </row>
    <row r="2889" spans="1:8" ht="15.75" thickTop="1" x14ac:dyDescent="0.2">
      <c r="A2889" s="110">
        <f>+A2886+1</f>
        <v>13</v>
      </c>
      <c r="B2889" s="129" t="s">
        <v>195</v>
      </c>
      <c r="C2889" s="129"/>
      <c r="D2889" s="153"/>
      <c r="E2889" s="154"/>
      <c r="F2889" s="140"/>
      <c r="G2889" s="155"/>
      <c r="H2889" s="418">
        <f>H2824</f>
        <v>31039540</v>
      </c>
    </row>
    <row r="2890" spans="1:8" x14ac:dyDescent="0.2">
      <c r="A2890" s="110">
        <f>+A2889+1</f>
        <v>14</v>
      </c>
      <c r="B2890" s="110" t="s">
        <v>196</v>
      </c>
      <c r="C2890" s="110"/>
      <c r="D2890" s="157"/>
      <c r="E2890" s="158"/>
      <c r="F2890" s="159"/>
      <c r="G2890" s="160"/>
      <c r="H2890" s="419">
        <v>0</v>
      </c>
    </row>
    <row r="2891" spans="1:8" x14ac:dyDescent="0.2">
      <c r="A2891" s="110">
        <f>+A2890+1</f>
        <v>15</v>
      </c>
      <c r="B2891" s="129" t="s">
        <v>197</v>
      </c>
      <c r="C2891" s="129"/>
      <c r="D2891" s="157"/>
      <c r="E2891" s="158"/>
      <c r="F2891" s="159"/>
      <c r="G2891" s="160"/>
      <c r="H2891" s="419">
        <v>0</v>
      </c>
    </row>
    <row r="2892" spans="1:8" ht="15.75" thickBot="1" x14ac:dyDescent="0.25">
      <c r="A2892" s="110">
        <f>+A2891+1</f>
        <v>16</v>
      </c>
      <c r="B2892" s="129" t="s">
        <v>198</v>
      </c>
      <c r="C2892" s="129"/>
      <c r="D2892" s="157"/>
      <c r="E2892" s="158"/>
      <c r="F2892" s="159"/>
      <c r="G2892" s="160"/>
      <c r="H2892" s="419">
        <v>0</v>
      </c>
    </row>
    <row r="2893" spans="1:8" ht="17.25" thickTop="1" thickBot="1" x14ac:dyDescent="0.3">
      <c r="A2893" s="110">
        <f>+A2892+1</f>
        <v>17</v>
      </c>
      <c r="B2893" s="116" t="s">
        <v>199</v>
      </c>
      <c r="C2893" s="116"/>
      <c r="D2893" s="162"/>
      <c r="E2893" s="163"/>
      <c r="F2893" s="164"/>
      <c r="G2893" s="164"/>
      <c r="H2893" s="420">
        <f>+H2889+H2890+H2891-H2892</f>
        <v>31039540</v>
      </c>
    </row>
    <row r="2894" spans="1:8" ht="15.75" thickTop="1" x14ac:dyDescent="0.2">
      <c r="A2894" s="110"/>
      <c r="B2894" s="129" t="s">
        <v>177</v>
      </c>
      <c r="C2894" s="129"/>
      <c r="D2894" s="166"/>
      <c r="E2894" s="167"/>
      <c r="F2894" s="166"/>
      <c r="G2894" s="166"/>
      <c r="H2894" s="166"/>
    </row>
    <row r="2895" spans="1:8" ht="16.5" thickBot="1" x14ac:dyDescent="0.3">
      <c r="A2895" s="110"/>
      <c r="B2895" s="135" t="s">
        <v>200</v>
      </c>
      <c r="C2895" s="135"/>
      <c r="D2895" s="166"/>
      <c r="E2895" s="167"/>
      <c r="F2895" s="166"/>
      <c r="G2895" s="166"/>
      <c r="H2895" s="166"/>
    </row>
    <row r="2896" spans="1:8" ht="15.75" thickTop="1" x14ac:dyDescent="0.2">
      <c r="A2896" s="110">
        <f>+A2893+1</f>
        <v>18</v>
      </c>
      <c r="B2896" s="129" t="s">
        <v>201</v>
      </c>
      <c r="C2896" s="129"/>
      <c r="D2896" s="199">
        <v>0</v>
      </c>
      <c r="E2896" s="200">
        <f>+INT(E2886/$H$32*10000000)/10000000</f>
        <v>0</v>
      </c>
      <c r="F2896" s="200">
        <f>+INT(F2886/$H$32*10000000)/10000000</f>
        <v>0</v>
      </c>
      <c r="G2896" s="200">
        <f>+INT(G2886/$H$2893*10000000)/10000000</f>
        <v>2.9329E-3</v>
      </c>
      <c r="H2896" s="278">
        <f>SUM(D2896:G2896)</f>
        <v>2.9329E-3</v>
      </c>
    </row>
    <row r="2897" spans="1:8" x14ac:dyDescent="0.2">
      <c r="A2897" s="110">
        <f t="shared" ref="A2897:A2902" si="132">+A2896+1</f>
        <v>19</v>
      </c>
      <c r="B2897" s="129" t="s">
        <v>202</v>
      </c>
      <c r="C2897" s="129"/>
      <c r="D2897" s="142">
        <f>H2893*D2896</f>
        <v>0</v>
      </c>
      <c r="E2897" s="142">
        <f>+$H$32*E2896</f>
        <v>0</v>
      </c>
      <c r="F2897" s="142">
        <f>+$H$32*F2896</f>
        <v>0</v>
      </c>
      <c r="G2897" s="142">
        <f>H2893*G2896</f>
        <v>91035.866865999997</v>
      </c>
      <c r="H2897" s="168">
        <f>SUM(D2897:G2897)</f>
        <v>91035.866865999997</v>
      </c>
    </row>
    <row r="2898" spans="1:8" x14ac:dyDescent="0.2">
      <c r="A2898" s="110">
        <f t="shared" si="132"/>
        <v>20</v>
      </c>
      <c r="B2898" s="129" t="s">
        <v>203</v>
      </c>
      <c r="C2898" s="129"/>
      <c r="D2898" s="281">
        <f>IF(D2886&lt;&gt;0,+D2897-D2886,0)</f>
        <v>0</v>
      </c>
      <c r="E2898" s="283">
        <f>IF(E2886&lt;&gt;0,+E2897-E2886,0)</f>
        <v>0</v>
      </c>
      <c r="F2898" s="283">
        <f>IF(F2886&lt;&gt;0,+F2897-F2886,0)</f>
        <v>0</v>
      </c>
      <c r="G2898" s="282">
        <f>IF(G2886&lt;&gt;0,+G2897-G2886,0)</f>
        <v>-0.60313399997539818</v>
      </c>
      <c r="H2898" s="168">
        <f>SUM(D2898:G2898)</f>
        <v>-0.60313399997539818</v>
      </c>
    </row>
    <row r="2899" spans="1:8" ht="15.75" x14ac:dyDescent="0.25">
      <c r="A2899" s="110">
        <f t="shared" si="132"/>
        <v>21</v>
      </c>
      <c r="B2899" s="129" t="s">
        <v>204</v>
      </c>
      <c r="C2899" s="129"/>
      <c r="D2899" s="267"/>
      <c r="E2899" s="169"/>
      <c r="F2899" s="169"/>
      <c r="G2899" s="169"/>
      <c r="H2899" s="268"/>
    </row>
    <row r="2900" spans="1:8" x14ac:dyDescent="0.2">
      <c r="A2900" s="110">
        <f t="shared" si="132"/>
        <v>22</v>
      </c>
      <c r="B2900" s="129" t="s">
        <v>205</v>
      </c>
      <c r="C2900" s="129"/>
      <c r="D2900" s="271"/>
      <c r="E2900" s="273"/>
      <c r="F2900" s="273"/>
      <c r="G2900" s="273"/>
      <c r="H2900" s="272"/>
    </row>
    <row r="2901" spans="1:8" x14ac:dyDescent="0.2">
      <c r="A2901" s="110">
        <f t="shared" si="132"/>
        <v>23</v>
      </c>
      <c r="B2901" s="129" t="s">
        <v>206</v>
      </c>
      <c r="C2901" s="129"/>
      <c r="D2901" s="271"/>
      <c r="E2901" s="273"/>
      <c r="F2901" s="273"/>
      <c r="G2901" s="273"/>
      <c r="H2901" s="272"/>
    </row>
    <row r="2902" spans="1:8" x14ac:dyDescent="0.2">
      <c r="A2902" s="110">
        <f t="shared" si="132"/>
        <v>24</v>
      </c>
      <c r="B2902" s="129" t="s">
        <v>145</v>
      </c>
      <c r="C2902" s="129"/>
      <c r="D2902" s="269"/>
      <c r="E2902" s="270"/>
      <c r="F2902" s="270"/>
      <c r="G2902" s="270"/>
      <c r="H2902" s="266"/>
    </row>
    <row r="2903" spans="1:8" x14ac:dyDescent="0.2">
      <c r="A2903" s="139" t="s">
        <v>139</v>
      </c>
      <c r="B2903" s="170" t="s">
        <v>146</v>
      </c>
      <c r="C2903" s="212"/>
      <c r="D2903" s="171">
        <v>0</v>
      </c>
      <c r="E2903" s="172">
        <v>0</v>
      </c>
      <c r="F2903" s="172"/>
      <c r="G2903" s="172">
        <v>0</v>
      </c>
      <c r="H2903" s="168">
        <f>SUM(D2903:G2903)</f>
        <v>0</v>
      </c>
    </row>
    <row r="2904" spans="1:8" x14ac:dyDescent="0.2">
      <c r="A2904" s="139" t="s">
        <v>140</v>
      </c>
      <c r="B2904" s="170" t="s">
        <v>147</v>
      </c>
      <c r="C2904" s="129"/>
      <c r="D2904" s="171">
        <v>0</v>
      </c>
      <c r="E2904" s="172">
        <v>0</v>
      </c>
      <c r="F2904" s="172"/>
      <c r="G2904" s="172">
        <v>0</v>
      </c>
      <c r="H2904" s="168">
        <f>SUM(D2904:G2904)</f>
        <v>0</v>
      </c>
    </row>
    <row r="2905" spans="1:8" x14ac:dyDescent="0.2">
      <c r="A2905" s="139" t="s">
        <v>141</v>
      </c>
      <c r="B2905" s="129" t="s">
        <v>407</v>
      </c>
      <c r="C2905" s="129"/>
      <c r="D2905" s="279">
        <f>+D2897+D2903+D2904</f>
        <v>0</v>
      </c>
      <c r="E2905" s="172">
        <f>+E2897+E2903+E2904</f>
        <v>0</v>
      </c>
      <c r="F2905" s="172">
        <f>+F2897+F2903+F2904</f>
        <v>0</v>
      </c>
      <c r="G2905" s="280">
        <f>+G2897+G2903+G2904</f>
        <v>91035.866865999997</v>
      </c>
      <c r="H2905" s="168">
        <f>SUM(D2905:G2905)</f>
        <v>91035.866865999997</v>
      </c>
    </row>
    <row r="2906" spans="1:8" x14ac:dyDescent="0.2">
      <c r="A2906" s="110">
        <v>25</v>
      </c>
      <c r="B2906" s="129" t="s">
        <v>148</v>
      </c>
      <c r="C2906" s="129"/>
      <c r="D2906" s="279">
        <v>0</v>
      </c>
      <c r="E2906" s="172">
        <v>0</v>
      </c>
      <c r="F2906" s="172"/>
      <c r="G2906" s="280">
        <v>91035.87</v>
      </c>
      <c r="H2906" s="168">
        <f>SUM(D2906:G2906)</f>
        <v>91035.87</v>
      </c>
    </row>
    <row r="2907" spans="1:8" x14ac:dyDescent="0.2">
      <c r="A2907" s="110">
        <f>+A2906+1</f>
        <v>26</v>
      </c>
      <c r="B2907" s="129" t="s">
        <v>149</v>
      </c>
      <c r="C2907" s="129"/>
      <c r="D2907" s="279">
        <f>+D2906-D2905</f>
        <v>0</v>
      </c>
      <c r="E2907" s="142">
        <f>+E2906-E2905</f>
        <v>0</v>
      </c>
      <c r="F2907" s="142">
        <f>+F2906-F2905</f>
        <v>0</v>
      </c>
      <c r="G2907" s="280">
        <f>+G2906-G2905</f>
        <v>3.1339999986812472E-3</v>
      </c>
      <c r="H2907" s="168">
        <f>SUM(D2907:G2907)</f>
        <v>3.1339999986812472E-3</v>
      </c>
    </row>
    <row r="2908" spans="1:8" ht="15.75" thickBot="1" x14ac:dyDescent="0.25">
      <c r="A2908" s="110">
        <f>+A2907+1</f>
        <v>27</v>
      </c>
      <c r="B2908" s="129" t="s">
        <v>207</v>
      </c>
      <c r="C2908" s="129"/>
      <c r="D2908" s="171">
        <v>0</v>
      </c>
      <c r="E2908" s="172">
        <v>0</v>
      </c>
      <c r="F2908" s="172"/>
      <c r="G2908" s="169"/>
      <c r="H2908" s="173">
        <f>SUM(D2908:F2908)</f>
        <v>0</v>
      </c>
    </row>
    <row r="2909" spans="1:8" ht="16.5" thickBot="1" x14ac:dyDescent="0.3">
      <c r="A2909" s="110">
        <f>+A2908+1</f>
        <v>28</v>
      </c>
      <c r="B2909" s="116" t="s">
        <v>208</v>
      </c>
      <c r="C2909" s="116"/>
      <c r="D2909" s="174">
        <f>+D2905+D2907+D2908</f>
        <v>0</v>
      </c>
      <c r="E2909" s="174">
        <f>+E2905+E2907+E2908</f>
        <v>0</v>
      </c>
      <c r="F2909" s="174">
        <f>+F2905+F2907+F2908</f>
        <v>0</v>
      </c>
      <c r="G2909" s="174">
        <f>+G2905+G2907</f>
        <v>91035.87</v>
      </c>
      <c r="H2909" s="175">
        <f>SUM(D2909:G2909)</f>
        <v>91035.87</v>
      </c>
    </row>
    <row r="2910" spans="1:8" ht="15.75" thickTop="1" x14ac:dyDescent="0.2">
      <c r="A2910" s="110"/>
      <c r="B2910" s="129"/>
      <c r="C2910" s="129"/>
      <c r="D2910" s="151"/>
      <c r="E2910" s="151"/>
      <c r="F2910" s="151"/>
      <c r="G2910" s="151"/>
      <c r="H2910" s="151"/>
    </row>
    <row r="2911" spans="1:8" ht="16.5" thickBot="1" x14ac:dyDescent="0.3">
      <c r="A2911" s="110"/>
      <c r="B2911" s="135" t="s">
        <v>209</v>
      </c>
      <c r="C2911" s="135"/>
      <c r="D2911" s="151"/>
      <c r="E2911" s="151"/>
      <c r="F2911" s="151"/>
      <c r="G2911" s="151"/>
      <c r="H2911" s="151"/>
    </row>
    <row r="2912" spans="1:8" ht="15.75" thickTop="1" x14ac:dyDescent="0.2">
      <c r="A2912" s="110">
        <f>+A2909+1</f>
        <v>29</v>
      </c>
      <c r="B2912" s="129" t="s">
        <v>168</v>
      </c>
      <c r="C2912" s="129"/>
      <c r="D2912" s="176"/>
      <c r="E2912" s="177"/>
      <c r="F2912" s="178"/>
      <c r="G2912" s="179">
        <v>1277.77</v>
      </c>
      <c r="H2912" s="180">
        <f>G2912</f>
        <v>1277.77</v>
      </c>
    </row>
    <row r="2913" spans="1:9" x14ac:dyDescent="0.2">
      <c r="A2913" s="110">
        <f t="shared" ref="A2913:A2921" si="133">+A2912+1</f>
        <v>30</v>
      </c>
      <c r="B2913" s="129" t="s">
        <v>169</v>
      </c>
      <c r="C2913" s="129"/>
      <c r="D2913" s="181"/>
      <c r="E2913" s="182"/>
      <c r="F2913" s="141"/>
      <c r="G2913" s="142">
        <v>0</v>
      </c>
      <c r="H2913" s="183">
        <f t="shared" ref="H2913:H2920" si="134">+G2913</f>
        <v>0</v>
      </c>
    </row>
    <row r="2914" spans="1:9" x14ac:dyDescent="0.2">
      <c r="A2914" s="110">
        <f t="shared" si="133"/>
        <v>31</v>
      </c>
      <c r="B2914" s="129" t="s">
        <v>360</v>
      </c>
      <c r="C2914" s="129"/>
      <c r="D2914" s="181"/>
      <c r="E2914" s="182"/>
      <c r="F2914" s="141"/>
      <c r="G2914" s="142">
        <v>0</v>
      </c>
      <c r="H2914" s="183">
        <f t="shared" si="134"/>
        <v>0</v>
      </c>
    </row>
    <row r="2915" spans="1:9" x14ac:dyDescent="0.2">
      <c r="A2915" s="110">
        <f t="shared" si="133"/>
        <v>32</v>
      </c>
      <c r="B2915" s="129" t="s">
        <v>210</v>
      </c>
      <c r="C2915" s="129"/>
      <c r="D2915" s="181"/>
      <c r="E2915" s="182"/>
      <c r="F2915" s="141"/>
      <c r="G2915" s="142">
        <v>0</v>
      </c>
      <c r="H2915" s="183">
        <f t="shared" si="134"/>
        <v>0</v>
      </c>
    </row>
    <row r="2916" spans="1:9" x14ac:dyDescent="0.2">
      <c r="A2916" s="110">
        <f t="shared" si="133"/>
        <v>33</v>
      </c>
      <c r="B2916" s="129"/>
      <c r="C2916" s="129"/>
      <c r="D2916" s="181"/>
      <c r="E2916" s="182"/>
      <c r="F2916" s="141"/>
      <c r="G2916" s="265"/>
      <c r="H2916" s="274"/>
    </row>
    <row r="2917" spans="1:9" x14ac:dyDescent="0.2">
      <c r="A2917" s="110">
        <f t="shared" si="133"/>
        <v>34</v>
      </c>
      <c r="B2917" s="129" t="s">
        <v>211</v>
      </c>
      <c r="C2917" s="129"/>
      <c r="D2917" s="181"/>
      <c r="E2917" s="182"/>
      <c r="F2917" s="141"/>
      <c r="G2917" s="142">
        <v>0</v>
      </c>
      <c r="H2917" s="183">
        <f t="shared" si="134"/>
        <v>0</v>
      </c>
    </row>
    <row r="2918" spans="1:9" x14ac:dyDescent="0.2">
      <c r="A2918" s="110">
        <f t="shared" si="133"/>
        <v>35</v>
      </c>
      <c r="B2918" s="129" t="s">
        <v>212</v>
      </c>
      <c r="C2918" s="129"/>
      <c r="D2918" s="181"/>
      <c r="E2918" s="182"/>
      <c r="F2918" s="141"/>
      <c r="G2918" s="142">
        <v>0</v>
      </c>
      <c r="H2918" s="183">
        <f t="shared" si="134"/>
        <v>0</v>
      </c>
    </row>
    <row r="2919" spans="1:9" x14ac:dyDescent="0.2">
      <c r="A2919" s="110">
        <f t="shared" si="133"/>
        <v>36</v>
      </c>
      <c r="B2919" s="129" t="s">
        <v>213</v>
      </c>
      <c r="C2919" s="129"/>
      <c r="D2919" s="181"/>
      <c r="E2919" s="182"/>
      <c r="F2919" s="141"/>
      <c r="G2919" s="142">
        <v>0</v>
      </c>
      <c r="H2919" s="183">
        <f t="shared" si="134"/>
        <v>0</v>
      </c>
    </row>
    <row r="2920" spans="1:9" ht="60.75" thickBot="1" x14ac:dyDescent="0.25">
      <c r="A2920" s="184">
        <f t="shared" si="133"/>
        <v>37</v>
      </c>
      <c r="B2920" s="185" t="s">
        <v>214</v>
      </c>
      <c r="C2920" s="186"/>
      <c r="D2920" s="187"/>
      <c r="E2920" s="188"/>
      <c r="F2920" s="189"/>
      <c r="G2920" s="190">
        <v>0</v>
      </c>
      <c r="H2920" s="191">
        <f t="shared" si="134"/>
        <v>0</v>
      </c>
    </row>
    <row r="2921" spans="1:9" ht="17.25" thickTop="1" thickBot="1" x14ac:dyDescent="0.3">
      <c r="A2921" s="110">
        <f t="shared" si="133"/>
        <v>38</v>
      </c>
      <c r="B2921" s="724" t="s">
        <v>215</v>
      </c>
      <c r="C2921" s="116"/>
      <c r="D2921" s="192"/>
      <c r="E2921" s="143"/>
      <c r="F2921" s="193"/>
      <c r="G2921" s="194">
        <f>SUM(G2912:G2920)</f>
        <v>1277.77</v>
      </c>
      <c r="H2921" s="194">
        <f>SUM(H2912:H2920)</f>
        <v>1277.77</v>
      </c>
    </row>
    <row r="2922" spans="1:9" ht="16.5" thickTop="1" thickBot="1" x14ac:dyDescent="0.25">
      <c r="A2922" s="110"/>
      <c r="B2922" s="129"/>
      <c r="C2922" s="129"/>
      <c r="D2922" s="195"/>
      <c r="E2922" s="195"/>
      <c r="F2922" s="195"/>
      <c r="G2922" s="195"/>
      <c r="H2922" s="195"/>
    </row>
    <row r="2923" spans="1:9" ht="17.25" thickTop="1" thickBot="1" x14ac:dyDescent="0.3">
      <c r="A2923" s="110">
        <f>+A2921+1</f>
        <v>39</v>
      </c>
      <c r="B2923" s="116" t="s">
        <v>216</v>
      </c>
      <c r="C2923" s="116"/>
      <c r="D2923" s="196">
        <f>D2909</f>
        <v>0</v>
      </c>
      <c r="E2923" s="196">
        <f>E2909</f>
        <v>0</v>
      </c>
      <c r="F2923" s="196">
        <f>F2909</f>
        <v>0</v>
      </c>
      <c r="G2923" s="194">
        <f>G2909+G2921</f>
        <v>92313.64</v>
      </c>
      <c r="H2923" s="194">
        <f>H2909+H2921</f>
        <v>92313.64</v>
      </c>
      <c r="I2923" s="482"/>
    </row>
    <row r="2924" spans="1:9" ht="16.5" thickTop="1" thickBot="1" x14ac:dyDescent="0.25">
      <c r="A2924" s="110">
        <f>+A2923+1</f>
        <v>40</v>
      </c>
      <c r="B2924" s="725" t="s">
        <v>217</v>
      </c>
      <c r="C2924" s="197"/>
      <c r="D2924" s="201"/>
      <c r="E2924" s="198"/>
      <c r="F2924" s="198"/>
      <c r="G2924" s="198"/>
      <c r="H2924" s="382">
        <v>1.0542800000000001E-3</v>
      </c>
    </row>
    <row r="2925" spans="1:9" ht="15.75" thickTop="1" x14ac:dyDescent="0.2"/>
    <row r="2927" spans="1:9" ht="20.25" x14ac:dyDescent="0.3">
      <c r="A2927" s="109" t="s">
        <v>134</v>
      </c>
      <c r="B2927" s="110"/>
      <c r="C2927" s="109"/>
      <c r="E2927" s="202"/>
      <c r="F2927" s="110"/>
      <c r="G2927" s="110"/>
      <c r="H2927" s="110"/>
    </row>
    <row r="2928" spans="1:9" ht="20.25" x14ac:dyDescent="0.3">
      <c r="A2928" s="112" t="s">
        <v>645</v>
      </c>
      <c r="B2928" s="109"/>
      <c r="C2928" s="109"/>
      <c r="D2928" s="110"/>
      <c r="E2928" s="111"/>
      <c r="F2928" s="110"/>
      <c r="G2928" s="110"/>
      <c r="H2928" s="110"/>
    </row>
    <row r="2929" spans="1:8" x14ac:dyDescent="0.2">
      <c r="A2929" s="113" t="s">
        <v>173</v>
      </c>
      <c r="B2929" s="114"/>
      <c r="C2929" s="115"/>
      <c r="D2929" s="110"/>
      <c r="E2929" s="111"/>
      <c r="F2929" s="110"/>
      <c r="G2929" s="110"/>
      <c r="H2929" s="110"/>
    </row>
    <row r="2930" spans="1:8" ht="21" thickBot="1" x14ac:dyDescent="0.35">
      <c r="A2930" s="256" t="s">
        <v>523</v>
      </c>
      <c r="B2930" s="257"/>
      <c r="C2930" s="257"/>
      <c r="D2930" s="110"/>
      <c r="E2930" s="111"/>
      <c r="F2930" s="110"/>
      <c r="G2930" s="110"/>
      <c r="H2930" s="110"/>
    </row>
    <row r="2931" spans="1:8" ht="15.75" thickBot="1" x14ac:dyDescent="0.25">
      <c r="A2931" s="110"/>
      <c r="B2931" s="110"/>
      <c r="C2931" s="110"/>
      <c r="D2931" s="110"/>
      <c r="E2931" s="111"/>
      <c r="F2931" s="110"/>
      <c r="G2931" s="110"/>
      <c r="H2931" s="110"/>
    </row>
    <row r="2932" spans="1:8" ht="15.75" thickTop="1" x14ac:dyDescent="0.2">
      <c r="A2932" s="110">
        <v>1</v>
      </c>
      <c r="B2932" s="117" t="s">
        <v>174</v>
      </c>
      <c r="C2932" s="389">
        <v>631</v>
      </c>
      <c r="D2932" s="118"/>
      <c r="E2932" s="119"/>
      <c r="F2932" s="110"/>
      <c r="G2932" s="120"/>
      <c r="H2932" s="120"/>
    </row>
    <row r="2933" spans="1:8" x14ac:dyDescent="0.2">
      <c r="A2933" s="110">
        <v>2</v>
      </c>
      <c r="B2933" s="117" t="s">
        <v>175</v>
      </c>
      <c r="C2933" s="121" t="s">
        <v>442</v>
      </c>
      <c r="D2933" s="122"/>
      <c r="E2933" s="123"/>
      <c r="F2933" s="110"/>
      <c r="G2933" s="120"/>
      <c r="H2933" s="120"/>
    </row>
    <row r="2934" spans="1:8" ht="15.75" thickBot="1" x14ac:dyDescent="0.25">
      <c r="A2934" s="110">
        <v>3</v>
      </c>
      <c r="B2934" s="117" t="s">
        <v>176</v>
      </c>
      <c r="C2934" s="124"/>
      <c r="D2934" s="125"/>
      <c r="E2934" s="126"/>
      <c r="F2934" s="120"/>
      <c r="G2934" s="120"/>
      <c r="H2934" s="120"/>
    </row>
    <row r="2935" spans="1:8" ht="15.75" thickTop="1" x14ac:dyDescent="0.2">
      <c r="A2935" s="110"/>
      <c r="B2935" s="117" t="s">
        <v>177</v>
      </c>
      <c r="C2935" s="117"/>
      <c r="D2935" s="127"/>
      <c r="E2935" s="128"/>
      <c r="F2935" s="120"/>
      <c r="G2935" s="120"/>
      <c r="H2935" s="120"/>
    </row>
    <row r="2936" spans="1:8" x14ac:dyDescent="0.2">
      <c r="A2936" s="110"/>
      <c r="B2936" s="110"/>
      <c r="C2936" s="110"/>
      <c r="D2936" s="110"/>
      <c r="E2936" s="111"/>
      <c r="F2936" s="110"/>
      <c r="G2936" s="110"/>
      <c r="H2936" s="110"/>
    </row>
    <row r="2937" spans="1:8" x14ac:dyDescent="0.2">
      <c r="A2937" s="110"/>
      <c r="B2937" s="117"/>
      <c r="C2937" s="117"/>
      <c r="D2937" s="120"/>
      <c r="E2937" s="128"/>
      <c r="F2937" s="127" t="s">
        <v>178</v>
      </c>
      <c r="G2937" s="120"/>
      <c r="H2937" s="120"/>
    </row>
    <row r="2938" spans="1:8" x14ac:dyDescent="0.2">
      <c r="A2938" s="110"/>
      <c r="B2938" s="129"/>
      <c r="C2938" s="129"/>
      <c r="D2938" s="130" t="s">
        <v>179</v>
      </c>
      <c r="E2938" s="131" t="s">
        <v>180</v>
      </c>
      <c r="F2938" s="127" t="s">
        <v>181</v>
      </c>
      <c r="G2938" s="127" t="s">
        <v>182</v>
      </c>
      <c r="H2938" s="120"/>
    </row>
    <row r="2939" spans="1:8" x14ac:dyDescent="0.2">
      <c r="A2939" s="110">
        <v>4</v>
      </c>
      <c r="B2939" s="117" t="s">
        <v>154</v>
      </c>
      <c r="C2939" s="117"/>
      <c r="D2939" s="275"/>
      <c r="E2939" s="132" t="s">
        <v>509</v>
      </c>
      <c r="F2939" s="276"/>
      <c r="G2939" s="422" t="s">
        <v>509</v>
      </c>
      <c r="H2939" s="275"/>
    </row>
    <row r="2940" spans="1:8" ht="15.75" x14ac:dyDescent="0.25">
      <c r="A2940" s="110"/>
      <c r="B2940" s="129"/>
      <c r="C2940" s="129"/>
      <c r="D2940" s="134" t="s">
        <v>183</v>
      </c>
      <c r="E2940" s="135" t="s">
        <v>183</v>
      </c>
      <c r="F2940" s="136" t="s">
        <v>183</v>
      </c>
      <c r="G2940" s="136" t="s">
        <v>184</v>
      </c>
      <c r="H2940" s="136" t="s">
        <v>185</v>
      </c>
    </row>
    <row r="2941" spans="1:8" ht="16.5" thickBot="1" x14ac:dyDescent="0.3">
      <c r="A2941" s="110"/>
      <c r="B2941" s="135" t="s">
        <v>186</v>
      </c>
      <c r="C2941" s="135"/>
      <c r="D2941" s="137"/>
      <c r="E2941" s="138"/>
      <c r="F2941" s="137"/>
      <c r="G2941" s="137"/>
      <c r="H2941" s="137"/>
    </row>
    <row r="2942" spans="1:8" ht="16.5" thickTop="1" x14ac:dyDescent="0.25">
      <c r="A2942" s="139">
        <f>1+A2939</f>
        <v>5</v>
      </c>
      <c r="B2942" s="117" t="s">
        <v>187</v>
      </c>
      <c r="C2942" s="135"/>
      <c r="D2942" s="216">
        <v>0</v>
      </c>
      <c r="E2942" s="217"/>
      <c r="F2942" s="218"/>
      <c r="G2942" s="219"/>
      <c r="H2942" s="220">
        <f>+D2942</f>
        <v>0</v>
      </c>
    </row>
    <row r="2943" spans="1:8" x14ac:dyDescent="0.2">
      <c r="A2943" s="110">
        <f>+A2942+1</f>
        <v>6</v>
      </c>
      <c r="B2943" s="129" t="s">
        <v>188</v>
      </c>
      <c r="C2943" s="129"/>
      <c r="D2943" s="221"/>
      <c r="E2943" s="222">
        <v>0</v>
      </c>
      <c r="F2943" s="223"/>
      <c r="G2943" s="224"/>
      <c r="H2943" s="220">
        <f>+E2943</f>
        <v>0</v>
      </c>
    </row>
    <row r="2944" spans="1:8" x14ac:dyDescent="0.2">
      <c r="A2944" s="110">
        <f>+A2943+1</f>
        <v>7</v>
      </c>
      <c r="B2944" s="129" t="s">
        <v>155</v>
      </c>
      <c r="C2944" s="129"/>
      <c r="D2944" s="225"/>
      <c r="E2944" s="226"/>
      <c r="F2944" s="227">
        <v>0</v>
      </c>
      <c r="G2944" s="228"/>
      <c r="H2944" s="229">
        <f>+F2944</f>
        <v>0</v>
      </c>
    </row>
    <row r="2945" spans="1:8" x14ac:dyDescent="0.2">
      <c r="A2945" s="110">
        <f>+A2944+1</f>
        <v>8</v>
      </c>
      <c r="B2945" s="129" t="s">
        <v>156</v>
      </c>
      <c r="C2945" s="129"/>
      <c r="D2945" s="225"/>
      <c r="E2945" s="230"/>
      <c r="F2945" s="231">
        <v>0</v>
      </c>
      <c r="G2945" s="232"/>
      <c r="H2945" s="229">
        <f>+F2945</f>
        <v>0</v>
      </c>
    </row>
    <row r="2946" spans="1:8" ht="15.75" thickBot="1" x14ac:dyDescent="0.25">
      <c r="A2946" s="110">
        <f>+A2945+1</f>
        <v>9</v>
      </c>
      <c r="B2946" s="129" t="s">
        <v>189</v>
      </c>
      <c r="C2946" s="129"/>
      <c r="D2946" s="225"/>
      <c r="E2946" s="233"/>
      <c r="F2946" s="234"/>
      <c r="G2946" s="414">
        <v>100535</v>
      </c>
      <c r="H2946" s="415">
        <f>+G2946</f>
        <v>100535</v>
      </c>
    </row>
    <row r="2947" spans="1:8" ht="17.25" thickTop="1" thickBot="1" x14ac:dyDescent="0.3">
      <c r="A2947" s="110">
        <f>+A2946+1</f>
        <v>10</v>
      </c>
      <c r="B2947" s="116" t="s">
        <v>190</v>
      </c>
      <c r="C2947" s="116"/>
      <c r="D2947" s="237">
        <f>+D2942</f>
        <v>0</v>
      </c>
      <c r="E2947" s="238">
        <f>+E2943</f>
        <v>0</v>
      </c>
      <c r="F2947" s="239">
        <f>+F2944+F2945</f>
        <v>0</v>
      </c>
      <c r="G2947" s="385">
        <f>+G2946</f>
        <v>100535</v>
      </c>
      <c r="H2947" s="385">
        <f>SUM(D2947:G2947)</f>
        <v>100535</v>
      </c>
    </row>
    <row r="2948" spans="1:8" ht="15.75" thickTop="1" x14ac:dyDescent="0.2">
      <c r="A2948" s="110"/>
      <c r="B2948" s="129"/>
      <c r="C2948" s="129"/>
      <c r="D2948" s="144"/>
      <c r="E2948" s="145"/>
      <c r="F2948" s="144"/>
      <c r="G2948" s="144"/>
      <c r="H2948" s="144"/>
    </row>
    <row r="2949" spans="1:8" ht="16.5" thickBot="1" x14ac:dyDescent="0.3">
      <c r="A2949" s="110"/>
      <c r="B2949" s="135" t="s">
        <v>191</v>
      </c>
      <c r="C2949" s="135"/>
      <c r="D2949" s="144"/>
      <c r="E2949" s="145"/>
      <c r="F2949" s="144"/>
      <c r="G2949" s="144"/>
      <c r="H2949" s="144"/>
    </row>
    <row r="2950" spans="1:8" ht="15.75" thickTop="1" x14ac:dyDescent="0.2">
      <c r="A2950" s="110">
        <f>+A2947+1</f>
        <v>11</v>
      </c>
      <c r="B2950" s="129" t="s">
        <v>192</v>
      </c>
      <c r="C2950" s="129"/>
      <c r="D2950" s="146">
        <v>0</v>
      </c>
      <c r="E2950" s="147">
        <v>0</v>
      </c>
      <c r="F2950" s="147">
        <v>0</v>
      </c>
      <c r="G2950" s="147">
        <v>0</v>
      </c>
      <c r="H2950" s="148">
        <v>0</v>
      </c>
    </row>
    <row r="2951" spans="1:8" ht="16.5" thickBot="1" x14ac:dyDescent="0.3">
      <c r="A2951" s="110">
        <f>+A2950+1</f>
        <v>12</v>
      </c>
      <c r="B2951" s="724" t="s">
        <v>193</v>
      </c>
      <c r="C2951" s="116"/>
      <c r="D2951" s="277">
        <f>+D2947-D2950</f>
        <v>0</v>
      </c>
      <c r="E2951" s="149">
        <f>+E2947-E2950</f>
        <v>0</v>
      </c>
      <c r="F2951" s="149">
        <f>+F2947-F2950</f>
        <v>0</v>
      </c>
      <c r="G2951" s="149">
        <f>+G2947-G2950</f>
        <v>100535</v>
      </c>
      <c r="H2951" s="150">
        <f>+H2947-H2950</f>
        <v>100535</v>
      </c>
    </row>
    <row r="2952" spans="1:8" ht="15.75" thickTop="1" x14ac:dyDescent="0.2">
      <c r="A2952" s="110"/>
      <c r="B2952" s="129"/>
      <c r="C2952" s="129"/>
      <c r="D2952" s="129"/>
      <c r="E2952" s="151"/>
      <c r="F2952" s="129"/>
      <c r="G2952" s="129"/>
      <c r="H2952" s="129"/>
    </row>
    <row r="2953" spans="1:8" ht="16.5" thickBot="1" x14ac:dyDescent="0.3">
      <c r="A2953" s="110"/>
      <c r="B2953" s="152" t="s">
        <v>194</v>
      </c>
      <c r="C2953" s="134"/>
      <c r="D2953" s="129"/>
      <c r="E2953" s="151"/>
      <c r="F2953" s="129"/>
      <c r="G2953" s="129"/>
      <c r="H2953" s="129"/>
    </row>
    <row r="2954" spans="1:8" ht="15.75" thickTop="1" x14ac:dyDescent="0.2">
      <c r="A2954" s="110">
        <f>+A2951+1</f>
        <v>13</v>
      </c>
      <c r="B2954" s="129" t="s">
        <v>195</v>
      </c>
      <c r="C2954" s="129"/>
      <c r="D2954" s="153"/>
      <c r="E2954" s="154"/>
      <c r="F2954" s="140"/>
      <c r="G2954" s="155"/>
      <c r="H2954" s="418">
        <v>102609725</v>
      </c>
    </row>
    <row r="2955" spans="1:8" x14ac:dyDescent="0.2">
      <c r="A2955" s="110">
        <f>+A2954+1</f>
        <v>14</v>
      </c>
      <c r="B2955" s="110" t="s">
        <v>196</v>
      </c>
      <c r="C2955" s="110"/>
      <c r="D2955" s="157"/>
      <c r="E2955" s="158"/>
      <c r="F2955" s="159"/>
      <c r="G2955" s="160"/>
      <c r="H2955" s="419">
        <v>0</v>
      </c>
    </row>
    <row r="2956" spans="1:8" x14ac:dyDescent="0.2">
      <c r="A2956" s="110">
        <f>+A2955+1</f>
        <v>15</v>
      </c>
      <c r="B2956" s="129" t="s">
        <v>197</v>
      </c>
      <c r="C2956" s="129"/>
      <c r="D2956" s="157"/>
      <c r="E2956" s="158"/>
      <c r="F2956" s="159"/>
      <c r="G2956" s="160"/>
      <c r="H2956" s="419">
        <v>0</v>
      </c>
    </row>
    <row r="2957" spans="1:8" ht="15.75" thickBot="1" x14ac:dyDescent="0.25">
      <c r="A2957" s="110">
        <f>+A2956+1</f>
        <v>16</v>
      </c>
      <c r="B2957" s="129" t="s">
        <v>198</v>
      </c>
      <c r="C2957" s="129"/>
      <c r="D2957" s="157"/>
      <c r="E2957" s="158"/>
      <c r="F2957" s="159"/>
      <c r="G2957" s="160"/>
      <c r="H2957" s="419">
        <v>0</v>
      </c>
    </row>
    <row r="2958" spans="1:8" ht="17.25" thickTop="1" thickBot="1" x14ac:dyDescent="0.3">
      <c r="A2958" s="110">
        <f>+A2957+1</f>
        <v>17</v>
      </c>
      <c r="B2958" s="116" t="s">
        <v>199</v>
      </c>
      <c r="C2958" s="116"/>
      <c r="D2958" s="162"/>
      <c r="E2958" s="163"/>
      <c r="F2958" s="164"/>
      <c r="G2958" s="164"/>
      <c r="H2958" s="420">
        <f>+H2954+H2955+H2956-H2957</f>
        <v>102609725</v>
      </c>
    </row>
    <row r="2959" spans="1:8" ht="15.75" thickTop="1" x14ac:dyDescent="0.2">
      <c r="A2959" s="110"/>
      <c r="B2959" s="129" t="s">
        <v>177</v>
      </c>
      <c r="C2959" s="129"/>
      <c r="D2959" s="166"/>
      <c r="E2959" s="167"/>
      <c r="F2959" s="166"/>
      <c r="G2959" s="166"/>
      <c r="H2959" s="166"/>
    </row>
    <row r="2960" spans="1:8" ht="16.5" thickBot="1" x14ac:dyDescent="0.3">
      <c r="A2960" s="110"/>
      <c r="B2960" s="135" t="s">
        <v>200</v>
      </c>
      <c r="C2960" s="135"/>
      <c r="D2960" s="166"/>
      <c r="E2960" s="167"/>
      <c r="F2960" s="166"/>
      <c r="G2960" s="166"/>
      <c r="H2960" s="166"/>
    </row>
    <row r="2961" spans="1:8" ht="15.75" thickTop="1" x14ac:dyDescent="0.2">
      <c r="A2961" s="110">
        <f>+A2958+1</f>
        <v>18</v>
      </c>
      <c r="B2961" s="129" t="s">
        <v>201</v>
      </c>
      <c r="C2961" s="129"/>
      <c r="D2961" s="199">
        <v>4.5656999999999998E-3</v>
      </c>
      <c r="E2961" s="200">
        <f>+INT(E2951/$H$32*10000000)/10000000</f>
        <v>0</v>
      </c>
      <c r="F2961" s="200">
        <f>+INT(F2951/$H$32*10000000)/10000000</f>
        <v>0</v>
      </c>
      <c r="G2961" s="200">
        <f>+INT(G2951/$H$2958*10000000)/10000000</f>
        <v>9.7970000000000002E-4</v>
      </c>
      <c r="H2961" s="278">
        <f>SUM(D2961:G2961)</f>
        <v>5.5453999999999998E-3</v>
      </c>
    </row>
    <row r="2962" spans="1:8" x14ac:dyDescent="0.2">
      <c r="A2962" s="110">
        <f t="shared" ref="A2962:A2967" si="135">+A2961+1</f>
        <v>19</v>
      </c>
      <c r="B2962" s="129" t="s">
        <v>202</v>
      </c>
      <c r="C2962" s="129"/>
      <c r="D2962" s="142">
        <f>+$H$2958*D2961</f>
        <v>468485.22143249999</v>
      </c>
      <c r="E2962" s="142">
        <f>+$H$32*E2961</f>
        <v>0</v>
      </c>
      <c r="F2962" s="142">
        <f>+$H$32*F2961</f>
        <v>0</v>
      </c>
      <c r="G2962" s="142">
        <f>+$H$2958*G2961</f>
        <v>100526.7475825</v>
      </c>
      <c r="H2962" s="168">
        <f>SUM(D2962:G2962)</f>
        <v>569011.96901500004</v>
      </c>
    </row>
    <row r="2963" spans="1:8" x14ac:dyDescent="0.2">
      <c r="A2963" s="110">
        <f t="shared" si="135"/>
        <v>20</v>
      </c>
      <c r="B2963" s="129" t="s">
        <v>203</v>
      </c>
      <c r="C2963" s="129"/>
      <c r="D2963" s="281">
        <f>IF(D2951&lt;&gt;0,+D2962-D2951,0)</f>
        <v>0</v>
      </c>
      <c r="E2963" s="283">
        <f>IF(E2951&lt;&gt;0,+E2962-E2951,0)</f>
        <v>0</v>
      </c>
      <c r="F2963" s="283">
        <f>IF(F2951&lt;&gt;0,+F2962-F2951,0)</f>
        <v>0</v>
      </c>
      <c r="G2963" s="282">
        <f>IF(G2951&lt;&gt;0,+G2962-G2951,0)</f>
        <v>-8.252417499999865</v>
      </c>
      <c r="H2963" s="168">
        <f>SUM(D2963:G2963)</f>
        <v>-8.252417499999865</v>
      </c>
    </row>
    <row r="2964" spans="1:8" ht="15.75" x14ac:dyDescent="0.25">
      <c r="A2964" s="110">
        <f t="shared" si="135"/>
        <v>21</v>
      </c>
      <c r="B2964" s="129" t="s">
        <v>204</v>
      </c>
      <c r="C2964" s="129"/>
      <c r="D2964" s="267"/>
      <c r="E2964" s="169"/>
      <c r="F2964" s="169"/>
      <c r="G2964" s="169"/>
      <c r="H2964" s="268"/>
    </row>
    <row r="2965" spans="1:8" x14ac:dyDescent="0.2">
      <c r="A2965" s="110">
        <f t="shared" si="135"/>
        <v>22</v>
      </c>
      <c r="B2965" s="129" t="s">
        <v>205</v>
      </c>
      <c r="C2965" s="129"/>
      <c r="D2965" s="271"/>
      <c r="E2965" s="273"/>
      <c r="F2965" s="273"/>
      <c r="G2965" s="273"/>
      <c r="H2965" s="272"/>
    </row>
    <row r="2966" spans="1:8" x14ac:dyDescent="0.2">
      <c r="A2966" s="110">
        <f t="shared" si="135"/>
        <v>23</v>
      </c>
      <c r="B2966" s="129" t="s">
        <v>206</v>
      </c>
      <c r="C2966" s="129"/>
      <c r="D2966" s="271"/>
      <c r="E2966" s="273"/>
      <c r="F2966" s="273"/>
      <c r="G2966" s="273"/>
      <c r="H2966" s="272"/>
    </row>
    <row r="2967" spans="1:8" x14ac:dyDescent="0.2">
      <c r="A2967" s="110">
        <f t="shared" si="135"/>
        <v>24</v>
      </c>
      <c r="B2967" s="129" t="s">
        <v>145</v>
      </c>
      <c r="C2967" s="129"/>
      <c r="D2967" s="269"/>
      <c r="E2967" s="270"/>
      <c r="F2967" s="270"/>
      <c r="G2967" s="270"/>
      <c r="H2967" s="266"/>
    </row>
    <row r="2968" spans="1:8" x14ac:dyDescent="0.2">
      <c r="A2968" s="139" t="s">
        <v>139</v>
      </c>
      <c r="B2968" s="170" t="s">
        <v>146</v>
      </c>
      <c r="C2968" s="212"/>
      <c r="D2968" s="171">
        <v>0</v>
      </c>
      <c r="E2968" s="172">
        <v>0</v>
      </c>
      <c r="F2968" s="172"/>
      <c r="G2968" s="172">
        <v>0</v>
      </c>
      <c r="H2968" s="168">
        <f>SUM(D2968:G2968)</f>
        <v>0</v>
      </c>
    </row>
    <row r="2969" spans="1:8" x14ac:dyDescent="0.2">
      <c r="A2969" s="139" t="s">
        <v>140</v>
      </c>
      <c r="B2969" s="170" t="s">
        <v>147</v>
      </c>
      <c r="C2969" s="129"/>
      <c r="D2969" s="171">
        <v>0</v>
      </c>
      <c r="E2969" s="172">
        <v>0</v>
      </c>
      <c r="F2969" s="172"/>
      <c r="G2969" s="172">
        <v>0</v>
      </c>
      <c r="H2969" s="168">
        <f>SUM(D2969:G2969)</f>
        <v>0</v>
      </c>
    </row>
    <row r="2970" spans="1:8" x14ac:dyDescent="0.2">
      <c r="A2970" s="139" t="s">
        <v>141</v>
      </c>
      <c r="B2970" s="129" t="s">
        <v>407</v>
      </c>
      <c r="C2970" s="129"/>
      <c r="D2970" s="279">
        <f>+D2962+D2968+D2969</f>
        <v>468485.22143249999</v>
      </c>
      <c r="E2970" s="172">
        <f>+E2962+E2968+E2969</f>
        <v>0</v>
      </c>
      <c r="F2970" s="172">
        <f>+F2962+F2968+F2969</f>
        <v>0</v>
      </c>
      <c r="G2970" s="280">
        <f>+G2962+G2968+G2969</f>
        <v>100526.7475825</v>
      </c>
      <c r="H2970" s="168">
        <f>SUM(D2970:G2970)</f>
        <v>569011.96901500004</v>
      </c>
    </row>
    <row r="2971" spans="1:8" x14ac:dyDescent="0.2">
      <c r="A2971" s="110">
        <v>25</v>
      </c>
      <c r="B2971" s="129" t="s">
        <v>148</v>
      </c>
      <c r="C2971" s="129"/>
      <c r="D2971" s="279">
        <v>468485.3</v>
      </c>
      <c r="E2971" s="172">
        <v>0</v>
      </c>
      <c r="F2971" s="172"/>
      <c r="G2971" s="280">
        <v>100526.72</v>
      </c>
      <c r="H2971" s="168">
        <f>SUM(D2971:G2971)</f>
        <v>569012.02</v>
      </c>
    </row>
    <row r="2972" spans="1:8" x14ac:dyDescent="0.2">
      <c r="A2972" s="110">
        <f>+A2971+1</f>
        <v>26</v>
      </c>
      <c r="B2972" s="129" t="s">
        <v>149</v>
      </c>
      <c r="C2972" s="129"/>
      <c r="D2972" s="279">
        <f>+D2971-D2970</f>
        <v>7.8567499993368983E-2</v>
      </c>
      <c r="E2972" s="142">
        <f>+E2971-E2970</f>
        <v>0</v>
      </c>
      <c r="F2972" s="142">
        <f>+F2971-F2970</f>
        <v>0</v>
      </c>
      <c r="G2972" s="280">
        <f>+G2971-G2970</f>
        <v>-2.7582499998970889E-2</v>
      </c>
      <c r="H2972" s="168">
        <f>SUM(D2972:G2972)</f>
        <v>5.0984999994398095E-2</v>
      </c>
    </row>
    <row r="2973" spans="1:8" ht="15.75" thickBot="1" x14ac:dyDescent="0.25">
      <c r="A2973" s="110">
        <f>+A2972+1</f>
        <v>27</v>
      </c>
      <c r="B2973" s="129" t="s">
        <v>207</v>
      </c>
      <c r="C2973" s="129"/>
      <c r="D2973" s="171">
        <v>-8276.33</v>
      </c>
      <c r="E2973" s="172">
        <v>0</v>
      </c>
      <c r="F2973" s="172"/>
      <c r="G2973" s="169"/>
      <c r="H2973" s="173">
        <f>SUM(D2973:F2973)</f>
        <v>-8276.33</v>
      </c>
    </row>
    <row r="2974" spans="1:8" ht="16.5" thickBot="1" x14ac:dyDescent="0.3">
      <c r="A2974" s="110">
        <f>+A2973+1</f>
        <v>28</v>
      </c>
      <c r="B2974" s="116" t="s">
        <v>208</v>
      </c>
      <c r="C2974" s="116"/>
      <c r="D2974" s="174">
        <f>+D2970+D2972+D2973</f>
        <v>460208.97</v>
      </c>
      <c r="E2974" s="174">
        <f>+E2970+E2972+E2973</f>
        <v>0</v>
      </c>
      <c r="F2974" s="174">
        <f>+F2970+F2972+F2973</f>
        <v>0</v>
      </c>
      <c r="G2974" s="174">
        <f>+G2970+G2972</f>
        <v>100526.72</v>
      </c>
      <c r="H2974" s="175">
        <f>SUM(D2974:G2974)</f>
        <v>560735.68999999994</v>
      </c>
    </row>
    <row r="2975" spans="1:8" ht="15.75" thickTop="1" x14ac:dyDescent="0.2">
      <c r="A2975" s="110"/>
      <c r="B2975" s="129"/>
      <c r="C2975" s="129"/>
      <c r="D2975" s="151"/>
      <c r="E2975" s="151"/>
      <c r="F2975" s="151"/>
      <c r="G2975" s="151"/>
      <c r="H2975" s="151"/>
    </row>
    <row r="2976" spans="1:8" ht="16.5" thickBot="1" x14ac:dyDescent="0.3">
      <c r="A2976" s="110"/>
      <c r="B2976" s="135" t="s">
        <v>209</v>
      </c>
      <c r="C2976" s="135"/>
      <c r="D2976" s="151"/>
      <c r="E2976" s="151"/>
      <c r="F2976" s="151"/>
      <c r="G2976" s="151"/>
      <c r="H2976" s="151"/>
    </row>
    <row r="2977" spans="1:8" ht="15.75" thickTop="1" x14ac:dyDescent="0.2">
      <c r="A2977" s="110">
        <f>+A2974+1</f>
        <v>29</v>
      </c>
      <c r="B2977" s="129" t="s">
        <v>168</v>
      </c>
      <c r="C2977" s="129"/>
      <c r="D2977" s="176"/>
      <c r="E2977" s="177"/>
      <c r="F2977" s="178"/>
      <c r="G2977" s="179">
        <v>0</v>
      </c>
      <c r="H2977" s="180">
        <f>G2977</f>
        <v>0</v>
      </c>
    </row>
    <row r="2978" spans="1:8" x14ac:dyDescent="0.2">
      <c r="A2978" s="110">
        <f t="shared" ref="A2978:A2986" si="136">+A2977+1</f>
        <v>30</v>
      </c>
      <c r="B2978" s="129" t="s">
        <v>169</v>
      </c>
      <c r="C2978" s="129"/>
      <c r="D2978" s="181"/>
      <c r="E2978" s="182"/>
      <c r="F2978" s="141"/>
      <c r="G2978" s="142">
        <v>937.92</v>
      </c>
      <c r="H2978" s="183">
        <f t="shared" ref="H2978:H2985" si="137">+G2978</f>
        <v>937.92</v>
      </c>
    </row>
    <row r="2979" spans="1:8" x14ac:dyDescent="0.2">
      <c r="A2979" s="110">
        <f t="shared" si="136"/>
        <v>31</v>
      </c>
      <c r="B2979" s="129" t="s">
        <v>360</v>
      </c>
      <c r="C2979" s="129"/>
      <c r="D2979" s="181"/>
      <c r="E2979" s="182"/>
      <c r="F2979" s="141"/>
      <c r="G2979" s="142">
        <v>0</v>
      </c>
      <c r="H2979" s="183">
        <f t="shared" si="137"/>
        <v>0</v>
      </c>
    </row>
    <row r="2980" spans="1:8" x14ac:dyDescent="0.2">
      <c r="A2980" s="110">
        <f t="shared" si="136"/>
        <v>32</v>
      </c>
      <c r="B2980" s="129" t="s">
        <v>210</v>
      </c>
      <c r="C2980" s="129"/>
      <c r="D2980" s="181"/>
      <c r="E2980" s="182"/>
      <c r="F2980" s="141"/>
      <c r="G2980" s="142">
        <v>0</v>
      </c>
      <c r="H2980" s="183">
        <f t="shared" si="137"/>
        <v>0</v>
      </c>
    </row>
    <row r="2981" spans="1:8" x14ac:dyDescent="0.2">
      <c r="A2981" s="110">
        <f t="shared" si="136"/>
        <v>33</v>
      </c>
      <c r="B2981" s="129"/>
      <c r="C2981" s="129"/>
      <c r="D2981" s="181"/>
      <c r="E2981" s="182"/>
      <c r="F2981" s="141"/>
      <c r="G2981" s="265"/>
      <c r="H2981" s="274"/>
    </row>
    <row r="2982" spans="1:8" x14ac:dyDescent="0.2">
      <c r="A2982" s="110">
        <f t="shared" si="136"/>
        <v>34</v>
      </c>
      <c r="B2982" s="129" t="s">
        <v>211</v>
      </c>
      <c r="C2982" s="129"/>
      <c r="D2982" s="181"/>
      <c r="E2982" s="182"/>
      <c r="F2982" s="141"/>
      <c r="G2982" s="142">
        <v>0</v>
      </c>
      <c r="H2982" s="183">
        <f t="shared" si="137"/>
        <v>0</v>
      </c>
    </row>
    <row r="2983" spans="1:8" x14ac:dyDescent="0.2">
      <c r="A2983" s="110">
        <f t="shared" si="136"/>
        <v>35</v>
      </c>
      <c r="B2983" s="129" t="s">
        <v>212</v>
      </c>
      <c r="C2983" s="129"/>
      <c r="D2983" s="181"/>
      <c r="E2983" s="182"/>
      <c r="F2983" s="141"/>
      <c r="G2983" s="142">
        <v>0</v>
      </c>
      <c r="H2983" s="183">
        <f t="shared" si="137"/>
        <v>0</v>
      </c>
    </row>
    <row r="2984" spans="1:8" x14ac:dyDescent="0.2">
      <c r="A2984" s="110">
        <f t="shared" si="136"/>
        <v>36</v>
      </c>
      <c r="B2984" s="129" t="s">
        <v>213</v>
      </c>
      <c r="C2984" s="129"/>
      <c r="D2984" s="181"/>
      <c r="E2984" s="182"/>
      <c r="F2984" s="141"/>
      <c r="G2984" s="142">
        <v>0</v>
      </c>
      <c r="H2984" s="183">
        <f t="shared" si="137"/>
        <v>0</v>
      </c>
    </row>
    <row r="2985" spans="1:8" ht="60.75" thickBot="1" x14ac:dyDescent="0.25">
      <c r="A2985" s="184">
        <f t="shared" si="136"/>
        <v>37</v>
      </c>
      <c r="B2985" s="185" t="s">
        <v>214</v>
      </c>
      <c r="C2985" s="186"/>
      <c r="D2985" s="187"/>
      <c r="E2985" s="188"/>
      <c r="F2985" s="189"/>
      <c r="G2985" s="190">
        <v>0</v>
      </c>
      <c r="H2985" s="191">
        <f t="shared" si="137"/>
        <v>0</v>
      </c>
    </row>
    <row r="2986" spans="1:8" ht="17.25" thickTop="1" thickBot="1" x14ac:dyDescent="0.3">
      <c r="A2986" s="110">
        <f t="shared" si="136"/>
        <v>38</v>
      </c>
      <c r="B2986" s="724" t="s">
        <v>215</v>
      </c>
      <c r="C2986" s="116"/>
      <c r="D2986" s="192"/>
      <c r="E2986" s="143"/>
      <c r="F2986" s="193"/>
      <c r="G2986" s="194">
        <f>SUM(G2977:G2985)</f>
        <v>937.92</v>
      </c>
      <c r="H2986" s="194">
        <f>SUM(H2977:H2985)</f>
        <v>937.92</v>
      </c>
    </row>
    <row r="2987" spans="1:8" ht="16.5" thickTop="1" thickBot="1" x14ac:dyDescent="0.25">
      <c r="A2987" s="110"/>
      <c r="B2987" s="129"/>
      <c r="C2987" s="129"/>
      <c r="D2987" s="195"/>
      <c r="E2987" s="195"/>
      <c r="F2987" s="195"/>
      <c r="G2987" s="195"/>
      <c r="H2987" s="195"/>
    </row>
    <row r="2988" spans="1:8" ht="17.25" thickTop="1" thickBot="1" x14ac:dyDescent="0.3">
      <c r="A2988" s="110">
        <f>+A2986+1</f>
        <v>39</v>
      </c>
      <c r="B2988" s="116" t="s">
        <v>216</v>
      </c>
      <c r="C2988" s="116"/>
      <c r="D2988" s="196">
        <f>D2974</f>
        <v>460208.97</v>
      </c>
      <c r="E2988" s="196">
        <f>E2974</f>
        <v>0</v>
      </c>
      <c r="F2988" s="196">
        <f>F2974</f>
        <v>0</v>
      </c>
      <c r="G2988" s="194">
        <f>G2974+G2986</f>
        <v>101464.64</v>
      </c>
      <c r="H2988" s="194">
        <f>H2974+H2986</f>
        <v>561673.61</v>
      </c>
    </row>
    <row r="2989" spans="1:8" ht="16.5" thickTop="1" thickBot="1" x14ac:dyDescent="0.25">
      <c r="A2989" s="110">
        <f>+A2988+1</f>
        <v>40</v>
      </c>
      <c r="B2989" s="725" t="s">
        <v>217</v>
      </c>
      <c r="C2989" s="197"/>
      <c r="D2989" s="201"/>
      <c r="E2989" s="198"/>
      <c r="F2989" s="198"/>
      <c r="G2989" s="198"/>
      <c r="H2989" s="382">
        <v>6.41465E-3</v>
      </c>
    </row>
    <row r="2990" spans="1:8" ht="15.75" thickTop="1" x14ac:dyDescent="0.2"/>
    <row r="2992" spans="1:8" ht="20.25" x14ac:dyDescent="0.3">
      <c r="A2992" s="109" t="s">
        <v>134</v>
      </c>
      <c r="B2992" s="110"/>
      <c r="C2992" s="109"/>
      <c r="E2992" s="202"/>
      <c r="F2992" s="110"/>
      <c r="G2992" s="110"/>
      <c r="H2992" s="110"/>
    </row>
    <row r="2993" spans="1:8" ht="20.25" x14ac:dyDescent="0.3">
      <c r="A2993" s="112" t="s">
        <v>645</v>
      </c>
      <c r="B2993" s="109"/>
      <c r="C2993" s="109"/>
      <c r="D2993" s="110"/>
      <c r="E2993" s="111"/>
      <c r="F2993" s="110"/>
      <c r="G2993" s="110"/>
      <c r="H2993" s="110"/>
    </row>
    <row r="2994" spans="1:8" x14ac:dyDescent="0.2">
      <c r="A2994" s="113" t="s">
        <v>173</v>
      </c>
      <c r="B2994" s="114"/>
      <c r="C2994" s="115"/>
      <c r="D2994" s="110"/>
      <c r="E2994" s="111"/>
      <c r="F2994" s="110"/>
      <c r="G2994" s="110"/>
      <c r="H2994" s="110"/>
    </row>
    <row r="2995" spans="1:8" ht="21" thickBot="1" x14ac:dyDescent="0.35">
      <c r="A2995" s="256" t="s">
        <v>523</v>
      </c>
      <c r="B2995" s="257"/>
      <c r="C2995" s="257"/>
      <c r="D2995" s="110"/>
      <c r="E2995" s="111"/>
      <c r="F2995" s="110"/>
      <c r="G2995" s="110"/>
      <c r="H2995" s="110"/>
    </row>
    <row r="2996" spans="1:8" ht="15.75" thickBot="1" x14ac:dyDescent="0.25">
      <c r="A2996" s="110"/>
      <c r="B2996" s="110"/>
      <c r="C2996" s="110"/>
      <c r="D2996" s="110"/>
      <c r="E2996" s="111"/>
      <c r="F2996" s="110"/>
      <c r="G2996" s="110"/>
      <c r="H2996" s="110"/>
    </row>
    <row r="2997" spans="1:8" ht="15.75" thickTop="1" x14ac:dyDescent="0.2">
      <c r="A2997" s="110">
        <v>1</v>
      </c>
      <c r="B2997" s="117" t="s">
        <v>174</v>
      </c>
      <c r="C2997" s="388">
        <v>641</v>
      </c>
      <c r="D2997" s="118"/>
      <c r="E2997" s="119"/>
      <c r="F2997" s="110"/>
      <c r="G2997" s="120"/>
      <c r="H2997" s="120"/>
    </row>
    <row r="2998" spans="1:8" x14ac:dyDescent="0.2">
      <c r="A2998" s="110">
        <v>2</v>
      </c>
      <c r="B2998" s="117" t="s">
        <v>175</v>
      </c>
      <c r="C2998" s="121" t="s">
        <v>443</v>
      </c>
      <c r="D2998" s="122"/>
      <c r="E2998" s="123"/>
      <c r="F2998" s="110"/>
      <c r="G2998" s="120"/>
      <c r="H2998" s="120"/>
    </row>
    <row r="2999" spans="1:8" ht="15.75" thickBot="1" x14ac:dyDescent="0.25">
      <c r="A2999" s="110">
        <v>3</v>
      </c>
      <c r="B2999" s="117" t="s">
        <v>176</v>
      </c>
      <c r="C2999" s="124" t="s">
        <v>515</v>
      </c>
      <c r="D2999" s="125"/>
      <c r="E2999" s="126"/>
      <c r="F2999" s="120"/>
      <c r="G2999" s="120"/>
      <c r="H2999" s="120"/>
    </row>
    <row r="3000" spans="1:8" ht="15.75" thickTop="1" x14ac:dyDescent="0.2">
      <c r="A3000" s="110"/>
      <c r="B3000" s="117" t="s">
        <v>177</v>
      </c>
      <c r="C3000" s="117"/>
      <c r="D3000" s="127"/>
      <c r="E3000" s="128"/>
      <c r="F3000" s="120"/>
      <c r="G3000" s="120"/>
      <c r="H3000" s="120"/>
    </row>
    <row r="3001" spans="1:8" x14ac:dyDescent="0.2">
      <c r="A3001" s="110"/>
      <c r="B3001" s="110"/>
      <c r="C3001" s="110"/>
      <c r="D3001" s="110"/>
      <c r="E3001" s="111"/>
      <c r="F3001" s="110"/>
      <c r="G3001" s="110"/>
      <c r="H3001" s="110"/>
    </row>
    <row r="3002" spans="1:8" x14ac:dyDescent="0.2">
      <c r="A3002" s="110"/>
      <c r="B3002" s="117"/>
      <c r="C3002" s="117"/>
      <c r="D3002" s="120"/>
      <c r="E3002" s="128"/>
      <c r="F3002" s="127" t="s">
        <v>178</v>
      </c>
      <c r="G3002" s="120"/>
      <c r="H3002" s="120"/>
    </row>
    <row r="3003" spans="1:8" x14ac:dyDescent="0.2">
      <c r="A3003" s="110"/>
      <c r="B3003" s="129"/>
      <c r="C3003" s="129"/>
      <c r="D3003" s="130" t="s">
        <v>179</v>
      </c>
      <c r="E3003" s="131" t="s">
        <v>180</v>
      </c>
      <c r="F3003" s="127" t="s">
        <v>181</v>
      </c>
      <c r="G3003" s="127" t="s">
        <v>182</v>
      </c>
      <c r="H3003" s="120"/>
    </row>
    <row r="3004" spans="1:8" x14ac:dyDescent="0.2">
      <c r="A3004" s="110">
        <v>4</v>
      </c>
      <c r="B3004" s="117" t="s">
        <v>154</v>
      </c>
      <c r="C3004" s="117"/>
      <c r="D3004" s="275"/>
      <c r="E3004" s="132" t="s">
        <v>509</v>
      </c>
      <c r="F3004" s="276"/>
      <c r="G3004" s="422" t="s">
        <v>509</v>
      </c>
      <c r="H3004" s="275"/>
    </row>
    <row r="3005" spans="1:8" ht="15.75" x14ac:dyDescent="0.25">
      <c r="A3005" s="110"/>
      <c r="B3005" s="129"/>
      <c r="C3005" s="129"/>
      <c r="D3005" s="134" t="s">
        <v>183</v>
      </c>
      <c r="E3005" s="135" t="s">
        <v>183</v>
      </c>
      <c r="F3005" s="136" t="s">
        <v>183</v>
      </c>
      <c r="G3005" s="136" t="s">
        <v>184</v>
      </c>
      <c r="H3005" s="136" t="s">
        <v>185</v>
      </c>
    </row>
    <row r="3006" spans="1:8" ht="16.5" thickBot="1" x14ac:dyDescent="0.3">
      <c r="A3006" s="110"/>
      <c r="B3006" s="135" t="s">
        <v>186</v>
      </c>
      <c r="C3006" s="135"/>
      <c r="D3006" s="137"/>
      <c r="E3006" s="138"/>
      <c r="F3006" s="137"/>
      <c r="G3006" s="137"/>
      <c r="H3006" s="137"/>
    </row>
    <row r="3007" spans="1:8" ht="16.5" thickTop="1" x14ac:dyDescent="0.25">
      <c r="A3007" s="139">
        <f>1+A3004</f>
        <v>5</v>
      </c>
      <c r="B3007" s="117" t="s">
        <v>187</v>
      </c>
      <c r="C3007" s="135"/>
      <c r="D3007" s="216">
        <v>0</v>
      </c>
      <c r="E3007" s="217"/>
      <c r="F3007" s="218"/>
      <c r="G3007" s="219"/>
      <c r="H3007" s="220">
        <f>+D3007</f>
        <v>0</v>
      </c>
    </row>
    <row r="3008" spans="1:8" x14ac:dyDescent="0.2">
      <c r="A3008" s="110">
        <f>+A3007+1</f>
        <v>6</v>
      </c>
      <c r="B3008" s="129" t="s">
        <v>188</v>
      </c>
      <c r="C3008" s="129"/>
      <c r="D3008" s="221"/>
      <c r="E3008" s="222">
        <v>0</v>
      </c>
      <c r="F3008" s="223"/>
      <c r="G3008" s="224"/>
      <c r="H3008" s="220">
        <f>+E3008</f>
        <v>0</v>
      </c>
    </row>
    <row r="3009" spans="1:8" x14ac:dyDescent="0.2">
      <c r="A3009" s="110">
        <f>+A3008+1</f>
        <v>7</v>
      </c>
      <c r="B3009" s="129" t="s">
        <v>155</v>
      </c>
      <c r="C3009" s="129"/>
      <c r="D3009" s="225"/>
      <c r="E3009" s="226"/>
      <c r="F3009" s="227">
        <v>0</v>
      </c>
      <c r="G3009" s="228"/>
      <c r="H3009" s="229">
        <f>+F3009</f>
        <v>0</v>
      </c>
    </row>
    <row r="3010" spans="1:8" x14ac:dyDescent="0.2">
      <c r="A3010" s="110">
        <f>+A3009+1</f>
        <v>8</v>
      </c>
      <c r="B3010" s="129" t="s">
        <v>156</v>
      </c>
      <c r="C3010" s="129"/>
      <c r="D3010" s="225"/>
      <c r="E3010" s="230"/>
      <c r="F3010" s="231">
        <v>0</v>
      </c>
      <c r="G3010" s="232"/>
      <c r="H3010" s="229">
        <f>+F3010</f>
        <v>0</v>
      </c>
    </row>
    <row r="3011" spans="1:8" ht="15.75" thickBot="1" x14ac:dyDescent="0.25">
      <c r="A3011" s="110">
        <f>+A3010+1</f>
        <v>9</v>
      </c>
      <c r="B3011" s="129" t="s">
        <v>189</v>
      </c>
      <c r="C3011" s="129"/>
      <c r="D3011" s="225"/>
      <c r="E3011" s="233"/>
      <c r="F3011" s="234"/>
      <c r="G3011" s="235">
        <v>0</v>
      </c>
      <c r="H3011" s="236">
        <f>+G3011</f>
        <v>0</v>
      </c>
    </row>
    <row r="3012" spans="1:8" ht="17.25" thickTop="1" thickBot="1" x14ac:dyDescent="0.3">
      <c r="A3012" s="110">
        <f>+A3011+1</f>
        <v>10</v>
      </c>
      <c r="B3012" s="116" t="s">
        <v>190</v>
      </c>
      <c r="C3012" s="116"/>
      <c r="D3012" s="237">
        <f>+D3007</f>
        <v>0</v>
      </c>
      <c r="E3012" s="238">
        <f>+E3008</f>
        <v>0</v>
      </c>
      <c r="F3012" s="239">
        <f>+F3009+F3010</f>
        <v>0</v>
      </c>
      <c r="G3012" s="239">
        <f>+G3011</f>
        <v>0</v>
      </c>
      <c r="H3012" s="239">
        <f>SUM(D3012:G3012)</f>
        <v>0</v>
      </c>
    </row>
    <row r="3013" spans="1:8" ht="15.75" thickTop="1" x14ac:dyDescent="0.2">
      <c r="A3013" s="110"/>
      <c r="B3013" s="129"/>
      <c r="C3013" s="129"/>
      <c r="D3013" s="144"/>
      <c r="E3013" s="145"/>
      <c r="F3013" s="144"/>
      <c r="G3013" s="144"/>
      <c r="H3013" s="144"/>
    </row>
    <row r="3014" spans="1:8" ht="16.5" thickBot="1" x14ac:dyDescent="0.3">
      <c r="A3014" s="110"/>
      <c r="B3014" s="135" t="s">
        <v>191</v>
      </c>
      <c r="C3014" s="135"/>
      <c r="D3014" s="144"/>
      <c r="E3014" s="145"/>
      <c r="F3014" s="144"/>
      <c r="G3014" s="144"/>
      <c r="H3014" s="144"/>
    </row>
    <row r="3015" spans="1:8" ht="15.75" thickTop="1" x14ac:dyDescent="0.2">
      <c r="A3015" s="110">
        <f>+A3012+1</f>
        <v>11</v>
      </c>
      <c r="B3015" s="129" t="s">
        <v>192</v>
      </c>
      <c r="C3015" s="129"/>
      <c r="D3015" s="146">
        <v>0</v>
      </c>
      <c r="E3015" s="147">
        <v>0</v>
      </c>
      <c r="F3015" s="147">
        <v>0</v>
      </c>
      <c r="G3015" s="147">
        <v>0</v>
      </c>
      <c r="H3015" s="148">
        <v>0</v>
      </c>
    </row>
    <row r="3016" spans="1:8" ht="16.5" thickBot="1" x14ac:dyDescent="0.3">
      <c r="A3016" s="110">
        <f>+A3015+1</f>
        <v>12</v>
      </c>
      <c r="B3016" s="724" t="s">
        <v>193</v>
      </c>
      <c r="C3016" s="116"/>
      <c r="D3016" s="277">
        <f>+D3012-D3015</f>
        <v>0</v>
      </c>
      <c r="E3016" s="149">
        <f>+E3012-E3015</f>
        <v>0</v>
      </c>
      <c r="F3016" s="149">
        <f>+F3012-F3015</f>
        <v>0</v>
      </c>
      <c r="G3016" s="149">
        <f>+G3012-G3015</f>
        <v>0</v>
      </c>
      <c r="H3016" s="150">
        <f>+H3012-H3015</f>
        <v>0</v>
      </c>
    </row>
    <row r="3017" spans="1:8" ht="15.75" thickTop="1" x14ac:dyDescent="0.2">
      <c r="A3017" s="110"/>
      <c r="B3017" s="129"/>
      <c r="C3017" s="129"/>
      <c r="D3017" s="129"/>
      <c r="E3017" s="151"/>
      <c r="F3017" s="129"/>
      <c r="G3017" s="129"/>
      <c r="H3017" s="129"/>
    </row>
    <row r="3018" spans="1:8" ht="16.5" thickBot="1" x14ac:dyDescent="0.3">
      <c r="A3018" s="110"/>
      <c r="B3018" s="152" t="s">
        <v>194</v>
      </c>
      <c r="C3018" s="134"/>
      <c r="D3018" s="129"/>
      <c r="E3018" s="151"/>
      <c r="F3018" s="129"/>
      <c r="G3018" s="129"/>
      <c r="H3018" s="129"/>
    </row>
    <row r="3019" spans="1:8" ht="15.75" thickTop="1" x14ac:dyDescent="0.2">
      <c r="A3019" s="110">
        <f>+A3016+1</f>
        <v>13</v>
      </c>
      <c r="B3019" s="129" t="s">
        <v>195</v>
      </c>
      <c r="C3019" s="129"/>
      <c r="D3019" s="153"/>
      <c r="E3019" s="154"/>
      <c r="F3019" s="140"/>
      <c r="G3019" s="155"/>
      <c r="H3019" s="418">
        <v>4921879</v>
      </c>
    </row>
    <row r="3020" spans="1:8" x14ac:dyDescent="0.2">
      <c r="A3020" s="110">
        <f>+A3019+1</f>
        <v>14</v>
      </c>
      <c r="B3020" s="110" t="s">
        <v>196</v>
      </c>
      <c r="C3020" s="110"/>
      <c r="D3020" s="157"/>
      <c r="E3020" s="158"/>
      <c r="F3020" s="159"/>
      <c r="G3020" s="160"/>
      <c r="H3020" s="419">
        <v>0</v>
      </c>
    </row>
    <row r="3021" spans="1:8" x14ac:dyDescent="0.2">
      <c r="A3021" s="110">
        <f>+A3020+1</f>
        <v>15</v>
      </c>
      <c r="B3021" s="129" t="s">
        <v>197</v>
      </c>
      <c r="C3021" s="129"/>
      <c r="D3021" s="157"/>
      <c r="E3021" s="158"/>
      <c r="F3021" s="159"/>
      <c r="G3021" s="160"/>
      <c r="H3021" s="419">
        <v>0</v>
      </c>
    </row>
    <row r="3022" spans="1:8" ht="15.75" thickBot="1" x14ac:dyDescent="0.25">
      <c r="A3022" s="110">
        <f>+A3021+1</f>
        <v>16</v>
      </c>
      <c r="B3022" s="129" t="s">
        <v>198</v>
      </c>
      <c r="C3022" s="129"/>
      <c r="D3022" s="157"/>
      <c r="E3022" s="158"/>
      <c r="F3022" s="159"/>
      <c r="G3022" s="160"/>
      <c r="H3022" s="419">
        <v>0</v>
      </c>
    </row>
    <row r="3023" spans="1:8" ht="17.25" thickTop="1" thickBot="1" x14ac:dyDescent="0.3">
      <c r="A3023" s="110">
        <f>+A3022+1</f>
        <v>17</v>
      </c>
      <c r="B3023" s="116" t="s">
        <v>199</v>
      </c>
      <c r="C3023" s="116"/>
      <c r="D3023" s="162"/>
      <c r="E3023" s="163"/>
      <c r="F3023" s="164"/>
      <c r="G3023" s="164"/>
      <c r="H3023" s="420">
        <f>+H3019+H3020+H3021-H3022</f>
        <v>4921879</v>
      </c>
    </row>
    <row r="3024" spans="1:8" ht="15.75" thickTop="1" x14ac:dyDescent="0.2">
      <c r="A3024" s="110"/>
      <c r="B3024" s="129" t="s">
        <v>177</v>
      </c>
      <c r="C3024" s="129"/>
      <c r="D3024" s="166"/>
      <c r="E3024" s="167"/>
      <c r="F3024" s="166"/>
      <c r="G3024" s="166"/>
      <c r="H3024" s="166"/>
    </row>
    <row r="3025" spans="1:8" ht="16.5" thickBot="1" x14ac:dyDescent="0.3">
      <c r="A3025" s="110"/>
      <c r="B3025" s="135" t="s">
        <v>200</v>
      </c>
      <c r="C3025" s="135"/>
      <c r="D3025" s="166"/>
      <c r="E3025" s="167"/>
      <c r="F3025" s="166"/>
      <c r="G3025" s="166"/>
      <c r="H3025" s="166"/>
    </row>
    <row r="3026" spans="1:8" ht="15.75" thickTop="1" x14ac:dyDescent="0.2">
      <c r="A3026" s="110">
        <f>+A3023+1</f>
        <v>18</v>
      </c>
      <c r="B3026" s="129" t="s">
        <v>201</v>
      </c>
      <c r="C3026" s="129"/>
      <c r="D3026" s="199">
        <v>4.8663999999999999E-3</v>
      </c>
      <c r="E3026" s="200">
        <v>0</v>
      </c>
      <c r="F3026" s="200">
        <f>+INT(F3016/$H$32*10000000)/10000000</f>
        <v>0</v>
      </c>
      <c r="G3026" s="200">
        <v>0</v>
      </c>
      <c r="H3026" s="278">
        <f>SUM(D3026:G3026)</f>
        <v>4.8663999999999999E-3</v>
      </c>
    </row>
    <row r="3027" spans="1:8" x14ac:dyDescent="0.2">
      <c r="A3027" s="110">
        <f t="shared" ref="A3027:A3032" si="138">+A3026+1</f>
        <v>19</v>
      </c>
      <c r="B3027" s="129" t="s">
        <v>202</v>
      </c>
      <c r="C3027" s="129"/>
      <c r="D3027" s="142">
        <f>+$H$3023*D3026</f>
        <v>23951.831965599999</v>
      </c>
      <c r="E3027" s="142">
        <f>+$H$32*E3026</f>
        <v>0</v>
      </c>
      <c r="F3027" s="142">
        <f>+$H$32*F3026</f>
        <v>0</v>
      </c>
      <c r="G3027" s="142">
        <v>0</v>
      </c>
      <c r="H3027" s="168">
        <f>SUM(D3027:G3027)</f>
        <v>23951.831965599999</v>
      </c>
    </row>
    <row r="3028" spans="1:8" x14ac:dyDescent="0.2">
      <c r="A3028" s="110">
        <f t="shared" si="138"/>
        <v>20</v>
      </c>
      <c r="B3028" s="129" t="s">
        <v>203</v>
      </c>
      <c r="C3028" s="129"/>
      <c r="D3028" s="281">
        <f>IF(D3016&lt;&gt;0,+D3027-D3016,0)</f>
        <v>0</v>
      </c>
      <c r="E3028" s="283">
        <f>IF(E3016&lt;&gt;0,+E3027-E3016,0)</f>
        <v>0</v>
      </c>
      <c r="F3028" s="283">
        <f>IF(F3016&lt;&gt;0,+F3027-F3016,0)</f>
        <v>0</v>
      </c>
      <c r="G3028" s="282">
        <f>IF(G3016&lt;&gt;0,+G3027-G3016,0)</f>
        <v>0</v>
      </c>
      <c r="H3028" s="168">
        <f>SUM(D3028:G3028)</f>
        <v>0</v>
      </c>
    </row>
    <row r="3029" spans="1:8" ht="15.75" x14ac:dyDescent="0.25">
      <c r="A3029" s="110">
        <f t="shared" si="138"/>
        <v>21</v>
      </c>
      <c r="B3029" s="129" t="s">
        <v>204</v>
      </c>
      <c r="C3029" s="129"/>
      <c r="D3029" s="267"/>
      <c r="E3029" s="169"/>
      <c r="F3029" s="169"/>
      <c r="G3029" s="169"/>
      <c r="H3029" s="268"/>
    </row>
    <row r="3030" spans="1:8" x14ac:dyDescent="0.2">
      <c r="A3030" s="110">
        <f t="shared" si="138"/>
        <v>22</v>
      </c>
      <c r="B3030" s="129" t="s">
        <v>205</v>
      </c>
      <c r="C3030" s="129"/>
      <c r="D3030" s="271"/>
      <c r="E3030" s="273"/>
      <c r="F3030" s="273"/>
      <c r="G3030" s="273"/>
      <c r="H3030" s="272"/>
    </row>
    <row r="3031" spans="1:8" x14ac:dyDescent="0.2">
      <c r="A3031" s="110">
        <f t="shared" si="138"/>
        <v>23</v>
      </c>
      <c r="B3031" s="129" t="s">
        <v>206</v>
      </c>
      <c r="C3031" s="129"/>
      <c r="D3031" s="271"/>
      <c r="E3031" s="273"/>
      <c r="F3031" s="273"/>
      <c r="G3031" s="273"/>
      <c r="H3031" s="272"/>
    </row>
    <row r="3032" spans="1:8" x14ac:dyDescent="0.2">
      <c r="A3032" s="110">
        <f t="shared" si="138"/>
        <v>24</v>
      </c>
      <c r="B3032" s="129" t="s">
        <v>145</v>
      </c>
      <c r="C3032" s="129"/>
      <c r="D3032" s="269"/>
      <c r="E3032" s="270"/>
      <c r="F3032" s="270"/>
      <c r="G3032" s="270"/>
      <c r="H3032" s="266"/>
    </row>
    <row r="3033" spans="1:8" x14ac:dyDescent="0.2">
      <c r="A3033" s="139" t="s">
        <v>139</v>
      </c>
      <c r="B3033" s="170" t="s">
        <v>146</v>
      </c>
      <c r="C3033" s="212"/>
      <c r="D3033" s="171">
        <v>0</v>
      </c>
      <c r="E3033" s="172">
        <v>0</v>
      </c>
      <c r="F3033" s="172"/>
      <c r="G3033" s="172">
        <v>0</v>
      </c>
      <c r="H3033" s="168">
        <f>SUM(D3033:G3033)</f>
        <v>0</v>
      </c>
    </row>
    <row r="3034" spans="1:8" x14ac:dyDescent="0.2">
      <c r="A3034" s="139" t="s">
        <v>140</v>
      </c>
      <c r="B3034" s="170" t="s">
        <v>147</v>
      </c>
      <c r="C3034" s="129"/>
      <c r="D3034" s="171">
        <v>0</v>
      </c>
      <c r="E3034" s="172">
        <v>0</v>
      </c>
      <c r="F3034" s="172"/>
      <c r="G3034" s="172">
        <v>0</v>
      </c>
      <c r="H3034" s="168">
        <f>SUM(D3034:G3034)</f>
        <v>0</v>
      </c>
    </row>
    <row r="3035" spans="1:8" x14ac:dyDescent="0.2">
      <c r="A3035" s="139" t="s">
        <v>141</v>
      </c>
      <c r="B3035" s="129" t="s">
        <v>407</v>
      </c>
      <c r="C3035" s="129"/>
      <c r="D3035" s="279">
        <f>+D3027+D3033+D3034</f>
        <v>23951.831965599999</v>
      </c>
      <c r="E3035" s="172">
        <f>+E3027+E3033+E3034</f>
        <v>0</v>
      </c>
      <c r="F3035" s="172">
        <f>+F3027+F3033+F3034</f>
        <v>0</v>
      </c>
      <c r="G3035" s="280">
        <f>+G3027+G3033+G3034</f>
        <v>0</v>
      </c>
      <c r="H3035" s="168">
        <f>SUM(D3035:G3035)</f>
        <v>23951.831965599999</v>
      </c>
    </row>
    <row r="3036" spans="1:8" x14ac:dyDescent="0.2">
      <c r="A3036" s="110">
        <v>25</v>
      </c>
      <c r="B3036" s="129" t="s">
        <v>148</v>
      </c>
      <c r="C3036" s="129"/>
      <c r="D3036" s="279">
        <v>23951.86</v>
      </c>
      <c r="E3036" s="172">
        <v>0</v>
      </c>
      <c r="F3036" s="172"/>
      <c r="G3036" s="280">
        <v>0</v>
      </c>
      <c r="H3036" s="168">
        <f>SUM(D3036:G3036)</f>
        <v>23951.86</v>
      </c>
    </row>
    <row r="3037" spans="1:8" x14ac:dyDescent="0.2">
      <c r="A3037" s="110">
        <f>+A3036+1</f>
        <v>26</v>
      </c>
      <c r="B3037" s="129" t="s">
        <v>149</v>
      </c>
      <c r="C3037" s="129"/>
      <c r="D3037" s="279">
        <f>+D3036-D3035</f>
        <v>2.803440000207047E-2</v>
      </c>
      <c r="E3037" s="142">
        <f>+E3036-E3035</f>
        <v>0</v>
      </c>
      <c r="F3037" s="142">
        <f>+F3036-F3035</f>
        <v>0</v>
      </c>
      <c r="G3037" s="280">
        <f>+G3036-G3035</f>
        <v>0</v>
      </c>
      <c r="H3037" s="168">
        <f>SUM(D3037:G3037)</f>
        <v>2.803440000207047E-2</v>
      </c>
    </row>
    <row r="3038" spans="1:8" ht="15.75" thickBot="1" x14ac:dyDescent="0.25">
      <c r="A3038" s="110">
        <f>+A3037+1</f>
        <v>27</v>
      </c>
      <c r="B3038" s="129" t="s">
        <v>207</v>
      </c>
      <c r="C3038" s="129"/>
      <c r="D3038" s="171">
        <v>-555.29</v>
      </c>
      <c r="E3038" s="172">
        <v>0</v>
      </c>
      <c r="F3038" s="172"/>
      <c r="G3038" s="169"/>
      <c r="H3038" s="173">
        <f>SUM(D3038:F3038)</f>
        <v>-555.29</v>
      </c>
    </row>
    <row r="3039" spans="1:8" ht="16.5" thickBot="1" x14ac:dyDescent="0.3">
      <c r="A3039" s="110">
        <f>+A3038+1</f>
        <v>28</v>
      </c>
      <c r="B3039" s="116" t="s">
        <v>208</v>
      </c>
      <c r="C3039" s="116"/>
      <c r="D3039" s="174">
        <f>+D3035+D3037+D3038</f>
        <v>23396.57</v>
      </c>
      <c r="E3039" s="174">
        <f>+E3035+E3037+E3038</f>
        <v>0</v>
      </c>
      <c r="F3039" s="174">
        <f>+F3035+F3037+F3038</f>
        <v>0</v>
      </c>
      <c r="G3039" s="174">
        <f>+G3035+G3037</f>
        <v>0</v>
      </c>
      <c r="H3039" s="175">
        <f>SUM(D3039:G3039)</f>
        <v>23396.57</v>
      </c>
    </row>
    <row r="3040" spans="1:8" ht="15.75" thickTop="1" x14ac:dyDescent="0.2">
      <c r="A3040" s="110"/>
      <c r="B3040" s="129"/>
      <c r="C3040" s="129"/>
      <c r="D3040" s="151"/>
      <c r="E3040" s="151"/>
      <c r="F3040" s="151"/>
      <c r="G3040" s="151"/>
      <c r="H3040" s="151"/>
    </row>
    <row r="3041" spans="1:9" ht="16.5" thickBot="1" x14ac:dyDescent="0.3">
      <c r="A3041" s="110"/>
      <c r="B3041" s="135" t="s">
        <v>209</v>
      </c>
      <c r="C3041" s="135"/>
      <c r="D3041" s="151"/>
      <c r="E3041" s="151"/>
      <c r="F3041" s="151"/>
      <c r="G3041" s="151"/>
      <c r="H3041" s="151"/>
    </row>
    <row r="3042" spans="1:9" ht="15.75" thickTop="1" x14ac:dyDescent="0.2">
      <c r="A3042" s="110">
        <f>+A3039+1</f>
        <v>29</v>
      </c>
      <c r="B3042" s="129" t="s">
        <v>168</v>
      </c>
      <c r="C3042" s="129"/>
      <c r="D3042" s="176"/>
      <c r="E3042" s="177"/>
      <c r="F3042" s="178"/>
      <c r="G3042" s="179">
        <v>0</v>
      </c>
      <c r="H3042" s="180">
        <f>G3042</f>
        <v>0</v>
      </c>
    </row>
    <row r="3043" spans="1:9" x14ac:dyDescent="0.2">
      <c r="A3043" s="110">
        <f t="shared" ref="A3043:A3051" si="139">+A3042+1</f>
        <v>30</v>
      </c>
      <c r="B3043" s="129" t="s">
        <v>169</v>
      </c>
      <c r="C3043" s="129"/>
      <c r="D3043" s="181"/>
      <c r="E3043" s="182"/>
      <c r="F3043" s="141"/>
      <c r="G3043" s="142">
        <v>0</v>
      </c>
      <c r="H3043" s="183">
        <f t="shared" ref="H3043:H3050" si="140">+G3043</f>
        <v>0</v>
      </c>
    </row>
    <row r="3044" spans="1:9" x14ac:dyDescent="0.2">
      <c r="A3044" s="110">
        <f t="shared" si="139"/>
        <v>31</v>
      </c>
      <c r="B3044" s="129" t="s">
        <v>360</v>
      </c>
      <c r="C3044" s="129"/>
      <c r="D3044" s="181"/>
      <c r="E3044" s="182"/>
      <c r="F3044" s="141"/>
      <c r="G3044" s="142">
        <v>0</v>
      </c>
      <c r="H3044" s="183">
        <f t="shared" si="140"/>
        <v>0</v>
      </c>
    </row>
    <row r="3045" spans="1:9" x14ac:dyDescent="0.2">
      <c r="A3045" s="110">
        <f t="shared" si="139"/>
        <v>32</v>
      </c>
      <c r="B3045" s="129" t="s">
        <v>210</v>
      </c>
      <c r="C3045" s="129"/>
      <c r="D3045" s="181"/>
      <c r="E3045" s="182"/>
      <c r="F3045" s="141"/>
      <c r="G3045" s="142">
        <v>0</v>
      </c>
      <c r="H3045" s="183">
        <f t="shared" si="140"/>
        <v>0</v>
      </c>
    </row>
    <row r="3046" spans="1:9" x14ac:dyDescent="0.2">
      <c r="A3046" s="110">
        <f t="shared" si="139"/>
        <v>33</v>
      </c>
      <c r="B3046" s="129"/>
      <c r="C3046" s="129"/>
      <c r="D3046" s="181"/>
      <c r="E3046" s="182"/>
      <c r="F3046" s="141"/>
      <c r="G3046" s="265"/>
      <c r="H3046" s="274"/>
    </row>
    <row r="3047" spans="1:9" x14ac:dyDescent="0.2">
      <c r="A3047" s="110">
        <f t="shared" si="139"/>
        <v>34</v>
      </c>
      <c r="B3047" s="129" t="s">
        <v>211</v>
      </c>
      <c r="C3047" s="129"/>
      <c r="D3047" s="181"/>
      <c r="E3047" s="182"/>
      <c r="F3047" s="141"/>
      <c r="G3047" s="142">
        <v>0</v>
      </c>
      <c r="H3047" s="183">
        <f t="shared" si="140"/>
        <v>0</v>
      </c>
    </row>
    <row r="3048" spans="1:9" x14ac:dyDescent="0.2">
      <c r="A3048" s="110">
        <f t="shared" si="139"/>
        <v>35</v>
      </c>
      <c r="B3048" s="129" t="s">
        <v>212</v>
      </c>
      <c r="C3048" s="129"/>
      <c r="D3048" s="181"/>
      <c r="E3048" s="182"/>
      <c r="F3048" s="141"/>
      <c r="G3048" s="142">
        <v>0</v>
      </c>
      <c r="H3048" s="183">
        <f t="shared" si="140"/>
        <v>0</v>
      </c>
    </row>
    <row r="3049" spans="1:9" x14ac:dyDescent="0.2">
      <c r="A3049" s="110">
        <f t="shared" si="139"/>
        <v>36</v>
      </c>
      <c r="B3049" s="129" t="s">
        <v>213</v>
      </c>
      <c r="C3049" s="129"/>
      <c r="D3049" s="181"/>
      <c r="E3049" s="182"/>
      <c r="F3049" s="141"/>
      <c r="G3049" s="142">
        <v>0</v>
      </c>
      <c r="H3049" s="183">
        <f t="shared" si="140"/>
        <v>0</v>
      </c>
    </row>
    <row r="3050" spans="1:9" ht="60.75" thickBot="1" x14ac:dyDescent="0.25">
      <c r="A3050" s="184">
        <f t="shared" si="139"/>
        <v>37</v>
      </c>
      <c r="B3050" s="185" t="s">
        <v>214</v>
      </c>
      <c r="C3050" s="186"/>
      <c r="D3050" s="187"/>
      <c r="E3050" s="188"/>
      <c r="F3050" s="189"/>
      <c r="G3050" s="190">
        <v>0</v>
      </c>
      <c r="H3050" s="191">
        <f t="shared" si="140"/>
        <v>0</v>
      </c>
    </row>
    <row r="3051" spans="1:9" ht="17.25" thickTop="1" thickBot="1" x14ac:dyDescent="0.3">
      <c r="A3051" s="110">
        <f t="shared" si="139"/>
        <v>38</v>
      </c>
      <c r="B3051" s="724" t="s">
        <v>215</v>
      </c>
      <c r="C3051" s="116"/>
      <c r="D3051" s="192"/>
      <c r="E3051" s="143"/>
      <c r="F3051" s="193"/>
      <c r="G3051" s="194">
        <f>SUM(G3042:G3050)</f>
        <v>0</v>
      </c>
      <c r="H3051" s="194">
        <f>SUM(H3042:H3050)</f>
        <v>0</v>
      </c>
    </row>
    <row r="3052" spans="1:9" ht="16.5" thickTop="1" thickBot="1" x14ac:dyDescent="0.25">
      <c r="A3052" s="110"/>
      <c r="B3052" s="129"/>
      <c r="C3052" s="129"/>
      <c r="D3052" s="195"/>
      <c r="E3052" s="195"/>
      <c r="F3052" s="195"/>
      <c r="G3052" s="195"/>
      <c r="H3052" s="195"/>
    </row>
    <row r="3053" spans="1:9" ht="17.25" thickTop="1" thickBot="1" x14ac:dyDescent="0.3">
      <c r="A3053" s="110">
        <f>+A3051+1</f>
        <v>39</v>
      </c>
      <c r="B3053" s="116" t="s">
        <v>216</v>
      </c>
      <c r="C3053" s="116"/>
      <c r="D3053" s="196">
        <f>D3039</f>
        <v>23396.57</v>
      </c>
      <c r="E3053" s="196">
        <f>E3039</f>
        <v>0</v>
      </c>
      <c r="F3053" s="196">
        <f>F3039</f>
        <v>0</v>
      </c>
      <c r="G3053" s="194">
        <f>G3039+G3051</f>
        <v>0</v>
      </c>
      <c r="H3053" s="194">
        <f>H3039+H3051</f>
        <v>23396.57</v>
      </c>
      <c r="I3053" s="482"/>
    </row>
    <row r="3054" spans="1:9" ht="16.5" thickTop="1" thickBot="1" x14ac:dyDescent="0.25">
      <c r="A3054" s="110">
        <f>+A3053+1</f>
        <v>40</v>
      </c>
      <c r="B3054" s="725" t="s">
        <v>217</v>
      </c>
      <c r="C3054" s="197"/>
      <c r="D3054" s="201"/>
      <c r="E3054" s="198"/>
      <c r="F3054" s="198"/>
      <c r="G3054" s="198"/>
      <c r="H3054" s="382">
        <v>2.6719999999999999E-4</v>
      </c>
    </row>
    <row r="3055" spans="1:9" ht="15.75" thickTop="1" x14ac:dyDescent="0.2"/>
    <row r="3057" spans="1:8" ht="20.25" x14ac:dyDescent="0.3">
      <c r="A3057" s="109" t="s">
        <v>134</v>
      </c>
      <c r="B3057" s="110"/>
      <c r="C3057" s="109"/>
      <c r="E3057" s="202"/>
      <c r="F3057" s="110"/>
      <c r="G3057" s="110"/>
      <c r="H3057" s="110"/>
    </row>
    <row r="3058" spans="1:8" ht="20.25" x14ac:dyDescent="0.3">
      <c r="A3058" s="112" t="s">
        <v>645</v>
      </c>
      <c r="B3058" s="109"/>
      <c r="C3058" s="109"/>
      <c r="D3058" s="110"/>
      <c r="E3058" s="111"/>
      <c r="F3058" s="110"/>
      <c r="G3058" s="110"/>
      <c r="H3058" s="110"/>
    </row>
    <row r="3059" spans="1:8" x14ac:dyDescent="0.2">
      <c r="A3059" s="113" t="s">
        <v>173</v>
      </c>
      <c r="B3059" s="114"/>
      <c r="C3059" s="115"/>
      <c r="D3059" s="110"/>
      <c r="E3059" s="111"/>
      <c r="F3059" s="110"/>
      <c r="G3059" s="110"/>
      <c r="H3059" s="110"/>
    </row>
    <row r="3060" spans="1:8" ht="21" thickBot="1" x14ac:dyDescent="0.35">
      <c r="A3060" s="256" t="s">
        <v>523</v>
      </c>
      <c r="B3060" s="257"/>
      <c r="C3060" s="257"/>
      <c r="D3060" s="110"/>
      <c r="E3060" s="111"/>
      <c r="F3060" s="110"/>
      <c r="G3060" s="110"/>
      <c r="H3060" s="110"/>
    </row>
    <row r="3061" spans="1:8" ht="15.75" thickBot="1" x14ac:dyDescent="0.25">
      <c r="A3061" s="110"/>
      <c r="B3061" s="110"/>
      <c r="C3061" s="110"/>
      <c r="D3061" s="110"/>
      <c r="E3061" s="111"/>
      <c r="F3061" s="110"/>
      <c r="G3061" s="110"/>
      <c r="H3061" s="110"/>
    </row>
    <row r="3062" spans="1:8" ht="15.75" thickTop="1" x14ac:dyDescent="0.2">
      <c r="A3062" s="110">
        <v>1</v>
      </c>
      <c r="B3062" s="117" t="s">
        <v>174</v>
      </c>
      <c r="C3062" s="388">
        <v>642</v>
      </c>
      <c r="D3062" s="118"/>
      <c r="E3062" s="119"/>
      <c r="F3062" s="110"/>
      <c r="G3062" s="120"/>
      <c r="H3062" s="120"/>
    </row>
    <row r="3063" spans="1:8" x14ac:dyDescent="0.2">
      <c r="A3063" s="110">
        <v>2</v>
      </c>
      <c r="B3063" s="117" t="s">
        <v>175</v>
      </c>
      <c r="C3063" s="121" t="s">
        <v>444</v>
      </c>
      <c r="D3063" s="122"/>
      <c r="E3063" s="123"/>
      <c r="F3063" s="110"/>
      <c r="G3063" s="120"/>
      <c r="H3063" s="120"/>
    </row>
    <row r="3064" spans="1:8" ht="15.75" thickBot="1" x14ac:dyDescent="0.25">
      <c r="A3064" s="110">
        <v>3</v>
      </c>
      <c r="B3064" s="117" t="s">
        <v>176</v>
      </c>
      <c r="C3064" s="124" t="s">
        <v>515</v>
      </c>
      <c r="D3064" s="125"/>
      <c r="E3064" s="126"/>
      <c r="F3064" s="120"/>
      <c r="G3064" s="120"/>
      <c r="H3064" s="120"/>
    </row>
    <row r="3065" spans="1:8" ht="15.75" thickTop="1" x14ac:dyDescent="0.2">
      <c r="A3065" s="110"/>
      <c r="B3065" s="117" t="s">
        <v>177</v>
      </c>
      <c r="C3065" s="117"/>
      <c r="D3065" s="127"/>
      <c r="E3065" s="128"/>
      <c r="F3065" s="120"/>
      <c r="G3065" s="120"/>
      <c r="H3065" s="120"/>
    </row>
    <row r="3066" spans="1:8" x14ac:dyDescent="0.2">
      <c r="A3066" s="110"/>
      <c r="B3066" s="110"/>
      <c r="C3066" s="110"/>
      <c r="D3066" s="110"/>
      <c r="E3066" s="111"/>
      <c r="F3066" s="110"/>
      <c r="G3066" s="110"/>
      <c r="H3066" s="110"/>
    </row>
    <row r="3067" spans="1:8" x14ac:dyDescent="0.2">
      <c r="A3067" s="110"/>
      <c r="B3067" s="117"/>
      <c r="C3067" s="117"/>
      <c r="D3067" s="120"/>
      <c r="E3067" s="128"/>
      <c r="F3067" s="127" t="s">
        <v>178</v>
      </c>
      <c r="G3067" s="120"/>
      <c r="H3067" s="120"/>
    </row>
    <row r="3068" spans="1:8" x14ac:dyDescent="0.2">
      <c r="A3068" s="110"/>
      <c r="B3068" s="129"/>
      <c r="C3068" s="129"/>
      <c r="D3068" s="130" t="s">
        <v>179</v>
      </c>
      <c r="E3068" s="131" t="s">
        <v>180</v>
      </c>
      <c r="F3068" s="127" t="s">
        <v>181</v>
      </c>
      <c r="G3068" s="127" t="s">
        <v>182</v>
      </c>
      <c r="H3068" s="120"/>
    </row>
    <row r="3069" spans="1:8" x14ac:dyDescent="0.2">
      <c r="A3069" s="110">
        <v>4</v>
      </c>
      <c r="B3069" s="117" t="s">
        <v>154</v>
      </c>
      <c r="C3069" s="117"/>
      <c r="D3069" s="275"/>
      <c r="E3069" s="132" t="s">
        <v>509</v>
      </c>
      <c r="F3069" s="276"/>
      <c r="G3069" s="422" t="s">
        <v>509</v>
      </c>
      <c r="H3069" s="275"/>
    </row>
    <row r="3070" spans="1:8" ht="15.75" x14ac:dyDescent="0.25">
      <c r="A3070" s="110"/>
      <c r="B3070" s="129"/>
      <c r="C3070" s="129"/>
      <c r="D3070" s="134" t="s">
        <v>183</v>
      </c>
      <c r="E3070" s="135" t="s">
        <v>183</v>
      </c>
      <c r="F3070" s="136" t="s">
        <v>183</v>
      </c>
      <c r="G3070" s="136" t="s">
        <v>184</v>
      </c>
      <c r="H3070" s="136" t="s">
        <v>185</v>
      </c>
    </row>
    <row r="3071" spans="1:8" ht="16.5" thickBot="1" x14ac:dyDescent="0.3">
      <c r="A3071" s="110"/>
      <c r="B3071" s="135" t="s">
        <v>186</v>
      </c>
      <c r="C3071" s="135"/>
      <c r="D3071" s="137"/>
      <c r="E3071" s="138"/>
      <c r="F3071" s="137"/>
      <c r="G3071" s="137"/>
      <c r="H3071" s="137"/>
    </row>
    <row r="3072" spans="1:8" ht="16.5" thickTop="1" x14ac:dyDescent="0.25">
      <c r="A3072" s="139">
        <f>1+A3069</f>
        <v>5</v>
      </c>
      <c r="B3072" s="117" t="s">
        <v>187</v>
      </c>
      <c r="C3072" s="135"/>
      <c r="D3072" s="216">
        <v>0</v>
      </c>
      <c r="E3072" s="217"/>
      <c r="F3072" s="218"/>
      <c r="G3072" s="219"/>
      <c r="H3072" s="220">
        <f>+D3072</f>
        <v>0</v>
      </c>
    </row>
    <row r="3073" spans="1:8" x14ac:dyDescent="0.2">
      <c r="A3073" s="110">
        <f>+A3072+1</f>
        <v>6</v>
      </c>
      <c r="B3073" s="129" t="s">
        <v>188</v>
      </c>
      <c r="C3073" s="129"/>
      <c r="D3073" s="221"/>
      <c r="E3073" s="222">
        <v>0</v>
      </c>
      <c r="F3073" s="223"/>
      <c r="G3073" s="224"/>
      <c r="H3073" s="220">
        <f>+E3073</f>
        <v>0</v>
      </c>
    </row>
    <row r="3074" spans="1:8" x14ac:dyDescent="0.2">
      <c r="A3074" s="110">
        <f>+A3073+1</f>
        <v>7</v>
      </c>
      <c r="B3074" s="129" t="s">
        <v>155</v>
      </c>
      <c r="C3074" s="129"/>
      <c r="D3074" s="225"/>
      <c r="E3074" s="226"/>
      <c r="F3074" s="227">
        <v>0</v>
      </c>
      <c r="G3074" s="228"/>
      <c r="H3074" s="229">
        <f>+F3074</f>
        <v>0</v>
      </c>
    </row>
    <row r="3075" spans="1:8" x14ac:dyDescent="0.2">
      <c r="A3075" s="110">
        <f>+A3074+1</f>
        <v>8</v>
      </c>
      <c r="B3075" s="129" t="s">
        <v>156</v>
      </c>
      <c r="C3075" s="129"/>
      <c r="D3075" s="225"/>
      <c r="E3075" s="230"/>
      <c r="F3075" s="231">
        <v>0</v>
      </c>
      <c r="G3075" s="232"/>
      <c r="H3075" s="229">
        <f>+F3075</f>
        <v>0</v>
      </c>
    </row>
    <row r="3076" spans="1:8" ht="15.75" thickBot="1" x14ac:dyDescent="0.25">
      <c r="A3076" s="110">
        <f>+A3075+1</f>
        <v>9</v>
      </c>
      <c r="B3076" s="129" t="s">
        <v>189</v>
      </c>
      <c r="C3076" s="129"/>
      <c r="D3076" s="225"/>
      <c r="E3076" s="233"/>
      <c r="F3076" s="234"/>
      <c r="G3076" s="414">
        <v>859781</v>
      </c>
      <c r="H3076" s="415">
        <f>+G3076</f>
        <v>859781</v>
      </c>
    </row>
    <row r="3077" spans="1:8" ht="17.25" thickTop="1" thickBot="1" x14ac:dyDescent="0.3">
      <c r="A3077" s="110">
        <f>+A3076+1</f>
        <v>10</v>
      </c>
      <c r="B3077" s="116" t="s">
        <v>190</v>
      </c>
      <c r="C3077" s="116"/>
      <c r="D3077" s="237">
        <f>+D3072</f>
        <v>0</v>
      </c>
      <c r="E3077" s="238">
        <f>+E3073</f>
        <v>0</v>
      </c>
      <c r="F3077" s="239">
        <f>+F3074+F3075</f>
        <v>0</v>
      </c>
      <c r="G3077" s="385">
        <f>+G3076</f>
        <v>859781</v>
      </c>
      <c r="H3077" s="385">
        <f>SUM(D3077:G3077)</f>
        <v>859781</v>
      </c>
    </row>
    <row r="3078" spans="1:8" ht="15.75" thickTop="1" x14ac:dyDescent="0.2">
      <c r="A3078" s="110"/>
      <c r="B3078" s="129"/>
      <c r="C3078" s="129"/>
      <c r="D3078" s="144"/>
      <c r="E3078" s="145"/>
      <c r="F3078" s="144"/>
      <c r="G3078" s="144"/>
      <c r="H3078" s="144"/>
    </row>
    <row r="3079" spans="1:8" ht="16.5" thickBot="1" x14ac:dyDescent="0.3">
      <c r="A3079" s="110"/>
      <c r="B3079" s="135" t="s">
        <v>191</v>
      </c>
      <c r="C3079" s="135"/>
      <c r="D3079" s="144"/>
      <c r="E3079" s="145"/>
      <c r="F3079" s="144"/>
      <c r="G3079" s="144"/>
      <c r="H3079" s="144"/>
    </row>
    <row r="3080" spans="1:8" ht="15.75" thickTop="1" x14ac:dyDescent="0.2">
      <c r="A3080" s="110">
        <f>+A3077+1</f>
        <v>11</v>
      </c>
      <c r="B3080" s="129" t="s">
        <v>192</v>
      </c>
      <c r="C3080" s="129"/>
      <c r="D3080" s="146">
        <v>0</v>
      </c>
      <c r="E3080" s="147">
        <v>0</v>
      </c>
      <c r="F3080" s="147">
        <v>0</v>
      </c>
      <c r="G3080" s="147">
        <v>853772.59</v>
      </c>
      <c r="H3080" s="168">
        <f>SUM(D3080:G3080)</f>
        <v>853772.59</v>
      </c>
    </row>
    <row r="3081" spans="1:8" ht="16.5" thickBot="1" x14ac:dyDescent="0.3">
      <c r="A3081" s="110">
        <f>+A3080+1</f>
        <v>12</v>
      </c>
      <c r="B3081" s="724" t="s">
        <v>193</v>
      </c>
      <c r="C3081" s="116"/>
      <c r="D3081" s="277">
        <f>+D3077-D3080</f>
        <v>0</v>
      </c>
      <c r="E3081" s="149">
        <f>+E3077-E3080</f>
        <v>0</v>
      </c>
      <c r="F3081" s="149">
        <f>+F3077-F3080</f>
        <v>0</v>
      </c>
      <c r="G3081" s="149">
        <f>+G3077-G3080</f>
        <v>6008.4100000000326</v>
      </c>
      <c r="H3081" s="150">
        <f>+H3077-H3080</f>
        <v>6008.4100000000326</v>
      </c>
    </row>
    <row r="3082" spans="1:8" ht="15.75" thickTop="1" x14ac:dyDescent="0.2">
      <c r="A3082" s="110"/>
      <c r="B3082" s="129"/>
      <c r="C3082" s="129"/>
      <c r="D3082" s="129"/>
      <c r="E3082" s="151"/>
      <c r="F3082" s="129"/>
      <c r="G3082" s="129"/>
      <c r="H3082" s="129"/>
    </row>
    <row r="3083" spans="1:8" ht="16.5" thickBot="1" x14ac:dyDescent="0.3">
      <c r="A3083" s="110"/>
      <c r="B3083" s="152" t="s">
        <v>194</v>
      </c>
      <c r="C3083" s="134"/>
      <c r="D3083" s="129"/>
      <c r="E3083" s="151"/>
      <c r="F3083" s="129"/>
      <c r="G3083" s="129"/>
      <c r="H3083" s="129"/>
    </row>
    <row r="3084" spans="1:8" ht="15.75" thickTop="1" x14ac:dyDescent="0.2">
      <c r="A3084" s="110">
        <f>+A3081+1</f>
        <v>13</v>
      </c>
      <c r="B3084" s="129" t="s">
        <v>195</v>
      </c>
      <c r="C3084" s="129"/>
      <c r="D3084" s="153"/>
      <c r="E3084" s="154"/>
      <c r="F3084" s="140"/>
      <c r="G3084" s="155"/>
      <c r="H3084" s="418">
        <f>H3019</f>
        <v>4921879</v>
      </c>
    </row>
    <row r="3085" spans="1:8" x14ac:dyDescent="0.2">
      <c r="A3085" s="110">
        <f>+A3084+1</f>
        <v>14</v>
      </c>
      <c r="B3085" s="110" t="s">
        <v>196</v>
      </c>
      <c r="C3085" s="110"/>
      <c r="D3085" s="157"/>
      <c r="E3085" s="158"/>
      <c r="F3085" s="159"/>
      <c r="G3085" s="160"/>
      <c r="H3085" s="419">
        <v>0</v>
      </c>
    </row>
    <row r="3086" spans="1:8" x14ac:dyDescent="0.2">
      <c r="A3086" s="110">
        <f>+A3085+1</f>
        <v>15</v>
      </c>
      <c r="B3086" s="129" t="s">
        <v>197</v>
      </c>
      <c r="C3086" s="129"/>
      <c r="D3086" s="157"/>
      <c r="E3086" s="158"/>
      <c r="F3086" s="159"/>
      <c r="G3086" s="160"/>
      <c r="H3086" s="419">
        <v>0</v>
      </c>
    </row>
    <row r="3087" spans="1:8" ht="15.75" thickBot="1" x14ac:dyDescent="0.25">
      <c r="A3087" s="110">
        <f>+A3086+1</f>
        <v>16</v>
      </c>
      <c r="B3087" s="129" t="s">
        <v>198</v>
      </c>
      <c r="C3087" s="129"/>
      <c r="D3087" s="157"/>
      <c r="E3087" s="158"/>
      <c r="F3087" s="159"/>
      <c r="G3087" s="160"/>
      <c r="H3087" s="419">
        <v>0</v>
      </c>
    </row>
    <row r="3088" spans="1:8" ht="17.25" thickTop="1" thickBot="1" x14ac:dyDescent="0.3">
      <c r="A3088" s="110">
        <f>+A3087+1</f>
        <v>17</v>
      </c>
      <c r="B3088" s="116" t="s">
        <v>199</v>
      </c>
      <c r="C3088" s="116"/>
      <c r="D3088" s="162"/>
      <c r="E3088" s="163"/>
      <c r="F3088" s="164"/>
      <c r="G3088" s="164"/>
      <c r="H3088" s="420">
        <f>+H3084+H3085+H3086-H3087</f>
        <v>4921879</v>
      </c>
    </row>
    <row r="3089" spans="1:8" ht="15.75" thickTop="1" x14ac:dyDescent="0.2">
      <c r="A3089" s="110"/>
      <c r="B3089" s="129" t="s">
        <v>177</v>
      </c>
      <c r="C3089" s="129"/>
      <c r="D3089" s="166"/>
      <c r="E3089" s="167"/>
      <c r="F3089" s="166"/>
      <c r="G3089" s="166"/>
      <c r="H3089" s="166"/>
    </row>
    <row r="3090" spans="1:8" ht="16.5" thickBot="1" x14ac:dyDescent="0.3">
      <c r="A3090" s="110"/>
      <c r="B3090" s="135" t="s">
        <v>200</v>
      </c>
      <c r="C3090" s="135"/>
      <c r="D3090" s="166"/>
      <c r="E3090" s="167"/>
      <c r="F3090" s="166"/>
      <c r="G3090" s="166"/>
      <c r="H3090" s="166"/>
    </row>
    <row r="3091" spans="1:8" ht="15.75" thickTop="1" x14ac:dyDescent="0.2">
      <c r="A3091" s="110">
        <f>+A3088+1</f>
        <v>18</v>
      </c>
      <c r="B3091" s="129" t="s">
        <v>201</v>
      </c>
      <c r="C3091" s="129"/>
      <c r="D3091" s="199">
        <v>0</v>
      </c>
      <c r="E3091" s="200">
        <f>+INT(E3081/$H$32*10000000)/10000000</f>
        <v>0</v>
      </c>
      <c r="F3091" s="200">
        <f>+INT(F3081/$H$32*10000000)/10000000</f>
        <v>0</v>
      </c>
      <c r="G3091" s="200">
        <f>+INT(G3081/$H$3088*10000000)/10000000</f>
        <v>1.2206999999999999E-3</v>
      </c>
      <c r="H3091" s="278">
        <f>SUM(D3091:G3091)</f>
        <v>1.2206999999999999E-3</v>
      </c>
    </row>
    <row r="3092" spans="1:8" x14ac:dyDescent="0.2">
      <c r="A3092" s="110">
        <f t="shared" ref="A3092:A3097" si="141">+A3091+1</f>
        <v>19</v>
      </c>
      <c r="B3092" s="129" t="s">
        <v>202</v>
      </c>
      <c r="C3092" s="129"/>
      <c r="D3092" s="142">
        <v>0</v>
      </c>
      <c r="E3092" s="142">
        <f>+$H$32*E3091</f>
        <v>0</v>
      </c>
      <c r="F3092" s="142">
        <f>+$H$32*F3091</f>
        <v>0</v>
      </c>
      <c r="G3092" s="142">
        <f>+$H$3088*G3091</f>
        <v>6008.1376952999999</v>
      </c>
      <c r="H3092" s="168">
        <f>SUM(D3092:G3092)</f>
        <v>6008.1376952999999</v>
      </c>
    </row>
    <row r="3093" spans="1:8" x14ac:dyDescent="0.2">
      <c r="A3093" s="110">
        <f t="shared" si="141"/>
        <v>20</v>
      </c>
      <c r="B3093" s="129" t="s">
        <v>203</v>
      </c>
      <c r="C3093" s="129"/>
      <c r="D3093" s="281">
        <f>IF(D3081&lt;&gt;0,+D3092-D3081,0)</f>
        <v>0</v>
      </c>
      <c r="E3093" s="283">
        <f>IF(E3081&lt;&gt;0,+E3092-E3081,0)</f>
        <v>0</v>
      </c>
      <c r="F3093" s="283">
        <f>IF(F3081&lt;&gt;0,+F3092-F3081,0)</f>
        <v>0</v>
      </c>
      <c r="G3093" s="282">
        <f>IF(G3081&lt;&gt;0,+G3092-G3081,0)</f>
        <v>-0.27230470003269147</v>
      </c>
      <c r="H3093" s="168">
        <f>SUM(D3093:G3093)</f>
        <v>-0.27230470003269147</v>
      </c>
    </row>
    <row r="3094" spans="1:8" ht="15.75" x14ac:dyDescent="0.25">
      <c r="A3094" s="110">
        <f t="shared" si="141"/>
        <v>21</v>
      </c>
      <c r="B3094" s="129" t="s">
        <v>204</v>
      </c>
      <c r="C3094" s="129"/>
      <c r="D3094" s="267"/>
      <c r="E3094" s="169"/>
      <c r="F3094" s="169"/>
      <c r="G3094" s="169"/>
      <c r="H3094" s="268"/>
    </row>
    <row r="3095" spans="1:8" x14ac:dyDescent="0.2">
      <c r="A3095" s="110">
        <f t="shared" si="141"/>
        <v>22</v>
      </c>
      <c r="B3095" s="129" t="s">
        <v>205</v>
      </c>
      <c r="C3095" s="129"/>
      <c r="D3095" s="271"/>
      <c r="E3095" s="273"/>
      <c r="F3095" s="273"/>
      <c r="G3095" s="273"/>
      <c r="H3095" s="272"/>
    </row>
    <row r="3096" spans="1:8" x14ac:dyDescent="0.2">
      <c r="A3096" s="110">
        <f t="shared" si="141"/>
        <v>23</v>
      </c>
      <c r="B3096" s="129" t="s">
        <v>206</v>
      </c>
      <c r="C3096" s="129"/>
      <c r="D3096" s="271"/>
      <c r="E3096" s="273"/>
      <c r="F3096" s="273"/>
      <c r="G3096" s="273"/>
      <c r="H3096" s="272"/>
    </row>
    <row r="3097" spans="1:8" x14ac:dyDescent="0.2">
      <c r="A3097" s="110">
        <f t="shared" si="141"/>
        <v>24</v>
      </c>
      <c r="B3097" s="129" t="s">
        <v>145</v>
      </c>
      <c r="C3097" s="129"/>
      <c r="D3097" s="269"/>
      <c r="E3097" s="270"/>
      <c r="F3097" s="270"/>
      <c r="G3097" s="270"/>
      <c r="H3097" s="266"/>
    </row>
    <row r="3098" spans="1:8" x14ac:dyDescent="0.2">
      <c r="A3098" s="139" t="s">
        <v>139</v>
      </c>
      <c r="B3098" s="170" t="s">
        <v>146</v>
      </c>
      <c r="C3098" s="212"/>
      <c r="D3098" s="171">
        <v>0</v>
      </c>
      <c r="E3098" s="172">
        <v>0</v>
      </c>
      <c r="F3098" s="172"/>
      <c r="G3098" s="172">
        <v>0</v>
      </c>
      <c r="H3098" s="168">
        <f>SUM(D3098:G3098)</f>
        <v>0</v>
      </c>
    </row>
    <row r="3099" spans="1:8" x14ac:dyDescent="0.2">
      <c r="A3099" s="139" t="s">
        <v>140</v>
      </c>
      <c r="B3099" s="170" t="s">
        <v>147</v>
      </c>
      <c r="C3099" s="129"/>
      <c r="D3099" s="171">
        <v>0</v>
      </c>
      <c r="E3099" s="172">
        <v>0</v>
      </c>
      <c r="F3099" s="172"/>
      <c r="G3099" s="172">
        <v>0</v>
      </c>
      <c r="H3099" s="168">
        <f>SUM(D3099:G3099)</f>
        <v>0</v>
      </c>
    </row>
    <row r="3100" spans="1:8" x14ac:dyDescent="0.2">
      <c r="A3100" s="139" t="s">
        <v>141</v>
      </c>
      <c r="B3100" s="129" t="s">
        <v>407</v>
      </c>
      <c r="C3100" s="129"/>
      <c r="D3100" s="279">
        <f>+D3092+D3098+D3099</f>
        <v>0</v>
      </c>
      <c r="E3100" s="172">
        <f>+E3092+E3098+E3099</f>
        <v>0</v>
      </c>
      <c r="F3100" s="172">
        <f>+F3092+F3098+F3099</f>
        <v>0</v>
      </c>
      <c r="G3100" s="280">
        <f>+G3092+G3098+G3099</f>
        <v>6008.1376952999999</v>
      </c>
      <c r="H3100" s="168">
        <f>SUM(D3100:G3100)</f>
        <v>6008.1376952999999</v>
      </c>
    </row>
    <row r="3101" spans="1:8" x14ac:dyDescent="0.2">
      <c r="A3101" s="110">
        <v>25</v>
      </c>
      <c r="B3101" s="129" t="s">
        <v>148</v>
      </c>
      <c r="C3101" s="129"/>
      <c r="D3101" s="279">
        <v>0</v>
      </c>
      <c r="E3101" s="172">
        <v>0</v>
      </c>
      <c r="F3101" s="172"/>
      <c r="G3101" s="280">
        <v>6008.13</v>
      </c>
      <c r="H3101" s="168">
        <f>SUM(D3101:G3101)</f>
        <v>6008.13</v>
      </c>
    </row>
    <row r="3102" spans="1:8" x14ac:dyDescent="0.2">
      <c r="A3102" s="110">
        <f>+A3101+1</f>
        <v>26</v>
      </c>
      <c r="B3102" s="129" t="s">
        <v>149</v>
      </c>
      <c r="C3102" s="129"/>
      <c r="D3102" s="279">
        <f>+D3101-D3100</f>
        <v>0</v>
      </c>
      <c r="E3102" s="142">
        <f>+E3101-E3100</f>
        <v>0</v>
      </c>
      <c r="F3102" s="142">
        <f>+F3101-F3100</f>
        <v>0</v>
      </c>
      <c r="G3102" s="280">
        <f>+G3101-G3100</f>
        <v>-7.6952999997956795E-3</v>
      </c>
      <c r="H3102" s="168">
        <f>SUM(D3102:G3102)</f>
        <v>-7.6952999997956795E-3</v>
      </c>
    </row>
    <row r="3103" spans="1:8" ht="15.75" thickBot="1" x14ac:dyDescent="0.25">
      <c r="A3103" s="110">
        <f>+A3102+1</f>
        <v>27</v>
      </c>
      <c r="B3103" s="129" t="s">
        <v>207</v>
      </c>
      <c r="C3103" s="129"/>
      <c r="D3103" s="171">
        <v>0</v>
      </c>
      <c r="E3103" s="172">
        <v>0</v>
      </c>
      <c r="F3103" s="172"/>
      <c r="G3103" s="169"/>
      <c r="H3103" s="173">
        <f>SUM(D3103:F3103)</f>
        <v>0</v>
      </c>
    </row>
    <row r="3104" spans="1:8" ht="16.5" thickBot="1" x14ac:dyDescent="0.3">
      <c r="A3104" s="110">
        <f>+A3103+1</f>
        <v>28</v>
      </c>
      <c r="B3104" s="116" t="s">
        <v>208</v>
      </c>
      <c r="C3104" s="116"/>
      <c r="D3104" s="174">
        <f>+D3100+D3102+D3103</f>
        <v>0</v>
      </c>
      <c r="E3104" s="174">
        <f>+E3100+E3102+E3103</f>
        <v>0</v>
      </c>
      <c r="F3104" s="174">
        <f>+F3100+F3102+F3103</f>
        <v>0</v>
      </c>
      <c r="G3104" s="174">
        <f>+G3100+G3102</f>
        <v>6008.13</v>
      </c>
      <c r="H3104" s="175">
        <f>SUM(D3104:G3104)</f>
        <v>6008.13</v>
      </c>
    </row>
    <row r="3105" spans="1:9" ht="15.75" thickTop="1" x14ac:dyDescent="0.2">
      <c r="A3105" s="110"/>
      <c r="B3105" s="129"/>
      <c r="C3105" s="129"/>
      <c r="D3105" s="151"/>
      <c r="E3105" s="151"/>
      <c r="F3105" s="151"/>
      <c r="G3105" s="151"/>
      <c r="H3105" s="151"/>
    </row>
    <row r="3106" spans="1:9" ht="16.5" thickBot="1" x14ac:dyDescent="0.3">
      <c r="A3106" s="110"/>
      <c r="B3106" s="135" t="s">
        <v>209</v>
      </c>
      <c r="C3106" s="135"/>
      <c r="D3106" s="151"/>
      <c r="E3106" s="151"/>
      <c r="F3106" s="151"/>
      <c r="G3106" s="151"/>
      <c r="H3106" s="151"/>
    </row>
    <row r="3107" spans="1:9" ht="15.75" thickTop="1" x14ac:dyDescent="0.2">
      <c r="A3107" s="110">
        <f>+A3104+1</f>
        <v>29</v>
      </c>
      <c r="B3107" s="129" t="s">
        <v>168</v>
      </c>
      <c r="C3107" s="129"/>
      <c r="D3107" s="176"/>
      <c r="E3107" s="177"/>
      <c r="F3107" s="178"/>
      <c r="G3107" s="179">
        <v>0</v>
      </c>
      <c r="H3107" s="180">
        <f>G3107</f>
        <v>0</v>
      </c>
    </row>
    <row r="3108" spans="1:9" x14ac:dyDescent="0.2">
      <c r="A3108" s="110">
        <f t="shared" ref="A3108:A3116" si="142">+A3107+1</f>
        <v>30</v>
      </c>
      <c r="B3108" s="129" t="s">
        <v>169</v>
      </c>
      <c r="C3108" s="129"/>
      <c r="D3108" s="181"/>
      <c r="E3108" s="182"/>
      <c r="F3108" s="141"/>
      <c r="G3108" s="142">
        <v>0</v>
      </c>
      <c r="H3108" s="183">
        <f t="shared" ref="H3108:H3115" si="143">+G3108</f>
        <v>0</v>
      </c>
    </row>
    <row r="3109" spans="1:9" x14ac:dyDescent="0.2">
      <c r="A3109" s="110">
        <f t="shared" si="142"/>
        <v>31</v>
      </c>
      <c r="B3109" s="129" t="s">
        <v>360</v>
      </c>
      <c r="C3109" s="129"/>
      <c r="D3109" s="181"/>
      <c r="E3109" s="182"/>
      <c r="F3109" s="141"/>
      <c r="G3109" s="142">
        <v>0</v>
      </c>
      <c r="H3109" s="183">
        <f t="shared" si="143"/>
        <v>0</v>
      </c>
    </row>
    <row r="3110" spans="1:9" x14ac:dyDescent="0.2">
      <c r="A3110" s="110">
        <f t="shared" si="142"/>
        <v>32</v>
      </c>
      <c r="B3110" s="129" t="s">
        <v>210</v>
      </c>
      <c r="C3110" s="129"/>
      <c r="D3110" s="181"/>
      <c r="E3110" s="182"/>
      <c r="F3110" s="141"/>
      <c r="G3110" s="142">
        <v>0</v>
      </c>
      <c r="H3110" s="183">
        <f t="shared" si="143"/>
        <v>0</v>
      </c>
    </row>
    <row r="3111" spans="1:9" x14ac:dyDescent="0.2">
      <c r="A3111" s="110">
        <f t="shared" si="142"/>
        <v>33</v>
      </c>
      <c r="B3111" s="129"/>
      <c r="C3111" s="129"/>
      <c r="D3111" s="181"/>
      <c r="E3111" s="182"/>
      <c r="F3111" s="141"/>
      <c r="G3111" s="265"/>
      <c r="H3111" s="274"/>
    </row>
    <row r="3112" spans="1:9" x14ac:dyDescent="0.2">
      <c r="A3112" s="110">
        <f t="shared" si="142"/>
        <v>34</v>
      </c>
      <c r="B3112" s="129" t="s">
        <v>211</v>
      </c>
      <c r="C3112" s="129"/>
      <c r="D3112" s="181"/>
      <c r="E3112" s="182"/>
      <c r="F3112" s="141"/>
      <c r="G3112" s="142">
        <v>0</v>
      </c>
      <c r="H3112" s="183">
        <f t="shared" si="143"/>
        <v>0</v>
      </c>
    </row>
    <row r="3113" spans="1:9" x14ac:dyDescent="0.2">
      <c r="A3113" s="110">
        <f t="shared" si="142"/>
        <v>35</v>
      </c>
      <c r="B3113" s="129" t="s">
        <v>212</v>
      </c>
      <c r="C3113" s="129"/>
      <c r="D3113" s="181"/>
      <c r="E3113" s="182"/>
      <c r="F3113" s="141"/>
      <c r="G3113" s="142">
        <v>0</v>
      </c>
      <c r="H3113" s="183">
        <f t="shared" si="143"/>
        <v>0</v>
      </c>
    </row>
    <row r="3114" spans="1:9" x14ac:dyDescent="0.2">
      <c r="A3114" s="110">
        <f t="shared" si="142"/>
        <v>36</v>
      </c>
      <c r="B3114" s="129" t="s">
        <v>213</v>
      </c>
      <c r="C3114" s="129"/>
      <c r="D3114" s="181"/>
      <c r="E3114" s="182"/>
      <c r="F3114" s="141"/>
      <c r="G3114" s="142">
        <v>0</v>
      </c>
      <c r="H3114" s="183">
        <f t="shared" si="143"/>
        <v>0</v>
      </c>
    </row>
    <row r="3115" spans="1:9" ht="60.75" thickBot="1" x14ac:dyDescent="0.25">
      <c r="A3115" s="184">
        <f t="shared" si="142"/>
        <v>37</v>
      </c>
      <c r="B3115" s="185" t="s">
        <v>214</v>
      </c>
      <c r="C3115" s="186"/>
      <c r="D3115" s="187"/>
      <c r="E3115" s="188"/>
      <c r="F3115" s="189"/>
      <c r="G3115" s="190">
        <v>0</v>
      </c>
      <c r="H3115" s="191">
        <f t="shared" si="143"/>
        <v>0</v>
      </c>
    </row>
    <row r="3116" spans="1:9" ht="17.25" thickTop="1" thickBot="1" x14ac:dyDescent="0.3">
      <c r="A3116" s="110">
        <f t="shared" si="142"/>
        <v>38</v>
      </c>
      <c r="B3116" s="724" t="s">
        <v>215</v>
      </c>
      <c r="C3116" s="116"/>
      <c r="D3116" s="192"/>
      <c r="E3116" s="143"/>
      <c r="F3116" s="193"/>
      <c r="G3116" s="194">
        <f>SUM(G3107:G3115)</f>
        <v>0</v>
      </c>
      <c r="H3116" s="194">
        <f>SUM(H3107:H3115)</f>
        <v>0</v>
      </c>
    </row>
    <row r="3117" spans="1:9" ht="16.5" thickTop="1" thickBot="1" x14ac:dyDescent="0.25">
      <c r="A3117" s="110"/>
      <c r="B3117" s="129"/>
      <c r="C3117" s="129"/>
      <c r="D3117" s="195"/>
      <c r="E3117" s="195"/>
      <c r="F3117" s="195"/>
      <c r="G3117" s="195"/>
      <c r="H3117" s="195"/>
    </row>
    <row r="3118" spans="1:9" ht="17.25" thickTop="1" thickBot="1" x14ac:dyDescent="0.3">
      <c r="A3118" s="110">
        <f>+A3116+1</f>
        <v>39</v>
      </c>
      <c r="B3118" s="116" t="s">
        <v>216</v>
      </c>
      <c r="C3118" s="116"/>
      <c r="D3118" s="196">
        <f>D3104</f>
        <v>0</v>
      </c>
      <c r="E3118" s="196">
        <f>E3104</f>
        <v>0</v>
      </c>
      <c r="F3118" s="196">
        <f>F3104</f>
        <v>0</v>
      </c>
      <c r="G3118" s="194">
        <f>G3104+G3116</f>
        <v>6008.13</v>
      </c>
      <c r="H3118" s="194">
        <f>H3104+H3116</f>
        <v>6008.13</v>
      </c>
      <c r="I3118" s="482"/>
    </row>
    <row r="3119" spans="1:9" ht="16.5" thickTop="1" thickBot="1" x14ac:dyDescent="0.25">
      <c r="A3119" s="110">
        <f>+A3118+1</f>
        <v>40</v>
      </c>
      <c r="B3119" s="725" t="s">
        <v>217</v>
      </c>
      <c r="C3119" s="197"/>
      <c r="D3119" s="201"/>
      <c r="E3119" s="198"/>
      <c r="F3119" s="198"/>
      <c r="G3119" s="198"/>
      <c r="H3119" s="382">
        <v>6.8620000000000004E-5</v>
      </c>
    </row>
    <row r="3120" spans="1:9" ht="15.75" thickTop="1" x14ac:dyDescent="0.2"/>
    <row r="3122" spans="1:8" ht="20.25" x14ac:dyDescent="0.3">
      <c r="A3122" s="109" t="s">
        <v>134</v>
      </c>
      <c r="B3122" s="110"/>
      <c r="C3122" s="109"/>
      <c r="E3122" s="202"/>
      <c r="F3122" s="110"/>
      <c r="G3122" s="110"/>
      <c r="H3122" s="110"/>
    </row>
    <row r="3123" spans="1:8" ht="20.25" x14ac:dyDescent="0.3">
      <c r="A3123" s="112" t="s">
        <v>645</v>
      </c>
      <c r="B3123" s="109"/>
      <c r="C3123" s="109"/>
      <c r="D3123" s="110"/>
      <c r="E3123" s="111"/>
      <c r="F3123" s="110"/>
      <c r="G3123" s="110"/>
      <c r="H3123" s="110"/>
    </row>
    <row r="3124" spans="1:8" x14ac:dyDescent="0.2">
      <c r="A3124" s="113" t="s">
        <v>173</v>
      </c>
      <c r="B3124" s="114"/>
      <c r="C3124" s="115"/>
      <c r="D3124" s="110"/>
      <c r="E3124" s="111"/>
      <c r="F3124" s="110"/>
      <c r="G3124" s="110"/>
      <c r="H3124" s="110"/>
    </row>
    <row r="3125" spans="1:8" ht="21" thickBot="1" x14ac:dyDescent="0.35">
      <c r="A3125" s="256" t="s">
        <v>523</v>
      </c>
      <c r="B3125" s="257"/>
      <c r="C3125" s="257"/>
      <c r="D3125" s="110"/>
      <c r="E3125" s="111"/>
      <c r="F3125" s="110"/>
      <c r="G3125" s="110"/>
      <c r="H3125" s="110"/>
    </row>
    <row r="3126" spans="1:8" ht="15.75" thickBot="1" x14ac:dyDescent="0.25">
      <c r="A3126" s="110"/>
      <c r="B3126" s="110"/>
      <c r="C3126" s="110"/>
      <c r="D3126" s="110"/>
      <c r="E3126" s="111"/>
      <c r="F3126" s="110"/>
      <c r="G3126" s="110"/>
      <c r="H3126" s="110"/>
    </row>
    <row r="3127" spans="1:8" ht="15.75" thickTop="1" x14ac:dyDescent="0.2">
      <c r="A3127" s="110">
        <v>1</v>
      </c>
      <c r="B3127" s="117" t="s">
        <v>174</v>
      </c>
      <c r="C3127" s="388">
        <v>643</v>
      </c>
      <c r="D3127" s="118"/>
      <c r="E3127" s="119"/>
      <c r="F3127" s="110"/>
      <c r="G3127" s="120"/>
      <c r="H3127" s="120"/>
    </row>
    <row r="3128" spans="1:8" x14ac:dyDescent="0.2">
      <c r="A3128" s="110">
        <v>2</v>
      </c>
      <c r="B3128" s="117" t="s">
        <v>175</v>
      </c>
      <c r="C3128" s="121" t="s">
        <v>590</v>
      </c>
      <c r="D3128" s="122"/>
      <c r="E3128" s="123"/>
      <c r="F3128" s="110"/>
      <c r="G3128" s="120"/>
      <c r="H3128" s="120"/>
    </row>
    <row r="3129" spans="1:8" ht="15.75" thickBot="1" x14ac:dyDescent="0.25">
      <c r="A3129" s="110">
        <v>3</v>
      </c>
      <c r="B3129" s="117" t="s">
        <v>176</v>
      </c>
      <c r="C3129" s="124" t="s">
        <v>515</v>
      </c>
      <c r="D3129" s="125"/>
      <c r="E3129" s="126"/>
      <c r="F3129" s="120"/>
      <c r="G3129" s="120"/>
      <c r="H3129" s="120"/>
    </row>
    <row r="3130" spans="1:8" ht="15.75" thickTop="1" x14ac:dyDescent="0.2">
      <c r="A3130" s="110"/>
      <c r="B3130" s="117" t="s">
        <v>177</v>
      </c>
      <c r="C3130" s="117"/>
      <c r="D3130" s="127"/>
      <c r="E3130" s="128"/>
      <c r="F3130" s="120"/>
      <c r="G3130" s="120"/>
      <c r="H3130" s="120"/>
    </row>
    <row r="3131" spans="1:8" x14ac:dyDescent="0.2">
      <c r="A3131" s="110"/>
      <c r="B3131" s="110"/>
      <c r="C3131" s="110"/>
      <c r="D3131" s="110"/>
      <c r="E3131" s="111"/>
      <c r="F3131" s="110"/>
      <c r="G3131" s="110"/>
      <c r="H3131" s="110"/>
    </row>
    <row r="3132" spans="1:8" x14ac:dyDescent="0.2">
      <c r="A3132" s="110"/>
      <c r="B3132" s="117"/>
      <c r="C3132" s="117"/>
      <c r="D3132" s="120"/>
      <c r="E3132" s="128"/>
      <c r="F3132" s="127" t="s">
        <v>178</v>
      </c>
      <c r="G3132" s="120"/>
      <c r="H3132" s="120"/>
    </row>
    <row r="3133" spans="1:8" x14ac:dyDescent="0.2">
      <c r="A3133" s="110"/>
      <c r="B3133" s="129"/>
      <c r="C3133" s="129"/>
      <c r="D3133" s="130" t="s">
        <v>179</v>
      </c>
      <c r="E3133" s="131" t="s">
        <v>180</v>
      </c>
      <c r="F3133" s="127" t="s">
        <v>181</v>
      </c>
      <c r="G3133" s="127" t="s">
        <v>182</v>
      </c>
      <c r="H3133" s="120"/>
    </row>
    <row r="3134" spans="1:8" x14ac:dyDescent="0.2">
      <c r="A3134" s="110">
        <v>4</v>
      </c>
      <c r="B3134" s="117" t="s">
        <v>154</v>
      </c>
      <c r="C3134" s="117"/>
      <c r="D3134" s="275"/>
      <c r="E3134" s="132" t="s">
        <v>509</v>
      </c>
      <c r="F3134" s="276"/>
      <c r="G3134" s="422" t="s">
        <v>510</v>
      </c>
      <c r="H3134" s="275"/>
    </row>
    <row r="3135" spans="1:8" ht="15.75" x14ac:dyDescent="0.25">
      <c r="A3135" s="110"/>
      <c r="B3135" s="129"/>
      <c r="C3135" s="129"/>
      <c r="D3135" s="134" t="s">
        <v>183</v>
      </c>
      <c r="E3135" s="135" t="s">
        <v>183</v>
      </c>
      <c r="F3135" s="136" t="s">
        <v>183</v>
      </c>
      <c r="G3135" s="136" t="s">
        <v>184</v>
      </c>
      <c r="H3135" s="136" t="s">
        <v>185</v>
      </c>
    </row>
    <row r="3136" spans="1:8" ht="16.5" thickBot="1" x14ac:dyDescent="0.3">
      <c r="A3136" s="110"/>
      <c r="B3136" s="135" t="s">
        <v>186</v>
      </c>
      <c r="C3136" s="135"/>
      <c r="D3136" s="137"/>
      <c r="E3136" s="138"/>
      <c r="F3136" s="137"/>
      <c r="G3136" s="137"/>
      <c r="H3136" s="137"/>
    </row>
    <row r="3137" spans="1:8" ht="16.5" thickTop="1" x14ac:dyDescent="0.25">
      <c r="A3137" s="139">
        <f>1+A3134</f>
        <v>5</v>
      </c>
      <c r="B3137" s="117" t="s">
        <v>187</v>
      </c>
      <c r="C3137" s="135"/>
      <c r="D3137" s="216">
        <v>0</v>
      </c>
      <c r="E3137" s="217"/>
      <c r="F3137" s="218"/>
      <c r="G3137" s="219"/>
      <c r="H3137" s="220">
        <f>+D3137</f>
        <v>0</v>
      </c>
    </row>
    <row r="3138" spans="1:8" x14ac:dyDescent="0.2">
      <c r="A3138" s="110">
        <f>+A3137+1</f>
        <v>6</v>
      </c>
      <c r="B3138" s="129" t="s">
        <v>188</v>
      </c>
      <c r="C3138" s="129"/>
      <c r="D3138" s="221"/>
      <c r="E3138" s="222">
        <v>0</v>
      </c>
      <c r="F3138" s="223"/>
      <c r="G3138" s="224"/>
      <c r="H3138" s="220">
        <f>+E3138</f>
        <v>0</v>
      </c>
    </row>
    <row r="3139" spans="1:8" x14ac:dyDescent="0.2">
      <c r="A3139" s="110">
        <f>+A3138+1</f>
        <v>7</v>
      </c>
      <c r="B3139" s="129" t="s">
        <v>155</v>
      </c>
      <c r="C3139" s="129"/>
      <c r="D3139" s="225"/>
      <c r="E3139" s="226"/>
      <c r="F3139" s="227">
        <v>0</v>
      </c>
      <c r="G3139" s="228"/>
      <c r="H3139" s="229">
        <f>+F3139</f>
        <v>0</v>
      </c>
    </row>
    <row r="3140" spans="1:8" x14ac:dyDescent="0.2">
      <c r="A3140" s="110">
        <f>+A3139+1</f>
        <v>8</v>
      </c>
      <c r="B3140" s="129" t="s">
        <v>156</v>
      </c>
      <c r="C3140" s="129"/>
      <c r="D3140" s="225"/>
      <c r="E3140" s="230"/>
      <c r="F3140" s="231">
        <v>0</v>
      </c>
      <c r="G3140" s="232"/>
      <c r="H3140" s="229">
        <f>+F3140</f>
        <v>0</v>
      </c>
    </row>
    <row r="3141" spans="1:8" ht="15.75" thickBot="1" x14ac:dyDescent="0.25">
      <c r="A3141" s="110">
        <f>+A3140+1</f>
        <v>9</v>
      </c>
      <c r="B3141" s="129" t="s">
        <v>189</v>
      </c>
      <c r="C3141" s="129"/>
      <c r="D3141" s="225"/>
      <c r="E3141" s="233"/>
      <c r="F3141" s="234"/>
      <c r="G3141" s="414">
        <v>1160612</v>
      </c>
      <c r="H3141" s="415">
        <f>+G3141</f>
        <v>1160612</v>
      </c>
    </row>
    <row r="3142" spans="1:8" ht="17.25" thickTop="1" thickBot="1" x14ac:dyDescent="0.3">
      <c r="A3142" s="110">
        <f>+A3141+1</f>
        <v>10</v>
      </c>
      <c r="B3142" s="116" t="s">
        <v>190</v>
      </c>
      <c r="C3142" s="116"/>
      <c r="D3142" s="237">
        <f>+D3137</f>
        <v>0</v>
      </c>
      <c r="E3142" s="238">
        <f>+E3138</f>
        <v>0</v>
      </c>
      <c r="F3142" s="239">
        <f>+F3139+F3140</f>
        <v>0</v>
      </c>
      <c r="G3142" s="385">
        <f>+G3141</f>
        <v>1160612</v>
      </c>
      <c r="H3142" s="385">
        <f>SUM(D3142:G3142)</f>
        <v>1160612</v>
      </c>
    </row>
    <row r="3143" spans="1:8" ht="15.75" thickTop="1" x14ac:dyDescent="0.2">
      <c r="A3143" s="110"/>
      <c r="B3143" s="129"/>
      <c r="C3143" s="129"/>
      <c r="D3143" s="144"/>
      <c r="E3143" s="145"/>
      <c r="F3143" s="144"/>
      <c r="G3143" s="144"/>
      <c r="H3143" s="144"/>
    </row>
    <row r="3144" spans="1:8" ht="16.5" thickBot="1" x14ac:dyDescent="0.3">
      <c r="A3144" s="110"/>
      <c r="B3144" s="135" t="s">
        <v>191</v>
      </c>
      <c r="C3144" s="135"/>
      <c r="D3144" s="144"/>
      <c r="E3144" s="145"/>
      <c r="F3144" s="144"/>
      <c r="G3144" s="144"/>
      <c r="H3144" s="144"/>
    </row>
    <row r="3145" spans="1:8" ht="15.75" thickTop="1" x14ac:dyDescent="0.2">
      <c r="A3145" s="110">
        <f>+A3142+1</f>
        <v>11</v>
      </c>
      <c r="B3145" s="129" t="s">
        <v>192</v>
      </c>
      <c r="C3145" s="129"/>
      <c r="D3145" s="146">
        <v>0</v>
      </c>
      <c r="E3145" s="147">
        <v>0</v>
      </c>
      <c r="F3145" s="147">
        <v>0</v>
      </c>
      <c r="G3145" s="147">
        <v>1152880.81</v>
      </c>
      <c r="H3145" s="168">
        <f>SUM(D3145:G3145)</f>
        <v>1152880.81</v>
      </c>
    </row>
    <row r="3146" spans="1:8" ht="16.5" thickBot="1" x14ac:dyDescent="0.3">
      <c r="A3146" s="110">
        <f>+A3145+1</f>
        <v>12</v>
      </c>
      <c r="B3146" s="724" t="s">
        <v>193</v>
      </c>
      <c r="C3146" s="116"/>
      <c r="D3146" s="277">
        <f>+D3142-D3145</f>
        <v>0</v>
      </c>
      <c r="E3146" s="149">
        <f>+E3142-E3145</f>
        <v>0</v>
      </c>
      <c r="F3146" s="149">
        <f>+F3142-F3145</f>
        <v>0</v>
      </c>
      <c r="G3146" s="149">
        <f>+G3142-G3145</f>
        <v>7731.1899999999441</v>
      </c>
      <c r="H3146" s="150">
        <f>+H3142-H3145</f>
        <v>7731.1899999999441</v>
      </c>
    </row>
    <row r="3147" spans="1:8" ht="15.75" thickTop="1" x14ac:dyDescent="0.2">
      <c r="A3147" s="110"/>
      <c r="B3147" s="129"/>
      <c r="C3147" s="129"/>
      <c r="D3147" s="129"/>
      <c r="E3147" s="151"/>
      <c r="F3147" s="129"/>
      <c r="G3147" s="129"/>
      <c r="H3147" s="129"/>
    </row>
    <row r="3148" spans="1:8" ht="16.5" thickBot="1" x14ac:dyDescent="0.3">
      <c r="A3148" s="110"/>
      <c r="B3148" s="152" t="s">
        <v>194</v>
      </c>
      <c r="C3148" s="134"/>
      <c r="D3148" s="129"/>
      <c r="E3148" s="151"/>
      <c r="F3148" s="129"/>
      <c r="G3148" s="129"/>
      <c r="H3148" s="129"/>
    </row>
    <row r="3149" spans="1:8" ht="15.75" thickTop="1" x14ac:dyDescent="0.2">
      <c r="A3149" s="110">
        <f>+A3146+1</f>
        <v>13</v>
      </c>
      <c r="B3149" s="129" t="s">
        <v>195</v>
      </c>
      <c r="C3149" s="129"/>
      <c r="D3149" s="153"/>
      <c r="E3149" s="154"/>
      <c r="F3149" s="140"/>
      <c r="G3149" s="155"/>
      <c r="H3149" s="418">
        <f>H3019</f>
        <v>4921879</v>
      </c>
    </row>
    <row r="3150" spans="1:8" x14ac:dyDescent="0.2">
      <c r="A3150" s="110">
        <f>+A3149+1</f>
        <v>14</v>
      </c>
      <c r="B3150" s="110" t="s">
        <v>196</v>
      </c>
      <c r="C3150" s="110"/>
      <c r="D3150" s="157"/>
      <c r="E3150" s="158"/>
      <c r="F3150" s="159"/>
      <c r="G3150" s="160"/>
      <c r="H3150" s="419">
        <v>0</v>
      </c>
    </row>
    <row r="3151" spans="1:8" x14ac:dyDescent="0.2">
      <c r="A3151" s="110">
        <f>+A3150+1</f>
        <v>15</v>
      </c>
      <c r="B3151" s="129" t="s">
        <v>197</v>
      </c>
      <c r="C3151" s="129"/>
      <c r="D3151" s="157"/>
      <c r="E3151" s="158"/>
      <c r="F3151" s="159"/>
      <c r="G3151" s="160"/>
      <c r="H3151" s="419">
        <v>0</v>
      </c>
    </row>
    <row r="3152" spans="1:8" ht="15.75" thickBot="1" x14ac:dyDescent="0.25">
      <c r="A3152" s="110">
        <f>+A3151+1</f>
        <v>16</v>
      </c>
      <c r="B3152" s="129" t="s">
        <v>198</v>
      </c>
      <c r="C3152" s="129"/>
      <c r="D3152" s="157"/>
      <c r="E3152" s="158"/>
      <c r="F3152" s="159"/>
      <c r="G3152" s="160"/>
      <c r="H3152" s="419">
        <v>0</v>
      </c>
    </row>
    <row r="3153" spans="1:8" ht="17.25" thickTop="1" thickBot="1" x14ac:dyDescent="0.3">
      <c r="A3153" s="110">
        <f>+A3152+1</f>
        <v>17</v>
      </c>
      <c r="B3153" s="116" t="s">
        <v>199</v>
      </c>
      <c r="C3153" s="116"/>
      <c r="D3153" s="162"/>
      <c r="E3153" s="163"/>
      <c r="F3153" s="164"/>
      <c r="G3153" s="164"/>
      <c r="H3153" s="420">
        <f>+H3149+H3150+H3151-H3152</f>
        <v>4921879</v>
      </c>
    </row>
    <row r="3154" spans="1:8" ht="15.75" thickTop="1" x14ac:dyDescent="0.2">
      <c r="A3154" s="110"/>
      <c r="B3154" s="129" t="s">
        <v>177</v>
      </c>
      <c r="C3154" s="129"/>
      <c r="D3154" s="166"/>
      <c r="E3154" s="167"/>
      <c r="F3154" s="166"/>
      <c r="G3154" s="166"/>
      <c r="H3154" s="166"/>
    </row>
    <row r="3155" spans="1:8" ht="16.5" thickBot="1" x14ac:dyDescent="0.3">
      <c r="A3155" s="110"/>
      <c r="B3155" s="135" t="s">
        <v>200</v>
      </c>
      <c r="C3155" s="135"/>
      <c r="D3155" s="166"/>
      <c r="E3155" s="167"/>
      <c r="F3155" s="166"/>
      <c r="G3155" s="166"/>
      <c r="H3155" s="166"/>
    </row>
    <row r="3156" spans="1:8" ht="15.75" thickTop="1" x14ac:dyDescent="0.2">
      <c r="A3156" s="110">
        <f>+A3153+1</f>
        <v>18</v>
      </c>
      <c r="B3156" s="129" t="s">
        <v>201</v>
      </c>
      <c r="C3156" s="129"/>
      <c r="D3156" s="199">
        <v>0</v>
      </c>
      <c r="E3156" s="200">
        <f>+INT(E3146/$H$32*10000000)/10000000</f>
        <v>0</v>
      </c>
      <c r="F3156" s="200">
        <f>+INT(F3146/$H$32*10000000)/10000000</f>
        <v>0</v>
      </c>
      <c r="G3156" s="200">
        <f>+INT(G3146/$H$3153*10000000)/10000000</f>
        <v>1.5707E-3</v>
      </c>
      <c r="H3156" s="278">
        <f>SUM(D3156:G3156)</f>
        <v>1.5707E-3</v>
      </c>
    </row>
    <row r="3157" spans="1:8" x14ac:dyDescent="0.2">
      <c r="A3157" s="110">
        <f t="shared" ref="A3157:A3162" si="144">+A3156+1</f>
        <v>19</v>
      </c>
      <c r="B3157" s="129" t="s">
        <v>202</v>
      </c>
      <c r="C3157" s="129"/>
      <c r="D3157" s="142">
        <v>0</v>
      </c>
      <c r="E3157" s="142">
        <f>+$H$32*E3156</f>
        <v>0</v>
      </c>
      <c r="F3157" s="142">
        <f>+$H$32*F3156</f>
        <v>0</v>
      </c>
      <c r="G3157" s="142">
        <f>+$H$3088*G3156</f>
        <v>7730.7953453</v>
      </c>
      <c r="H3157" s="168">
        <f>SUM(D3157:G3157)</f>
        <v>7730.7953453</v>
      </c>
    </row>
    <row r="3158" spans="1:8" x14ac:dyDescent="0.2">
      <c r="A3158" s="110">
        <f t="shared" si="144"/>
        <v>20</v>
      </c>
      <c r="B3158" s="129" t="s">
        <v>203</v>
      </c>
      <c r="C3158" s="129"/>
      <c r="D3158" s="281">
        <f>IF(D3146&lt;&gt;0,+D3157-D3146,0)</f>
        <v>0</v>
      </c>
      <c r="E3158" s="283">
        <f>IF(E3146&lt;&gt;0,+E3157-E3146,0)</f>
        <v>0</v>
      </c>
      <c r="F3158" s="283">
        <f>IF(F3146&lt;&gt;0,+F3157-F3146,0)</f>
        <v>0</v>
      </c>
      <c r="G3158" s="282">
        <f>IF(G3146&lt;&gt;0,+G3157-G3146,0)</f>
        <v>-0.39465469994411251</v>
      </c>
      <c r="H3158" s="168">
        <f>SUM(D3158:G3158)</f>
        <v>-0.39465469994411251</v>
      </c>
    </row>
    <row r="3159" spans="1:8" ht="15.75" x14ac:dyDescent="0.25">
      <c r="A3159" s="110">
        <f t="shared" si="144"/>
        <v>21</v>
      </c>
      <c r="B3159" s="129" t="s">
        <v>204</v>
      </c>
      <c r="C3159" s="129"/>
      <c r="D3159" s="267"/>
      <c r="E3159" s="169"/>
      <c r="F3159" s="169"/>
      <c r="G3159" s="169"/>
      <c r="H3159" s="268"/>
    </row>
    <row r="3160" spans="1:8" x14ac:dyDescent="0.2">
      <c r="A3160" s="110">
        <f t="shared" si="144"/>
        <v>22</v>
      </c>
      <c r="B3160" s="129" t="s">
        <v>205</v>
      </c>
      <c r="C3160" s="129"/>
      <c r="D3160" s="271"/>
      <c r="E3160" s="273"/>
      <c r="F3160" s="273"/>
      <c r="G3160" s="273"/>
      <c r="H3160" s="272"/>
    </row>
    <row r="3161" spans="1:8" x14ac:dyDescent="0.2">
      <c r="A3161" s="110">
        <f t="shared" si="144"/>
        <v>23</v>
      </c>
      <c r="B3161" s="129" t="s">
        <v>206</v>
      </c>
      <c r="C3161" s="129"/>
      <c r="D3161" s="271"/>
      <c r="E3161" s="273"/>
      <c r="F3161" s="273"/>
      <c r="G3161" s="273"/>
      <c r="H3161" s="272"/>
    </row>
    <row r="3162" spans="1:8" x14ac:dyDescent="0.2">
      <c r="A3162" s="110">
        <f t="shared" si="144"/>
        <v>24</v>
      </c>
      <c r="B3162" s="129" t="s">
        <v>145</v>
      </c>
      <c r="C3162" s="129"/>
      <c r="D3162" s="269"/>
      <c r="E3162" s="270"/>
      <c r="F3162" s="270"/>
      <c r="G3162" s="270"/>
      <c r="H3162" s="266"/>
    </row>
    <row r="3163" spans="1:8" x14ac:dyDescent="0.2">
      <c r="A3163" s="139" t="s">
        <v>139</v>
      </c>
      <c r="B3163" s="170" t="s">
        <v>146</v>
      </c>
      <c r="C3163" s="212"/>
      <c r="D3163" s="171">
        <v>0</v>
      </c>
      <c r="E3163" s="172">
        <v>0</v>
      </c>
      <c r="F3163" s="172"/>
      <c r="G3163" s="172">
        <v>0</v>
      </c>
      <c r="H3163" s="168">
        <f>SUM(D3163:G3163)</f>
        <v>0</v>
      </c>
    </row>
    <row r="3164" spans="1:8" x14ac:dyDescent="0.2">
      <c r="A3164" s="139" t="s">
        <v>140</v>
      </c>
      <c r="B3164" s="170" t="s">
        <v>147</v>
      </c>
      <c r="C3164" s="129"/>
      <c r="D3164" s="171">
        <v>0</v>
      </c>
      <c r="E3164" s="172">
        <v>0</v>
      </c>
      <c r="F3164" s="172"/>
      <c r="G3164" s="172">
        <v>0</v>
      </c>
      <c r="H3164" s="168">
        <f>SUM(D3164:G3164)</f>
        <v>0</v>
      </c>
    </row>
    <row r="3165" spans="1:8" x14ac:dyDescent="0.2">
      <c r="A3165" s="139" t="s">
        <v>141</v>
      </c>
      <c r="B3165" s="129" t="s">
        <v>407</v>
      </c>
      <c r="C3165" s="129"/>
      <c r="D3165" s="279">
        <f>+D3157+D3163+D3164</f>
        <v>0</v>
      </c>
      <c r="E3165" s="172">
        <f>+E3157+E3163+E3164</f>
        <v>0</v>
      </c>
      <c r="F3165" s="172">
        <f>+F3157+F3163+F3164</f>
        <v>0</v>
      </c>
      <c r="G3165" s="280">
        <f>+G3157+G3163+G3164</f>
        <v>7730.7953453</v>
      </c>
      <c r="H3165" s="168">
        <f>SUM(D3165:G3165)</f>
        <v>7730.7953453</v>
      </c>
    </row>
    <row r="3166" spans="1:8" x14ac:dyDescent="0.2">
      <c r="A3166" s="110">
        <v>25</v>
      </c>
      <c r="B3166" s="129" t="s">
        <v>148</v>
      </c>
      <c r="C3166" s="129"/>
      <c r="D3166" s="279">
        <v>0</v>
      </c>
      <c r="E3166" s="172">
        <v>0</v>
      </c>
      <c r="F3166" s="172"/>
      <c r="G3166" s="280">
        <v>7730.81</v>
      </c>
      <c r="H3166" s="168">
        <f>SUM(D3166:G3166)</f>
        <v>7730.81</v>
      </c>
    </row>
    <row r="3167" spans="1:8" x14ac:dyDescent="0.2">
      <c r="A3167" s="110">
        <f>+A3166+1</f>
        <v>26</v>
      </c>
      <c r="B3167" s="129" t="s">
        <v>149</v>
      </c>
      <c r="C3167" s="129"/>
      <c r="D3167" s="279">
        <f>+D3166-D3165</f>
        <v>0</v>
      </c>
      <c r="E3167" s="142">
        <f>+E3166-E3165</f>
        <v>0</v>
      </c>
      <c r="F3167" s="142">
        <f>+F3166-F3165</f>
        <v>0</v>
      </c>
      <c r="G3167" s="280">
        <f>+G3166-G3165</f>
        <v>1.465470000039204E-2</v>
      </c>
      <c r="H3167" s="168">
        <f>SUM(D3167:G3167)</f>
        <v>1.465470000039204E-2</v>
      </c>
    </row>
    <row r="3168" spans="1:8" ht="15.75" thickBot="1" x14ac:dyDescent="0.25">
      <c r="A3168" s="110">
        <f>+A3167+1</f>
        <v>27</v>
      </c>
      <c r="B3168" s="129" t="s">
        <v>207</v>
      </c>
      <c r="C3168" s="129"/>
      <c r="D3168" s="171">
        <v>0</v>
      </c>
      <c r="E3168" s="172">
        <v>0</v>
      </c>
      <c r="F3168" s="172"/>
      <c r="G3168" s="169"/>
      <c r="H3168" s="173">
        <f>SUM(D3168:F3168)</f>
        <v>0</v>
      </c>
    </row>
    <row r="3169" spans="1:9" ht="16.5" thickBot="1" x14ac:dyDescent="0.3">
      <c r="A3169" s="110">
        <f>+A3168+1</f>
        <v>28</v>
      </c>
      <c r="B3169" s="116" t="s">
        <v>208</v>
      </c>
      <c r="C3169" s="116"/>
      <c r="D3169" s="174">
        <f>+D3165+D3167+D3168</f>
        <v>0</v>
      </c>
      <c r="E3169" s="174">
        <f>+E3165+E3167+E3168</f>
        <v>0</v>
      </c>
      <c r="F3169" s="174">
        <f>+F3165+F3167+F3168</f>
        <v>0</v>
      </c>
      <c r="G3169" s="174">
        <f>+G3165+G3167</f>
        <v>7730.81</v>
      </c>
      <c r="H3169" s="175">
        <f>SUM(D3169:G3169)</f>
        <v>7730.81</v>
      </c>
    </row>
    <row r="3170" spans="1:9" ht="15.75" thickTop="1" x14ac:dyDescent="0.2">
      <c r="A3170" s="110"/>
      <c r="B3170" s="129"/>
      <c r="C3170" s="129"/>
      <c r="D3170" s="151"/>
      <c r="E3170" s="151"/>
      <c r="F3170" s="151"/>
      <c r="G3170" s="151"/>
      <c r="H3170" s="151"/>
    </row>
    <row r="3171" spans="1:9" ht="16.5" thickBot="1" x14ac:dyDescent="0.3">
      <c r="A3171" s="110"/>
      <c r="B3171" s="135" t="s">
        <v>209</v>
      </c>
      <c r="C3171" s="135"/>
      <c r="D3171" s="151"/>
      <c r="E3171" s="151"/>
      <c r="F3171" s="151"/>
      <c r="G3171" s="151"/>
      <c r="H3171" s="151"/>
    </row>
    <row r="3172" spans="1:9" ht="15.75" thickTop="1" x14ac:dyDescent="0.2">
      <c r="A3172" s="110">
        <f>+A3169+1</f>
        <v>29</v>
      </c>
      <c r="B3172" s="129" t="s">
        <v>168</v>
      </c>
      <c r="C3172" s="129"/>
      <c r="D3172" s="176"/>
      <c r="E3172" s="177"/>
      <c r="F3172" s="178"/>
      <c r="G3172" s="179">
        <v>0</v>
      </c>
      <c r="H3172" s="180">
        <f>G3172</f>
        <v>0</v>
      </c>
    </row>
    <row r="3173" spans="1:9" x14ac:dyDescent="0.2">
      <c r="A3173" s="110">
        <f t="shared" ref="A3173:A3181" si="145">+A3172+1</f>
        <v>30</v>
      </c>
      <c r="B3173" s="129" t="s">
        <v>169</v>
      </c>
      <c r="C3173" s="129"/>
      <c r="D3173" s="181"/>
      <c r="E3173" s="182"/>
      <c r="F3173" s="141"/>
      <c r="G3173" s="142">
        <v>0</v>
      </c>
      <c r="H3173" s="183">
        <f t="shared" ref="H3173:H3180" si="146">+G3173</f>
        <v>0</v>
      </c>
    </row>
    <row r="3174" spans="1:9" x14ac:dyDescent="0.2">
      <c r="A3174" s="110">
        <f t="shared" si="145"/>
        <v>31</v>
      </c>
      <c r="B3174" s="129" t="s">
        <v>360</v>
      </c>
      <c r="C3174" s="129"/>
      <c r="D3174" s="181"/>
      <c r="E3174" s="182"/>
      <c r="F3174" s="141"/>
      <c r="G3174" s="142">
        <v>0</v>
      </c>
      <c r="H3174" s="183">
        <f t="shared" si="146"/>
        <v>0</v>
      </c>
    </row>
    <row r="3175" spans="1:9" x14ac:dyDescent="0.2">
      <c r="A3175" s="110">
        <f t="shared" si="145"/>
        <v>32</v>
      </c>
      <c r="B3175" s="129" t="s">
        <v>210</v>
      </c>
      <c r="C3175" s="129"/>
      <c r="D3175" s="181"/>
      <c r="E3175" s="182"/>
      <c r="F3175" s="141"/>
      <c r="G3175" s="142">
        <v>0</v>
      </c>
      <c r="H3175" s="183">
        <f t="shared" si="146"/>
        <v>0</v>
      </c>
    </row>
    <row r="3176" spans="1:9" x14ac:dyDescent="0.2">
      <c r="A3176" s="110">
        <f t="shared" si="145"/>
        <v>33</v>
      </c>
      <c r="B3176" s="129"/>
      <c r="C3176" s="129"/>
      <c r="D3176" s="181"/>
      <c r="E3176" s="182"/>
      <c r="F3176" s="141"/>
      <c r="G3176" s="265"/>
      <c r="H3176" s="274"/>
    </row>
    <row r="3177" spans="1:9" x14ac:dyDescent="0.2">
      <c r="A3177" s="110">
        <f t="shared" si="145"/>
        <v>34</v>
      </c>
      <c r="B3177" s="129" t="s">
        <v>211</v>
      </c>
      <c r="C3177" s="129"/>
      <c r="D3177" s="181"/>
      <c r="E3177" s="182"/>
      <c r="F3177" s="141"/>
      <c r="G3177" s="142">
        <v>0</v>
      </c>
      <c r="H3177" s="183">
        <f t="shared" si="146"/>
        <v>0</v>
      </c>
    </row>
    <row r="3178" spans="1:9" x14ac:dyDescent="0.2">
      <c r="A3178" s="110">
        <f t="shared" si="145"/>
        <v>35</v>
      </c>
      <c r="B3178" s="129" t="s">
        <v>212</v>
      </c>
      <c r="C3178" s="129"/>
      <c r="D3178" s="181"/>
      <c r="E3178" s="182"/>
      <c r="F3178" s="141"/>
      <c r="G3178" s="142">
        <v>0</v>
      </c>
      <c r="H3178" s="183">
        <f t="shared" si="146"/>
        <v>0</v>
      </c>
    </row>
    <row r="3179" spans="1:9" x14ac:dyDescent="0.2">
      <c r="A3179" s="110">
        <f t="shared" si="145"/>
        <v>36</v>
      </c>
      <c r="B3179" s="129" t="s">
        <v>213</v>
      </c>
      <c r="C3179" s="129"/>
      <c r="D3179" s="181"/>
      <c r="E3179" s="182"/>
      <c r="F3179" s="141"/>
      <c r="G3179" s="142">
        <v>0</v>
      </c>
      <c r="H3179" s="183">
        <f t="shared" si="146"/>
        <v>0</v>
      </c>
    </row>
    <row r="3180" spans="1:9" ht="60.75" thickBot="1" x14ac:dyDescent="0.25">
      <c r="A3180" s="184">
        <f t="shared" si="145"/>
        <v>37</v>
      </c>
      <c r="B3180" s="185" t="s">
        <v>214</v>
      </c>
      <c r="C3180" s="186"/>
      <c r="D3180" s="187"/>
      <c r="E3180" s="188"/>
      <c r="F3180" s="189"/>
      <c r="G3180" s="190">
        <v>0</v>
      </c>
      <c r="H3180" s="191">
        <f t="shared" si="146"/>
        <v>0</v>
      </c>
    </row>
    <row r="3181" spans="1:9" ht="17.25" thickTop="1" thickBot="1" x14ac:dyDescent="0.3">
      <c r="A3181" s="110">
        <f t="shared" si="145"/>
        <v>38</v>
      </c>
      <c r="B3181" s="724" t="s">
        <v>215</v>
      </c>
      <c r="C3181" s="116"/>
      <c r="D3181" s="192"/>
      <c r="E3181" s="143"/>
      <c r="F3181" s="193"/>
      <c r="G3181" s="194">
        <f>SUM(G3172:G3180)</f>
        <v>0</v>
      </c>
      <c r="H3181" s="194">
        <f>SUM(H3172:H3180)</f>
        <v>0</v>
      </c>
    </row>
    <row r="3182" spans="1:9" ht="16.5" thickTop="1" thickBot="1" x14ac:dyDescent="0.25">
      <c r="A3182" s="110"/>
      <c r="B3182" s="129"/>
      <c r="C3182" s="129"/>
      <c r="D3182" s="195"/>
      <c r="E3182" s="195"/>
      <c r="F3182" s="195"/>
      <c r="G3182" s="195"/>
      <c r="H3182" s="195"/>
    </row>
    <row r="3183" spans="1:9" ht="17.25" thickTop="1" thickBot="1" x14ac:dyDescent="0.3">
      <c r="A3183" s="110">
        <f>+A3181+1</f>
        <v>39</v>
      </c>
      <c r="B3183" s="116" t="s">
        <v>216</v>
      </c>
      <c r="C3183" s="116"/>
      <c r="D3183" s="196">
        <f>D3169</f>
        <v>0</v>
      </c>
      <c r="E3183" s="196">
        <f>E3169</f>
        <v>0</v>
      </c>
      <c r="F3183" s="196">
        <f>F3169</f>
        <v>0</v>
      </c>
      <c r="G3183" s="194">
        <f>G3169+G3181</f>
        <v>7730.81</v>
      </c>
      <c r="H3183" s="194">
        <f>H3169+H3181</f>
        <v>7730.81</v>
      </c>
      <c r="I3183" s="482"/>
    </row>
    <row r="3184" spans="1:9" ht="16.5" thickTop="1" thickBot="1" x14ac:dyDescent="0.25">
      <c r="A3184" s="110">
        <f>+A3183+1</f>
        <v>40</v>
      </c>
      <c r="B3184" s="725" t="s">
        <v>217</v>
      </c>
      <c r="C3184" s="197"/>
      <c r="D3184" s="201"/>
      <c r="E3184" s="198"/>
      <c r="F3184" s="198"/>
      <c r="G3184" s="198"/>
      <c r="H3184" s="382">
        <v>8.8289999999999997E-5</v>
      </c>
    </row>
    <row r="3185" spans="1:8" ht="15.75" thickTop="1" x14ac:dyDescent="0.2"/>
    <row r="3187" spans="1:8" ht="20.25" x14ac:dyDescent="0.3">
      <c r="A3187" s="109" t="s">
        <v>134</v>
      </c>
      <c r="B3187" s="110"/>
      <c r="C3187" s="109"/>
      <c r="E3187" s="202"/>
      <c r="F3187" s="110"/>
      <c r="G3187" s="110"/>
      <c r="H3187" s="110"/>
    </row>
    <row r="3188" spans="1:8" ht="20.25" x14ac:dyDescent="0.3">
      <c r="A3188" s="112" t="s">
        <v>645</v>
      </c>
      <c r="B3188" s="109"/>
      <c r="C3188" s="109"/>
      <c r="D3188" s="110"/>
      <c r="E3188" s="111"/>
      <c r="F3188" s="110"/>
      <c r="G3188" s="110"/>
      <c r="H3188" s="110"/>
    </row>
    <row r="3189" spans="1:8" x14ac:dyDescent="0.2">
      <c r="A3189" s="113" t="s">
        <v>173</v>
      </c>
      <c r="B3189" s="114"/>
      <c r="C3189" s="115"/>
      <c r="D3189" s="110"/>
      <c r="E3189" s="111"/>
      <c r="F3189" s="110"/>
      <c r="G3189" s="110"/>
      <c r="H3189" s="110"/>
    </row>
    <row r="3190" spans="1:8" ht="21" thickBot="1" x14ac:dyDescent="0.35">
      <c r="A3190" s="256" t="s">
        <v>523</v>
      </c>
      <c r="B3190" s="257"/>
      <c r="C3190" s="257"/>
      <c r="D3190" s="110"/>
      <c r="E3190" s="111"/>
      <c r="F3190" s="110"/>
      <c r="G3190" s="110"/>
      <c r="H3190" s="110"/>
    </row>
    <row r="3191" spans="1:8" ht="15.75" thickBot="1" x14ac:dyDescent="0.25">
      <c r="A3191" s="110"/>
      <c r="B3191" s="110"/>
      <c r="C3191" s="110"/>
      <c r="D3191" s="110"/>
      <c r="E3191" s="111"/>
      <c r="F3191" s="110"/>
      <c r="G3191" s="110"/>
      <c r="H3191" s="110"/>
    </row>
    <row r="3192" spans="1:8" ht="15.75" thickTop="1" x14ac:dyDescent="0.2">
      <c r="A3192" s="110">
        <v>1</v>
      </c>
      <c r="B3192" s="117" t="s">
        <v>174</v>
      </c>
      <c r="C3192" s="388">
        <v>644</v>
      </c>
      <c r="D3192" s="118"/>
      <c r="E3192" s="119"/>
      <c r="F3192" s="110"/>
      <c r="G3192" s="120"/>
      <c r="H3192" s="120"/>
    </row>
    <row r="3193" spans="1:8" x14ac:dyDescent="0.2">
      <c r="A3193" s="110">
        <v>2</v>
      </c>
      <c r="B3193" s="117" t="s">
        <v>175</v>
      </c>
      <c r="C3193" s="121" t="s">
        <v>631</v>
      </c>
      <c r="D3193" s="122"/>
      <c r="E3193" s="123"/>
      <c r="F3193" s="110"/>
      <c r="G3193" s="120"/>
      <c r="H3193" s="120"/>
    </row>
    <row r="3194" spans="1:8" ht="15.75" thickBot="1" x14ac:dyDescent="0.25">
      <c r="A3194" s="110">
        <v>3</v>
      </c>
      <c r="B3194" s="117" t="s">
        <v>176</v>
      </c>
      <c r="C3194" s="124" t="s">
        <v>515</v>
      </c>
      <c r="D3194" s="125"/>
      <c r="E3194" s="126"/>
      <c r="F3194" s="120"/>
      <c r="G3194" s="120"/>
      <c r="H3194" s="120"/>
    </row>
    <row r="3195" spans="1:8" ht="15.75" thickTop="1" x14ac:dyDescent="0.2">
      <c r="A3195" s="110"/>
      <c r="B3195" s="117" t="s">
        <v>177</v>
      </c>
      <c r="C3195" s="117"/>
      <c r="D3195" s="127"/>
      <c r="E3195" s="128"/>
      <c r="F3195" s="120"/>
      <c r="G3195" s="120"/>
      <c r="H3195" s="120"/>
    </row>
    <row r="3196" spans="1:8" x14ac:dyDescent="0.2">
      <c r="A3196" s="110"/>
      <c r="B3196" s="110"/>
      <c r="C3196" s="110"/>
      <c r="D3196" s="110"/>
      <c r="E3196" s="111"/>
      <c r="F3196" s="110"/>
      <c r="G3196" s="110"/>
      <c r="H3196" s="110"/>
    </row>
    <row r="3197" spans="1:8" x14ac:dyDescent="0.2">
      <c r="A3197" s="110"/>
      <c r="B3197" s="117"/>
      <c r="C3197" s="117"/>
      <c r="D3197" s="120"/>
      <c r="E3197" s="128"/>
      <c r="F3197" s="127" t="s">
        <v>178</v>
      </c>
      <c r="G3197" s="120"/>
      <c r="H3197" s="120"/>
    </row>
    <row r="3198" spans="1:8" x14ac:dyDescent="0.2">
      <c r="A3198" s="110"/>
      <c r="B3198" s="129"/>
      <c r="C3198" s="129"/>
      <c r="D3198" s="130" t="s">
        <v>179</v>
      </c>
      <c r="E3198" s="131" t="s">
        <v>180</v>
      </c>
      <c r="F3198" s="127" t="s">
        <v>181</v>
      </c>
      <c r="G3198" s="127" t="s">
        <v>182</v>
      </c>
      <c r="H3198" s="120"/>
    </row>
    <row r="3199" spans="1:8" x14ac:dyDescent="0.2">
      <c r="A3199" s="110">
        <v>4</v>
      </c>
      <c r="B3199" s="117" t="s">
        <v>154</v>
      </c>
      <c r="C3199" s="117"/>
      <c r="D3199" s="275"/>
      <c r="E3199" s="132" t="s">
        <v>509</v>
      </c>
      <c r="F3199" s="276"/>
      <c r="G3199" s="422" t="s">
        <v>510</v>
      </c>
      <c r="H3199" s="275"/>
    </row>
    <row r="3200" spans="1:8" ht="15.75" x14ac:dyDescent="0.25">
      <c r="A3200" s="110"/>
      <c r="B3200" s="129"/>
      <c r="C3200" s="129"/>
      <c r="D3200" s="134" t="s">
        <v>183</v>
      </c>
      <c r="E3200" s="135" t="s">
        <v>183</v>
      </c>
      <c r="F3200" s="136" t="s">
        <v>183</v>
      </c>
      <c r="G3200" s="136" t="s">
        <v>184</v>
      </c>
      <c r="H3200" s="136" t="s">
        <v>185</v>
      </c>
    </row>
    <row r="3201" spans="1:8" ht="16.5" thickBot="1" x14ac:dyDescent="0.3">
      <c r="A3201" s="110"/>
      <c r="B3201" s="135" t="s">
        <v>186</v>
      </c>
      <c r="C3201" s="135"/>
      <c r="D3201" s="137"/>
      <c r="E3201" s="138"/>
      <c r="F3201" s="137"/>
      <c r="G3201" s="137"/>
      <c r="H3201" s="137"/>
    </row>
    <row r="3202" spans="1:8" ht="16.5" thickTop="1" x14ac:dyDescent="0.25">
      <c r="A3202" s="139">
        <f>1+A3199</f>
        <v>5</v>
      </c>
      <c r="B3202" s="117" t="s">
        <v>187</v>
      </c>
      <c r="C3202" s="135"/>
      <c r="D3202" s="216">
        <v>0</v>
      </c>
      <c r="E3202" s="217"/>
      <c r="F3202" s="218"/>
      <c r="G3202" s="219"/>
      <c r="H3202" s="220">
        <f>+D3202</f>
        <v>0</v>
      </c>
    </row>
    <row r="3203" spans="1:8" x14ac:dyDescent="0.2">
      <c r="A3203" s="110">
        <f>+A3202+1</f>
        <v>6</v>
      </c>
      <c r="B3203" s="129" t="s">
        <v>188</v>
      </c>
      <c r="C3203" s="129"/>
      <c r="D3203" s="221"/>
      <c r="E3203" s="222">
        <v>0</v>
      </c>
      <c r="F3203" s="223"/>
      <c r="G3203" s="224"/>
      <c r="H3203" s="220">
        <f>+E3203</f>
        <v>0</v>
      </c>
    </row>
    <row r="3204" spans="1:8" x14ac:dyDescent="0.2">
      <c r="A3204" s="110">
        <f>+A3203+1</f>
        <v>7</v>
      </c>
      <c r="B3204" s="129" t="s">
        <v>155</v>
      </c>
      <c r="C3204" s="129"/>
      <c r="D3204" s="225"/>
      <c r="E3204" s="226"/>
      <c r="F3204" s="227">
        <v>0</v>
      </c>
      <c r="G3204" s="228"/>
      <c r="H3204" s="229">
        <f>+F3204</f>
        <v>0</v>
      </c>
    </row>
    <row r="3205" spans="1:8" x14ac:dyDescent="0.2">
      <c r="A3205" s="110">
        <f>+A3204+1</f>
        <v>8</v>
      </c>
      <c r="B3205" s="129" t="s">
        <v>156</v>
      </c>
      <c r="C3205" s="129"/>
      <c r="D3205" s="225"/>
      <c r="E3205" s="230"/>
      <c r="F3205" s="231">
        <v>0</v>
      </c>
      <c r="G3205" s="232"/>
      <c r="H3205" s="229">
        <f>+F3205</f>
        <v>0</v>
      </c>
    </row>
    <row r="3206" spans="1:8" ht="15.75" thickBot="1" x14ac:dyDescent="0.25">
      <c r="A3206" s="110">
        <f>+A3205+1</f>
        <v>9</v>
      </c>
      <c r="B3206" s="129" t="s">
        <v>189</v>
      </c>
      <c r="C3206" s="129"/>
      <c r="D3206" s="225"/>
      <c r="E3206" s="233"/>
      <c r="F3206" s="234"/>
      <c r="G3206" s="414">
        <v>0</v>
      </c>
      <c r="H3206" s="415">
        <f>+G3206</f>
        <v>0</v>
      </c>
    </row>
    <row r="3207" spans="1:8" ht="17.25" thickTop="1" thickBot="1" x14ac:dyDescent="0.3">
      <c r="A3207" s="110">
        <f>+A3206+1</f>
        <v>10</v>
      </c>
      <c r="B3207" s="116" t="s">
        <v>190</v>
      </c>
      <c r="C3207" s="116"/>
      <c r="D3207" s="237">
        <f>+D3202</f>
        <v>0</v>
      </c>
      <c r="E3207" s="238">
        <f>+E3203</f>
        <v>0</v>
      </c>
      <c r="F3207" s="239">
        <f>+F3204+F3205</f>
        <v>0</v>
      </c>
      <c r="G3207" s="385">
        <f>+G3206</f>
        <v>0</v>
      </c>
      <c r="H3207" s="385">
        <f>SUM(D3207:G3207)</f>
        <v>0</v>
      </c>
    </row>
    <row r="3208" spans="1:8" ht="15.75" thickTop="1" x14ac:dyDescent="0.2">
      <c r="A3208" s="110"/>
      <c r="B3208" s="129"/>
      <c r="C3208" s="129"/>
      <c r="D3208" s="144"/>
      <c r="E3208" s="145"/>
      <c r="F3208" s="144"/>
      <c r="G3208" s="144"/>
      <c r="H3208" s="144"/>
    </row>
    <row r="3209" spans="1:8" ht="16.5" thickBot="1" x14ac:dyDescent="0.3">
      <c r="A3209" s="110"/>
      <c r="B3209" s="135" t="s">
        <v>191</v>
      </c>
      <c r="C3209" s="135"/>
      <c r="D3209" s="144"/>
      <c r="E3209" s="145"/>
      <c r="F3209" s="144"/>
      <c r="G3209" s="144"/>
      <c r="H3209" s="144"/>
    </row>
    <row r="3210" spans="1:8" ht="15.75" thickTop="1" x14ac:dyDescent="0.2">
      <c r="A3210" s="110">
        <f>+A3207+1</f>
        <v>11</v>
      </c>
      <c r="B3210" s="129" t="s">
        <v>192</v>
      </c>
      <c r="C3210" s="129"/>
      <c r="D3210" s="146">
        <v>0</v>
      </c>
      <c r="E3210" s="147">
        <v>0</v>
      </c>
      <c r="F3210" s="147">
        <v>0</v>
      </c>
      <c r="G3210" s="147">
        <v>0</v>
      </c>
      <c r="H3210" s="168">
        <f>SUM(D3210:G3210)</f>
        <v>0</v>
      </c>
    </row>
    <row r="3211" spans="1:8" ht="16.5" thickBot="1" x14ac:dyDescent="0.3">
      <c r="A3211" s="110">
        <f>+A3210+1</f>
        <v>12</v>
      </c>
      <c r="B3211" s="724" t="s">
        <v>193</v>
      </c>
      <c r="C3211" s="116"/>
      <c r="D3211" s="277">
        <f>+D3207-D3210</f>
        <v>0</v>
      </c>
      <c r="E3211" s="149">
        <f>+E3207-E3210</f>
        <v>0</v>
      </c>
      <c r="F3211" s="149">
        <f>+F3207-F3210</f>
        <v>0</v>
      </c>
      <c r="G3211" s="149">
        <f>+G3207-G3210</f>
        <v>0</v>
      </c>
      <c r="H3211" s="150">
        <f>+H3207-H3210</f>
        <v>0</v>
      </c>
    </row>
    <row r="3212" spans="1:8" ht="15.75" thickTop="1" x14ac:dyDescent="0.2">
      <c r="A3212" s="110"/>
      <c r="B3212" s="129"/>
      <c r="C3212" s="129"/>
      <c r="D3212" s="129"/>
      <c r="E3212" s="151"/>
      <c r="F3212" s="129"/>
      <c r="G3212" s="129"/>
      <c r="H3212" s="129"/>
    </row>
    <row r="3213" spans="1:8" ht="16.5" thickBot="1" x14ac:dyDescent="0.3">
      <c r="A3213" s="110"/>
      <c r="B3213" s="152" t="s">
        <v>194</v>
      </c>
      <c r="C3213" s="134"/>
      <c r="D3213" s="129"/>
      <c r="E3213" s="151"/>
      <c r="F3213" s="129"/>
      <c r="G3213" s="129"/>
      <c r="H3213" s="129"/>
    </row>
    <row r="3214" spans="1:8" ht="15.75" thickTop="1" x14ac:dyDescent="0.2">
      <c r="A3214" s="110">
        <f>+A3211+1</f>
        <v>13</v>
      </c>
      <c r="B3214" s="129" t="s">
        <v>195</v>
      </c>
      <c r="C3214" s="129"/>
      <c r="D3214" s="153"/>
      <c r="E3214" s="154"/>
      <c r="F3214" s="140"/>
      <c r="G3214" s="155"/>
      <c r="H3214" s="418">
        <f>H3019</f>
        <v>4921879</v>
      </c>
    </row>
    <row r="3215" spans="1:8" x14ac:dyDescent="0.2">
      <c r="A3215" s="110">
        <f>+A3214+1</f>
        <v>14</v>
      </c>
      <c r="B3215" s="110" t="s">
        <v>196</v>
      </c>
      <c r="C3215" s="110"/>
      <c r="D3215" s="157"/>
      <c r="E3215" s="158"/>
      <c r="F3215" s="159"/>
      <c r="G3215" s="160"/>
      <c r="H3215" s="419">
        <v>0</v>
      </c>
    </row>
    <row r="3216" spans="1:8" x14ac:dyDescent="0.2">
      <c r="A3216" s="110">
        <f>+A3215+1</f>
        <v>15</v>
      </c>
      <c r="B3216" s="129" t="s">
        <v>197</v>
      </c>
      <c r="C3216" s="129"/>
      <c r="D3216" s="157"/>
      <c r="E3216" s="158"/>
      <c r="F3216" s="159"/>
      <c r="G3216" s="160"/>
      <c r="H3216" s="419">
        <v>0</v>
      </c>
    </row>
    <row r="3217" spans="1:8" ht="15.75" thickBot="1" x14ac:dyDescent="0.25">
      <c r="A3217" s="110">
        <f>+A3216+1</f>
        <v>16</v>
      </c>
      <c r="B3217" s="129" t="s">
        <v>198</v>
      </c>
      <c r="C3217" s="129"/>
      <c r="D3217" s="157"/>
      <c r="E3217" s="158"/>
      <c r="F3217" s="159"/>
      <c r="G3217" s="160"/>
      <c r="H3217" s="419">
        <v>0</v>
      </c>
    </row>
    <row r="3218" spans="1:8" ht="17.25" thickTop="1" thickBot="1" x14ac:dyDescent="0.3">
      <c r="A3218" s="110">
        <f>+A3217+1</f>
        <v>17</v>
      </c>
      <c r="B3218" s="116" t="s">
        <v>199</v>
      </c>
      <c r="C3218" s="116"/>
      <c r="D3218" s="162"/>
      <c r="E3218" s="163"/>
      <c r="F3218" s="164"/>
      <c r="G3218" s="164"/>
      <c r="H3218" s="420">
        <f>+H3214+H3215+H3216-H3217</f>
        <v>4921879</v>
      </c>
    </row>
    <row r="3219" spans="1:8" ht="15.75" thickTop="1" x14ac:dyDescent="0.2">
      <c r="A3219" s="110"/>
      <c r="B3219" s="129" t="s">
        <v>177</v>
      </c>
      <c r="C3219" s="129"/>
      <c r="D3219" s="166"/>
      <c r="E3219" s="167"/>
      <c r="F3219" s="166"/>
      <c r="G3219" s="166"/>
      <c r="H3219" s="166"/>
    </row>
    <row r="3220" spans="1:8" ht="16.5" thickBot="1" x14ac:dyDescent="0.3">
      <c r="A3220" s="110"/>
      <c r="B3220" s="135" t="s">
        <v>200</v>
      </c>
      <c r="C3220" s="135"/>
      <c r="D3220" s="166"/>
      <c r="E3220" s="167"/>
      <c r="F3220" s="166"/>
      <c r="G3220" s="166"/>
      <c r="H3220" s="166"/>
    </row>
    <row r="3221" spans="1:8" ht="15.75" thickTop="1" x14ac:dyDescent="0.2">
      <c r="A3221" s="110">
        <f>+A3218+1</f>
        <v>18</v>
      </c>
      <c r="B3221" s="129" t="s">
        <v>201</v>
      </c>
      <c r="C3221" s="129"/>
      <c r="D3221" s="199">
        <v>0</v>
      </c>
      <c r="E3221" s="200">
        <v>1.5E-3</v>
      </c>
      <c r="F3221" s="200">
        <f>+INT(F3211/$H$32*10000000)/10000000</f>
        <v>0</v>
      </c>
      <c r="G3221" s="200">
        <f>+INT(G3211/$H$3088*10000000)/10000000</f>
        <v>0</v>
      </c>
      <c r="H3221" s="278">
        <f>SUM(D3221:G3221)</f>
        <v>1.5E-3</v>
      </c>
    </row>
    <row r="3222" spans="1:8" x14ac:dyDescent="0.2">
      <c r="A3222" s="110">
        <f t="shared" ref="A3222:A3227" si="147">+A3221+1</f>
        <v>19</v>
      </c>
      <c r="B3222" s="129" t="s">
        <v>202</v>
      </c>
      <c r="C3222" s="129"/>
      <c r="D3222" s="142">
        <v>0</v>
      </c>
      <c r="E3222" s="142">
        <f>+$H$3218*E3221</f>
        <v>7382.8185000000003</v>
      </c>
      <c r="F3222" s="142">
        <f>+$H$32*F3221</f>
        <v>0</v>
      </c>
      <c r="G3222" s="142">
        <f>+$H$3088*G3221</f>
        <v>0</v>
      </c>
      <c r="H3222" s="168">
        <f>SUM(D3222:G3222)</f>
        <v>7382.8185000000003</v>
      </c>
    </row>
    <row r="3223" spans="1:8" x14ac:dyDescent="0.2">
      <c r="A3223" s="110">
        <f t="shared" si="147"/>
        <v>20</v>
      </c>
      <c r="B3223" s="129" t="s">
        <v>203</v>
      </c>
      <c r="C3223" s="129"/>
      <c r="D3223" s="281">
        <f>IF(D3211&lt;&gt;0,+D3222-D3211,0)</f>
        <v>0</v>
      </c>
      <c r="E3223" s="283">
        <f>IF(E3211&lt;&gt;0,+E3222-E3211,0)</f>
        <v>0</v>
      </c>
      <c r="F3223" s="283">
        <f>IF(F3211&lt;&gt;0,+F3222-F3211,0)</f>
        <v>0</v>
      </c>
      <c r="G3223" s="282">
        <f>IF(G3211&lt;&gt;0,+G3222-G3211,0)</f>
        <v>0</v>
      </c>
      <c r="H3223" s="168">
        <f>SUM(D3223:G3223)</f>
        <v>0</v>
      </c>
    </row>
    <row r="3224" spans="1:8" ht="15.75" x14ac:dyDescent="0.25">
      <c r="A3224" s="110">
        <f t="shared" si="147"/>
        <v>21</v>
      </c>
      <c r="B3224" s="129" t="s">
        <v>204</v>
      </c>
      <c r="C3224" s="129"/>
      <c r="D3224" s="267"/>
      <c r="E3224" s="169"/>
      <c r="F3224" s="169"/>
      <c r="G3224" s="169"/>
      <c r="H3224" s="268"/>
    </row>
    <row r="3225" spans="1:8" x14ac:dyDescent="0.2">
      <c r="A3225" s="110">
        <f t="shared" si="147"/>
        <v>22</v>
      </c>
      <c r="B3225" s="129" t="s">
        <v>205</v>
      </c>
      <c r="C3225" s="129"/>
      <c r="D3225" s="271"/>
      <c r="E3225" s="273"/>
      <c r="F3225" s="273"/>
      <c r="G3225" s="273"/>
      <c r="H3225" s="272"/>
    </row>
    <row r="3226" spans="1:8" x14ac:dyDescent="0.2">
      <c r="A3226" s="110">
        <f t="shared" si="147"/>
        <v>23</v>
      </c>
      <c r="B3226" s="129" t="s">
        <v>206</v>
      </c>
      <c r="C3226" s="129"/>
      <c r="D3226" s="271"/>
      <c r="E3226" s="273"/>
      <c r="F3226" s="273"/>
      <c r="G3226" s="273"/>
      <c r="H3226" s="272"/>
    </row>
    <row r="3227" spans="1:8" x14ac:dyDescent="0.2">
      <c r="A3227" s="110">
        <f t="shared" si="147"/>
        <v>24</v>
      </c>
      <c r="B3227" s="129" t="s">
        <v>145</v>
      </c>
      <c r="C3227" s="129"/>
      <c r="D3227" s="269"/>
      <c r="E3227" s="270"/>
      <c r="F3227" s="270"/>
      <c r="G3227" s="270"/>
      <c r="H3227" s="266"/>
    </row>
    <row r="3228" spans="1:8" x14ac:dyDescent="0.2">
      <c r="A3228" s="139" t="s">
        <v>139</v>
      </c>
      <c r="B3228" s="170" t="s">
        <v>146</v>
      </c>
      <c r="C3228" s="212"/>
      <c r="D3228" s="171">
        <v>0</v>
      </c>
      <c r="E3228" s="172">
        <v>0</v>
      </c>
      <c r="F3228" s="172"/>
      <c r="G3228" s="172">
        <v>0</v>
      </c>
      <c r="H3228" s="168">
        <f>SUM(D3228:G3228)</f>
        <v>0</v>
      </c>
    </row>
    <row r="3229" spans="1:8" x14ac:dyDescent="0.2">
      <c r="A3229" s="139" t="s">
        <v>140</v>
      </c>
      <c r="B3229" s="170" t="s">
        <v>147</v>
      </c>
      <c r="C3229" s="129"/>
      <c r="D3229" s="171">
        <v>0</v>
      </c>
      <c r="E3229" s="172">
        <v>0</v>
      </c>
      <c r="F3229" s="172"/>
      <c r="G3229" s="172">
        <v>0</v>
      </c>
      <c r="H3229" s="168">
        <f>SUM(D3229:G3229)</f>
        <v>0</v>
      </c>
    </row>
    <row r="3230" spans="1:8" x14ac:dyDescent="0.2">
      <c r="A3230" s="139" t="s">
        <v>141</v>
      </c>
      <c r="B3230" s="129" t="s">
        <v>407</v>
      </c>
      <c r="C3230" s="129"/>
      <c r="D3230" s="279">
        <f>+D3222+D3228+D3229</f>
        <v>0</v>
      </c>
      <c r="E3230" s="172">
        <f>+E3222+E3228+E3229</f>
        <v>7382.8185000000003</v>
      </c>
      <c r="F3230" s="172">
        <f>+F3222+F3228+F3229</f>
        <v>0</v>
      </c>
      <c r="G3230" s="280">
        <f>+G3222+G3228+G3229</f>
        <v>0</v>
      </c>
      <c r="H3230" s="168">
        <f>SUM(D3230:G3230)</f>
        <v>7382.8185000000003</v>
      </c>
    </row>
    <row r="3231" spans="1:8" x14ac:dyDescent="0.2">
      <c r="A3231" s="110">
        <v>25</v>
      </c>
      <c r="B3231" s="129" t="s">
        <v>148</v>
      </c>
      <c r="C3231" s="129"/>
      <c r="D3231" s="279">
        <v>0</v>
      </c>
      <c r="E3231" s="172">
        <v>7382.87</v>
      </c>
      <c r="F3231" s="172"/>
      <c r="G3231" s="280">
        <v>0</v>
      </c>
      <c r="H3231" s="168">
        <f>SUM(D3231:G3231)</f>
        <v>7382.87</v>
      </c>
    </row>
    <row r="3232" spans="1:8" x14ac:dyDescent="0.2">
      <c r="A3232" s="110">
        <f>+A3231+1</f>
        <v>26</v>
      </c>
      <c r="B3232" s="129" t="s">
        <v>149</v>
      </c>
      <c r="C3232" s="129"/>
      <c r="D3232" s="279">
        <f>+D3231-D3230</f>
        <v>0</v>
      </c>
      <c r="E3232" s="142">
        <f>+E3231-E3230</f>
        <v>5.1499999999577994E-2</v>
      </c>
      <c r="F3232" s="142">
        <f>+F3231-F3230</f>
        <v>0</v>
      </c>
      <c r="G3232" s="280">
        <f>+G3231-G3230</f>
        <v>0</v>
      </c>
      <c r="H3232" s="168">
        <f>SUM(D3232:G3232)</f>
        <v>5.1499999999577994E-2</v>
      </c>
    </row>
    <row r="3233" spans="1:9" ht="15.75" thickBot="1" x14ac:dyDescent="0.25">
      <c r="A3233" s="110">
        <f>+A3232+1</f>
        <v>27</v>
      </c>
      <c r="B3233" s="129" t="s">
        <v>207</v>
      </c>
      <c r="C3233" s="129"/>
      <c r="D3233" s="171">
        <v>0</v>
      </c>
      <c r="E3233" s="172">
        <v>-2468.3000000000002</v>
      </c>
      <c r="F3233" s="172"/>
      <c r="G3233" s="169"/>
      <c r="H3233" s="173">
        <f>SUM(D3233:F3233)</f>
        <v>-2468.3000000000002</v>
      </c>
    </row>
    <row r="3234" spans="1:9" ht="16.5" thickBot="1" x14ac:dyDescent="0.3">
      <c r="A3234" s="110">
        <f>+A3233+1</f>
        <v>28</v>
      </c>
      <c r="B3234" s="116" t="s">
        <v>208</v>
      </c>
      <c r="C3234" s="116"/>
      <c r="D3234" s="174">
        <f>+D3230+D3232+D3233</f>
        <v>0</v>
      </c>
      <c r="E3234" s="174">
        <f>+E3230+E3232+E3233</f>
        <v>4914.57</v>
      </c>
      <c r="F3234" s="174">
        <f>+F3230+F3232+F3233</f>
        <v>0</v>
      </c>
      <c r="G3234" s="174">
        <f>+G3230+G3232</f>
        <v>0</v>
      </c>
      <c r="H3234" s="175">
        <f>SUM(D3234:G3234)</f>
        <v>4914.57</v>
      </c>
    </row>
    <row r="3235" spans="1:9" ht="15.75" thickTop="1" x14ac:dyDescent="0.2">
      <c r="A3235" s="110"/>
      <c r="B3235" s="129"/>
      <c r="C3235" s="129"/>
      <c r="D3235" s="151"/>
      <c r="E3235" s="151"/>
      <c r="F3235" s="151"/>
      <c r="G3235" s="151"/>
      <c r="H3235" s="151"/>
    </row>
    <row r="3236" spans="1:9" ht="16.5" thickBot="1" x14ac:dyDescent="0.3">
      <c r="A3236" s="110"/>
      <c r="B3236" s="135" t="s">
        <v>209</v>
      </c>
      <c r="C3236" s="135"/>
      <c r="D3236" s="151"/>
      <c r="E3236" s="151"/>
      <c r="F3236" s="151"/>
      <c r="G3236" s="151"/>
      <c r="H3236" s="151"/>
    </row>
    <row r="3237" spans="1:9" ht="15.75" thickTop="1" x14ac:dyDescent="0.2">
      <c r="A3237" s="110">
        <f>+A3234+1</f>
        <v>29</v>
      </c>
      <c r="B3237" s="129" t="s">
        <v>168</v>
      </c>
      <c r="C3237" s="129"/>
      <c r="D3237" s="176"/>
      <c r="E3237" s="177"/>
      <c r="F3237" s="178"/>
      <c r="G3237" s="179">
        <v>0</v>
      </c>
      <c r="H3237" s="180">
        <f>G3237</f>
        <v>0</v>
      </c>
    </row>
    <row r="3238" spans="1:9" x14ac:dyDescent="0.2">
      <c r="A3238" s="110">
        <f t="shared" ref="A3238:A3246" si="148">+A3237+1</f>
        <v>30</v>
      </c>
      <c r="B3238" s="129" t="s">
        <v>169</v>
      </c>
      <c r="C3238" s="129"/>
      <c r="D3238" s="181"/>
      <c r="E3238" s="182"/>
      <c r="F3238" s="141"/>
      <c r="G3238" s="142">
        <v>0</v>
      </c>
      <c r="H3238" s="183">
        <f t="shared" ref="H3238:H3245" si="149">+G3238</f>
        <v>0</v>
      </c>
    </row>
    <row r="3239" spans="1:9" x14ac:dyDescent="0.2">
      <c r="A3239" s="110">
        <f t="shared" si="148"/>
        <v>31</v>
      </c>
      <c r="B3239" s="129" t="s">
        <v>360</v>
      </c>
      <c r="C3239" s="129"/>
      <c r="D3239" s="181"/>
      <c r="E3239" s="182"/>
      <c r="F3239" s="141"/>
      <c r="G3239" s="142">
        <v>0</v>
      </c>
      <c r="H3239" s="183">
        <f t="shared" si="149"/>
        <v>0</v>
      </c>
    </row>
    <row r="3240" spans="1:9" x14ac:dyDescent="0.2">
      <c r="A3240" s="110">
        <f t="shared" si="148"/>
        <v>32</v>
      </c>
      <c r="B3240" s="129" t="s">
        <v>210</v>
      </c>
      <c r="C3240" s="129"/>
      <c r="D3240" s="181"/>
      <c r="E3240" s="182"/>
      <c r="F3240" s="141"/>
      <c r="G3240" s="142">
        <v>0</v>
      </c>
      <c r="H3240" s="183">
        <f t="shared" si="149"/>
        <v>0</v>
      </c>
    </row>
    <row r="3241" spans="1:9" x14ac:dyDescent="0.2">
      <c r="A3241" s="110">
        <f t="shared" si="148"/>
        <v>33</v>
      </c>
      <c r="B3241" s="129"/>
      <c r="C3241" s="129"/>
      <c r="D3241" s="181"/>
      <c r="E3241" s="182"/>
      <c r="F3241" s="141"/>
      <c r="G3241" s="265"/>
      <c r="H3241" s="274"/>
    </row>
    <row r="3242" spans="1:9" x14ac:dyDescent="0.2">
      <c r="A3242" s="110">
        <f t="shared" si="148"/>
        <v>34</v>
      </c>
      <c r="B3242" s="129" t="s">
        <v>211</v>
      </c>
      <c r="C3242" s="129"/>
      <c r="D3242" s="181"/>
      <c r="E3242" s="182"/>
      <c r="F3242" s="141"/>
      <c r="G3242" s="142">
        <v>0</v>
      </c>
      <c r="H3242" s="183">
        <f t="shared" si="149"/>
        <v>0</v>
      </c>
    </row>
    <row r="3243" spans="1:9" x14ac:dyDescent="0.2">
      <c r="A3243" s="110">
        <f t="shared" si="148"/>
        <v>35</v>
      </c>
      <c r="B3243" s="129" t="s">
        <v>212</v>
      </c>
      <c r="C3243" s="129"/>
      <c r="D3243" s="181"/>
      <c r="E3243" s="182"/>
      <c r="F3243" s="141"/>
      <c r="G3243" s="142">
        <v>0</v>
      </c>
      <c r="H3243" s="183">
        <f t="shared" si="149"/>
        <v>0</v>
      </c>
    </row>
    <row r="3244" spans="1:9" x14ac:dyDescent="0.2">
      <c r="A3244" s="110">
        <f t="shared" si="148"/>
        <v>36</v>
      </c>
      <c r="B3244" s="129" t="s">
        <v>213</v>
      </c>
      <c r="C3244" s="129"/>
      <c r="D3244" s="181"/>
      <c r="E3244" s="182"/>
      <c r="F3244" s="141"/>
      <c r="G3244" s="142">
        <v>0</v>
      </c>
      <c r="H3244" s="183">
        <f t="shared" si="149"/>
        <v>0</v>
      </c>
    </row>
    <row r="3245" spans="1:9" ht="60.75" thickBot="1" x14ac:dyDescent="0.25">
      <c r="A3245" s="184">
        <f t="shared" si="148"/>
        <v>37</v>
      </c>
      <c r="B3245" s="185" t="s">
        <v>214</v>
      </c>
      <c r="C3245" s="186"/>
      <c r="D3245" s="187"/>
      <c r="E3245" s="188"/>
      <c r="F3245" s="189"/>
      <c r="G3245" s="190">
        <v>0</v>
      </c>
      <c r="H3245" s="191">
        <f t="shared" si="149"/>
        <v>0</v>
      </c>
    </row>
    <row r="3246" spans="1:9" ht="17.25" thickTop="1" thickBot="1" x14ac:dyDescent="0.3">
      <c r="A3246" s="110">
        <f t="shared" si="148"/>
        <v>38</v>
      </c>
      <c r="B3246" s="724" t="s">
        <v>215</v>
      </c>
      <c r="C3246" s="116"/>
      <c r="D3246" s="192"/>
      <c r="E3246" s="143"/>
      <c r="F3246" s="193"/>
      <c r="G3246" s="194">
        <f>SUM(G3237:G3245)</f>
        <v>0</v>
      </c>
      <c r="H3246" s="194">
        <f>SUM(H3237:H3245)</f>
        <v>0</v>
      </c>
    </row>
    <row r="3247" spans="1:9" ht="16.5" thickTop="1" thickBot="1" x14ac:dyDescent="0.25">
      <c r="A3247" s="110"/>
      <c r="B3247" s="129"/>
      <c r="C3247" s="129"/>
      <c r="D3247" s="195"/>
      <c r="E3247" s="195"/>
      <c r="F3247" s="195"/>
      <c r="G3247" s="195"/>
      <c r="H3247" s="195"/>
    </row>
    <row r="3248" spans="1:9" ht="17.25" thickTop="1" thickBot="1" x14ac:dyDescent="0.3">
      <c r="A3248" s="110">
        <f>+A3246+1</f>
        <v>39</v>
      </c>
      <c r="B3248" s="116" t="s">
        <v>216</v>
      </c>
      <c r="C3248" s="116"/>
      <c r="D3248" s="196">
        <f>D3234</f>
        <v>0</v>
      </c>
      <c r="E3248" s="196">
        <f>E3234</f>
        <v>4914.57</v>
      </c>
      <c r="F3248" s="196">
        <f>F3234</f>
        <v>0</v>
      </c>
      <c r="G3248" s="194">
        <f>G3234+G3246</f>
        <v>0</v>
      </c>
      <c r="H3248" s="194">
        <f>H3234+H3246</f>
        <v>4914.57</v>
      </c>
      <c r="I3248" s="482"/>
    </row>
    <row r="3249" spans="1:8" ht="16.5" thickTop="1" thickBot="1" x14ac:dyDescent="0.25">
      <c r="A3249" s="110">
        <f>+A3248+1</f>
        <v>40</v>
      </c>
      <c r="B3249" s="725" t="s">
        <v>217</v>
      </c>
      <c r="C3249" s="197"/>
      <c r="D3249" s="201"/>
      <c r="E3249" s="198"/>
      <c r="F3249" s="198"/>
      <c r="G3249" s="198"/>
      <c r="H3249" s="382">
        <v>5.613E-5</v>
      </c>
    </row>
    <row r="3250" spans="1:8" ht="15.75" thickTop="1" x14ac:dyDescent="0.2"/>
    <row r="3252" spans="1:8" ht="20.25" x14ac:dyDescent="0.3">
      <c r="A3252" s="109" t="s">
        <v>134</v>
      </c>
      <c r="B3252" s="110"/>
      <c r="C3252" s="109"/>
      <c r="E3252" s="202"/>
      <c r="F3252" s="110"/>
      <c r="G3252" s="110"/>
      <c r="H3252" s="110"/>
    </row>
    <row r="3253" spans="1:8" ht="20.25" x14ac:dyDescent="0.3">
      <c r="A3253" s="112" t="s">
        <v>645</v>
      </c>
      <c r="B3253" s="109"/>
      <c r="C3253" s="109"/>
      <c r="D3253" s="110"/>
      <c r="E3253" s="111"/>
      <c r="F3253" s="110"/>
      <c r="G3253" s="110"/>
      <c r="H3253" s="110"/>
    </row>
    <row r="3254" spans="1:8" x14ac:dyDescent="0.2">
      <c r="A3254" s="113" t="s">
        <v>173</v>
      </c>
      <c r="B3254" s="114"/>
      <c r="C3254" s="115"/>
      <c r="D3254" s="110"/>
      <c r="E3254" s="111"/>
      <c r="F3254" s="110"/>
      <c r="G3254" s="110"/>
      <c r="H3254" s="110"/>
    </row>
    <row r="3255" spans="1:8" ht="21" thickBot="1" x14ac:dyDescent="0.35">
      <c r="A3255" s="256" t="s">
        <v>523</v>
      </c>
      <c r="B3255" s="257"/>
      <c r="C3255" s="257"/>
      <c r="D3255" s="110"/>
      <c r="E3255" s="111"/>
      <c r="F3255" s="110"/>
      <c r="G3255" s="110"/>
      <c r="H3255" s="110"/>
    </row>
    <row r="3256" spans="1:8" ht="15.75" thickBot="1" x14ac:dyDescent="0.25">
      <c r="A3256" s="110"/>
      <c r="B3256" s="110"/>
      <c r="C3256" s="110"/>
      <c r="D3256" s="110"/>
      <c r="E3256" s="111"/>
      <c r="F3256" s="110"/>
      <c r="G3256" s="110"/>
      <c r="H3256" s="110"/>
    </row>
    <row r="3257" spans="1:8" ht="15.75" thickTop="1" x14ac:dyDescent="0.2">
      <c r="A3257" s="110">
        <v>1</v>
      </c>
      <c r="B3257" s="117" t="s">
        <v>174</v>
      </c>
      <c r="C3257" s="388">
        <v>651</v>
      </c>
      <c r="D3257" s="118"/>
      <c r="E3257" s="119"/>
      <c r="F3257" s="110"/>
      <c r="G3257" s="120"/>
      <c r="H3257" s="120"/>
    </row>
    <row r="3258" spans="1:8" x14ac:dyDescent="0.2">
      <c r="A3258" s="110">
        <v>2</v>
      </c>
      <c r="B3258" s="117" t="s">
        <v>175</v>
      </c>
      <c r="C3258" s="121" t="s">
        <v>455</v>
      </c>
      <c r="D3258" s="122"/>
      <c r="E3258" s="123"/>
      <c r="F3258" s="110"/>
      <c r="G3258" s="120"/>
      <c r="H3258" s="120"/>
    </row>
    <row r="3259" spans="1:8" ht="15.75" thickBot="1" x14ac:dyDescent="0.25">
      <c r="A3259" s="110">
        <v>3</v>
      </c>
      <c r="B3259" s="117" t="s">
        <v>176</v>
      </c>
      <c r="C3259" s="124" t="s">
        <v>504</v>
      </c>
      <c r="D3259" s="125"/>
      <c r="E3259" s="126"/>
      <c r="F3259" s="120"/>
      <c r="G3259" s="120"/>
      <c r="H3259" s="120"/>
    </row>
    <row r="3260" spans="1:8" ht="15.75" thickTop="1" x14ac:dyDescent="0.2">
      <c r="A3260" s="110"/>
      <c r="B3260" s="117" t="s">
        <v>177</v>
      </c>
      <c r="C3260" s="117"/>
      <c r="D3260" s="127"/>
      <c r="E3260" s="128"/>
      <c r="F3260" s="120"/>
      <c r="G3260" s="120"/>
      <c r="H3260" s="120"/>
    </row>
    <row r="3261" spans="1:8" x14ac:dyDescent="0.2">
      <c r="A3261" s="110"/>
      <c r="B3261" s="110"/>
      <c r="C3261" s="110"/>
      <c r="D3261" s="110"/>
      <c r="E3261" s="111"/>
      <c r="F3261" s="110"/>
      <c r="G3261" s="110"/>
      <c r="H3261" s="110"/>
    </row>
    <row r="3262" spans="1:8" x14ac:dyDescent="0.2">
      <c r="A3262" s="110"/>
      <c r="B3262" s="117"/>
      <c r="C3262" s="117"/>
      <c r="D3262" s="120"/>
      <c r="E3262" s="128"/>
      <c r="F3262" s="127" t="s">
        <v>178</v>
      </c>
      <c r="G3262" s="120"/>
      <c r="H3262" s="120"/>
    </row>
    <row r="3263" spans="1:8" x14ac:dyDescent="0.2">
      <c r="A3263" s="110"/>
      <c r="B3263" s="129"/>
      <c r="C3263" s="129"/>
      <c r="D3263" s="130" t="s">
        <v>179</v>
      </c>
      <c r="E3263" s="131" t="s">
        <v>180</v>
      </c>
      <c r="F3263" s="127" t="s">
        <v>181</v>
      </c>
      <c r="G3263" s="127" t="s">
        <v>182</v>
      </c>
      <c r="H3263" s="120"/>
    </row>
    <row r="3264" spans="1:8" x14ac:dyDescent="0.2">
      <c r="A3264" s="110">
        <v>4</v>
      </c>
      <c r="B3264" s="117" t="s">
        <v>154</v>
      </c>
      <c r="C3264" s="117"/>
      <c r="D3264" s="275"/>
      <c r="E3264" s="132" t="s">
        <v>509</v>
      </c>
      <c r="F3264" s="276"/>
      <c r="G3264" s="422" t="s">
        <v>509</v>
      </c>
      <c r="H3264" s="275"/>
    </row>
    <row r="3265" spans="1:8" ht="15.75" x14ac:dyDescent="0.25">
      <c r="A3265" s="110"/>
      <c r="B3265" s="129"/>
      <c r="C3265" s="129"/>
      <c r="D3265" s="134" t="s">
        <v>183</v>
      </c>
      <c r="E3265" s="135" t="s">
        <v>183</v>
      </c>
      <c r="F3265" s="136" t="s">
        <v>183</v>
      </c>
      <c r="G3265" s="136" t="s">
        <v>184</v>
      </c>
      <c r="H3265" s="136" t="s">
        <v>185</v>
      </c>
    </row>
    <row r="3266" spans="1:8" ht="16.5" thickBot="1" x14ac:dyDescent="0.3">
      <c r="A3266" s="110"/>
      <c r="B3266" s="135" t="s">
        <v>186</v>
      </c>
      <c r="C3266" s="135"/>
      <c r="D3266" s="137"/>
      <c r="E3266" s="138"/>
      <c r="F3266" s="137"/>
      <c r="G3266" s="137"/>
      <c r="H3266" s="137"/>
    </row>
    <row r="3267" spans="1:8" ht="16.5" thickTop="1" x14ac:dyDescent="0.25">
      <c r="A3267" s="139">
        <f>1+A3264</f>
        <v>5</v>
      </c>
      <c r="B3267" s="117" t="s">
        <v>187</v>
      </c>
      <c r="C3267" s="135"/>
      <c r="D3267" s="216">
        <v>0</v>
      </c>
      <c r="E3267" s="217"/>
      <c r="F3267" s="218"/>
      <c r="G3267" s="219"/>
      <c r="H3267" s="220">
        <f>+D3267</f>
        <v>0</v>
      </c>
    </row>
    <row r="3268" spans="1:8" x14ac:dyDescent="0.2">
      <c r="A3268" s="110">
        <f>+A3267+1</f>
        <v>6</v>
      </c>
      <c r="B3268" s="129" t="s">
        <v>188</v>
      </c>
      <c r="C3268" s="129"/>
      <c r="D3268" s="221"/>
      <c r="E3268" s="222">
        <v>0</v>
      </c>
      <c r="F3268" s="223"/>
      <c r="G3268" s="224"/>
      <c r="H3268" s="220">
        <f>+E3268</f>
        <v>0</v>
      </c>
    </row>
    <row r="3269" spans="1:8" x14ac:dyDescent="0.2">
      <c r="A3269" s="110">
        <f>+A3268+1</f>
        <v>7</v>
      </c>
      <c r="B3269" s="129" t="s">
        <v>155</v>
      </c>
      <c r="C3269" s="129"/>
      <c r="D3269" s="225"/>
      <c r="E3269" s="226"/>
      <c r="F3269" s="227">
        <v>0</v>
      </c>
      <c r="G3269" s="228"/>
      <c r="H3269" s="229">
        <f>+F3269</f>
        <v>0</v>
      </c>
    </row>
    <row r="3270" spans="1:8" x14ac:dyDescent="0.2">
      <c r="A3270" s="110">
        <f>+A3269+1</f>
        <v>8</v>
      </c>
      <c r="B3270" s="129" t="s">
        <v>156</v>
      </c>
      <c r="C3270" s="129"/>
      <c r="D3270" s="225"/>
      <c r="E3270" s="230"/>
      <c r="F3270" s="231">
        <v>0</v>
      </c>
      <c r="G3270" s="232"/>
      <c r="H3270" s="229">
        <f>+F3270</f>
        <v>0</v>
      </c>
    </row>
    <row r="3271" spans="1:8" ht="15.75" thickBot="1" x14ac:dyDescent="0.25">
      <c r="A3271" s="110">
        <f>+A3270+1</f>
        <v>9</v>
      </c>
      <c r="B3271" s="129" t="s">
        <v>189</v>
      </c>
      <c r="C3271" s="129"/>
      <c r="D3271" s="225"/>
      <c r="E3271" s="233"/>
      <c r="F3271" s="234"/>
      <c r="G3271" s="235">
        <v>0</v>
      </c>
      <c r="H3271" s="236">
        <f>+G3271</f>
        <v>0</v>
      </c>
    </row>
    <row r="3272" spans="1:8" ht="17.25" thickTop="1" thickBot="1" x14ac:dyDescent="0.3">
      <c r="A3272" s="110">
        <f>+A3271+1</f>
        <v>10</v>
      </c>
      <c r="B3272" s="116" t="s">
        <v>190</v>
      </c>
      <c r="C3272" s="116"/>
      <c r="D3272" s="237">
        <f>+D3267</f>
        <v>0</v>
      </c>
      <c r="E3272" s="238">
        <f>+E3268</f>
        <v>0</v>
      </c>
      <c r="F3272" s="239">
        <f>+F3269+F3270</f>
        <v>0</v>
      </c>
      <c r="G3272" s="239">
        <f>+G3271</f>
        <v>0</v>
      </c>
      <c r="H3272" s="239">
        <f>SUM(D3272:G3272)</f>
        <v>0</v>
      </c>
    </row>
    <row r="3273" spans="1:8" ht="15.75" thickTop="1" x14ac:dyDescent="0.2">
      <c r="A3273" s="110"/>
      <c r="B3273" s="129"/>
      <c r="C3273" s="129"/>
      <c r="D3273" s="144"/>
      <c r="E3273" s="145"/>
      <c r="F3273" s="144"/>
      <c r="G3273" s="144"/>
      <c r="H3273" s="144"/>
    </row>
    <row r="3274" spans="1:8" ht="16.5" thickBot="1" x14ac:dyDescent="0.3">
      <c r="A3274" s="110"/>
      <c r="B3274" s="135" t="s">
        <v>191</v>
      </c>
      <c r="C3274" s="135"/>
      <c r="D3274" s="144"/>
      <c r="E3274" s="145"/>
      <c r="F3274" s="144"/>
      <c r="G3274" s="144"/>
      <c r="H3274" s="144"/>
    </row>
    <row r="3275" spans="1:8" ht="15.75" thickTop="1" x14ac:dyDescent="0.2">
      <c r="A3275" s="110">
        <f>+A3272+1</f>
        <v>11</v>
      </c>
      <c r="B3275" s="129" t="s">
        <v>192</v>
      </c>
      <c r="C3275" s="129"/>
      <c r="D3275" s="146">
        <v>0</v>
      </c>
      <c r="E3275" s="147">
        <v>0</v>
      </c>
      <c r="F3275" s="147">
        <v>0</v>
      </c>
      <c r="G3275" s="147">
        <v>0</v>
      </c>
      <c r="H3275" s="148">
        <f>SUM(D3275:G3275)</f>
        <v>0</v>
      </c>
    </row>
    <row r="3276" spans="1:8" ht="16.5" thickBot="1" x14ac:dyDescent="0.3">
      <c r="A3276" s="110">
        <f>+A3275+1</f>
        <v>12</v>
      </c>
      <c r="B3276" s="724" t="s">
        <v>193</v>
      </c>
      <c r="C3276" s="116"/>
      <c r="D3276" s="277">
        <f>+D3272-D3275</f>
        <v>0</v>
      </c>
      <c r="E3276" s="149">
        <f>+E3272-E3275</f>
        <v>0</v>
      </c>
      <c r="F3276" s="149">
        <f>+F3272-F3275</f>
        <v>0</v>
      </c>
      <c r="G3276" s="149">
        <f>+G3272-G3275</f>
        <v>0</v>
      </c>
      <c r="H3276" s="150">
        <f>+H3272-H3275</f>
        <v>0</v>
      </c>
    </row>
    <row r="3277" spans="1:8" ht="15.75" thickTop="1" x14ac:dyDescent="0.2">
      <c r="A3277" s="110"/>
      <c r="B3277" s="129"/>
      <c r="C3277" s="129"/>
      <c r="D3277" s="129"/>
      <c r="E3277" s="151"/>
      <c r="F3277" s="129"/>
      <c r="G3277" s="129"/>
      <c r="H3277" s="129"/>
    </row>
    <row r="3278" spans="1:8" ht="16.5" thickBot="1" x14ac:dyDescent="0.3">
      <c r="A3278" s="110"/>
      <c r="B3278" s="152" t="s">
        <v>194</v>
      </c>
      <c r="C3278" s="134"/>
      <c r="D3278" s="129"/>
      <c r="E3278" s="151"/>
      <c r="F3278" s="129"/>
      <c r="G3278" s="129"/>
      <c r="H3278" s="129"/>
    </row>
    <row r="3279" spans="1:8" ht="15.75" thickTop="1" x14ac:dyDescent="0.2">
      <c r="A3279" s="110">
        <f>+A3276+1</f>
        <v>13</v>
      </c>
      <c r="B3279" s="129" t="s">
        <v>195</v>
      </c>
      <c r="C3279" s="129"/>
      <c r="D3279" s="153"/>
      <c r="E3279" s="154"/>
      <c r="F3279" s="140"/>
      <c r="G3279" s="155"/>
      <c r="H3279" s="418">
        <v>2396824273</v>
      </c>
    </row>
    <row r="3280" spans="1:8" x14ac:dyDescent="0.2">
      <c r="A3280" s="110">
        <f>+A3279+1</f>
        <v>14</v>
      </c>
      <c r="B3280" s="110" t="s">
        <v>196</v>
      </c>
      <c r="C3280" s="110"/>
      <c r="D3280" s="157"/>
      <c r="E3280" s="158"/>
      <c r="F3280" s="159"/>
      <c r="G3280" s="160"/>
      <c r="H3280" s="419">
        <v>0</v>
      </c>
    </row>
    <row r="3281" spans="1:8" x14ac:dyDescent="0.2">
      <c r="A3281" s="110">
        <f>+A3280+1</f>
        <v>15</v>
      </c>
      <c r="B3281" s="129" t="s">
        <v>197</v>
      </c>
      <c r="C3281" s="129"/>
      <c r="D3281" s="157"/>
      <c r="E3281" s="158"/>
      <c r="F3281" s="159"/>
      <c r="G3281" s="160"/>
      <c r="H3281" s="419">
        <v>0</v>
      </c>
    </row>
    <row r="3282" spans="1:8" ht="15.75" thickBot="1" x14ac:dyDescent="0.25">
      <c r="A3282" s="110">
        <f>+A3281+1</f>
        <v>16</v>
      </c>
      <c r="B3282" s="129" t="s">
        <v>198</v>
      </c>
      <c r="C3282" s="129"/>
      <c r="D3282" s="157"/>
      <c r="E3282" s="158"/>
      <c r="F3282" s="159"/>
      <c r="G3282" s="160"/>
      <c r="H3282" s="419">
        <v>70593304</v>
      </c>
    </row>
    <row r="3283" spans="1:8" ht="17.25" thickTop="1" thickBot="1" x14ac:dyDescent="0.3">
      <c r="A3283" s="110">
        <f>+A3282+1</f>
        <v>17</v>
      </c>
      <c r="B3283" s="116" t="s">
        <v>199</v>
      </c>
      <c r="C3283" s="116"/>
      <c r="D3283" s="162"/>
      <c r="E3283" s="163"/>
      <c r="F3283" s="164"/>
      <c r="G3283" s="164"/>
      <c r="H3283" s="420">
        <f>+H3279+H3280+H3281-H3282</f>
        <v>2326230969</v>
      </c>
    </row>
    <row r="3284" spans="1:8" ht="15.75" thickTop="1" x14ac:dyDescent="0.2">
      <c r="A3284" s="110"/>
      <c r="B3284" s="129" t="s">
        <v>177</v>
      </c>
      <c r="C3284" s="129"/>
      <c r="D3284" s="166"/>
      <c r="E3284" s="167"/>
      <c r="F3284" s="166"/>
      <c r="G3284" s="166"/>
      <c r="H3284" s="166"/>
    </row>
    <row r="3285" spans="1:8" ht="16.5" thickBot="1" x14ac:dyDescent="0.3">
      <c r="A3285" s="110"/>
      <c r="B3285" s="135" t="s">
        <v>200</v>
      </c>
      <c r="C3285" s="135"/>
      <c r="D3285" s="166"/>
      <c r="E3285" s="167"/>
      <c r="F3285" s="166"/>
      <c r="G3285" s="166"/>
      <c r="H3285" s="166"/>
    </row>
    <row r="3286" spans="1:8" ht="15.75" thickTop="1" x14ac:dyDescent="0.2">
      <c r="A3286" s="110">
        <f>+A3283+1</f>
        <v>18</v>
      </c>
      <c r="B3286" s="129" t="s">
        <v>201</v>
      </c>
      <c r="C3286" s="129"/>
      <c r="D3286" s="199">
        <v>4.5209999999999998E-3</v>
      </c>
      <c r="E3286" s="200">
        <f>+INT(E3276/$H$32*10000000)/10000000</f>
        <v>0</v>
      </c>
      <c r="F3286" s="200">
        <f>+INT(F3276/$H$32*10000000)/10000000</f>
        <v>0</v>
      </c>
      <c r="G3286" s="200">
        <v>0</v>
      </c>
      <c r="H3286" s="278">
        <f>SUM(D3286:G3286)</f>
        <v>4.5209999999999998E-3</v>
      </c>
    </row>
    <row r="3287" spans="1:8" x14ac:dyDescent="0.2">
      <c r="A3287" s="110">
        <f t="shared" ref="A3287:A3292" si="150">+A3286+1</f>
        <v>19</v>
      </c>
      <c r="B3287" s="129" t="s">
        <v>202</v>
      </c>
      <c r="C3287" s="129"/>
      <c r="D3287" s="142">
        <f>+$H$3283*D3286</f>
        <v>10516890.210849</v>
      </c>
      <c r="E3287" s="142">
        <f>+$H$32*E3286</f>
        <v>0</v>
      </c>
      <c r="F3287" s="142">
        <f>+$H$32*F3286</f>
        <v>0</v>
      </c>
      <c r="G3287" s="142">
        <v>0</v>
      </c>
      <c r="H3287" s="168">
        <f>SUM(D3287:G3287)</f>
        <v>10516890.210849</v>
      </c>
    </row>
    <row r="3288" spans="1:8" x14ac:dyDescent="0.2">
      <c r="A3288" s="110">
        <f t="shared" si="150"/>
        <v>20</v>
      </c>
      <c r="B3288" s="129" t="s">
        <v>203</v>
      </c>
      <c r="C3288" s="129"/>
      <c r="D3288" s="281">
        <f>IF(D3276&lt;&gt;0,+D3287-D3276,0)</f>
        <v>0</v>
      </c>
      <c r="E3288" s="283">
        <f>IF(E3276&lt;&gt;0,+E3287-E3276,0)</f>
        <v>0</v>
      </c>
      <c r="F3288" s="283">
        <f>IF(F3276&lt;&gt;0,+F3287-F3276,0)</f>
        <v>0</v>
      </c>
      <c r="G3288" s="282">
        <f>IF(G3276&lt;&gt;0,+G3287-G3276,0)</f>
        <v>0</v>
      </c>
      <c r="H3288" s="168">
        <f>SUM(D3288:G3288)</f>
        <v>0</v>
      </c>
    </row>
    <row r="3289" spans="1:8" ht="15.75" x14ac:dyDescent="0.25">
      <c r="A3289" s="110">
        <f t="shared" si="150"/>
        <v>21</v>
      </c>
      <c r="B3289" s="129" t="s">
        <v>204</v>
      </c>
      <c r="C3289" s="129"/>
      <c r="D3289" s="267"/>
      <c r="E3289" s="169"/>
      <c r="F3289" s="169"/>
      <c r="G3289" s="169"/>
      <c r="H3289" s="268"/>
    </row>
    <row r="3290" spans="1:8" x14ac:dyDescent="0.2">
      <c r="A3290" s="110">
        <f t="shared" si="150"/>
        <v>22</v>
      </c>
      <c r="B3290" s="129" t="s">
        <v>205</v>
      </c>
      <c r="C3290" s="129"/>
      <c r="D3290" s="271"/>
      <c r="E3290" s="273"/>
      <c r="F3290" s="273"/>
      <c r="G3290" s="273"/>
      <c r="H3290" s="272"/>
    </row>
    <row r="3291" spans="1:8" x14ac:dyDescent="0.2">
      <c r="A3291" s="110">
        <f t="shared" si="150"/>
        <v>23</v>
      </c>
      <c r="B3291" s="129" t="s">
        <v>206</v>
      </c>
      <c r="C3291" s="129"/>
      <c r="D3291" s="271"/>
      <c r="E3291" s="273"/>
      <c r="F3291" s="273"/>
      <c r="G3291" s="273"/>
      <c r="H3291" s="272"/>
    </row>
    <row r="3292" spans="1:8" x14ac:dyDescent="0.2">
      <c r="A3292" s="110">
        <f t="shared" si="150"/>
        <v>24</v>
      </c>
      <c r="B3292" s="129" t="s">
        <v>145</v>
      </c>
      <c r="C3292" s="129"/>
      <c r="D3292" s="269"/>
      <c r="E3292" s="270"/>
      <c r="F3292" s="270"/>
      <c r="G3292" s="270"/>
      <c r="H3292" s="266"/>
    </row>
    <row r="3293" spans="1:8" x14ac:dyDescent="0.2">
      <c r="A3293" s="139" t="s">
        <v>139</v>
      </c>
      <c r="B3293" s="170" t="s">
        <v>146</v>
      </c>
      <c r="C3293" s="212"/>
      <c r="D3293" s="171">
        <v>530.99</v>
      </c>
      <c r="E3293" s="172">
        <v>0</v>
      </c>
      <c r="F3293" s="172"/>
      <c r="G3293" s="172">
        <v>0</v>
      </c>
      <c r="H3293" s="168">
        <f>SUM(D3293:G3293)</f>
        <v>530.99</v>
      </c>
    </row>
    <row r="3294" spans="1:8" x14ac:dyDescent="0.2">
      <c r="A3294" s="139" t="s">
        <v>140</v>
      </c>
      <c r="B3294" s="170" t="s">
        <v>147</v>
      </c>
      <c r="C3294" s="129"/>
      <c r="D3294" s="171">
        <v>-139032.4</v>
      </c>
      <c r="E3294" s="172">
        <v>0</v>
      </c>
      <c r="F3294" s="172"/>
      <c r="G3294" s="172">
        <v>0</v>
      </c>
      <c r="H3294" s="168">
        <f>SUM(D3294:G3294)</f>
        <v>-139032.4</v>
      </c>
    </row>
    <row r="3295" spans="1:8" x14ac:dyDescent="0.2">
      <c r="A3295" s="139" t="s">
        <v>141</v>
      </c>
      <c r="B3295" s="129" t="s">
        <v>407</v>
      </c>
      <c r="C3295" s="129"/>
      <c r="D3295" s="279">
        <f>+D3287+D3293+D3294</f>
        <v>10378388.800849</v>
      </c>
      <c r="E3295" s="172">
        <f>+E3287+E3293+E3294</f>
        <v>0</v>
      </c>
      <c r="F3295" s="172">
        <f>+F3287+F3293+F3294</f>
        <v>0</v>
      </c>
      <c r="G3295" s="280">
        <f>+G3287+G3293+G3294</f>
        <v>0</v>
      </c>
      <c r="H3295" s="168">
        <f>SUM(D3295:G3295)</f>
        <v>10378388.800849</v>
      </c>
    </row>
    <row r="3296" spans="1:8" x14ac:dyDescent="0.2">
      <c r="A3296" s="110">
        <v>25</v>
      </c>
      <c r="B3296" s="129" t="s">
        <v>148</v>
      </c>
      <c r="C3296" s="129"/>
      <c r="D3296" s="279">
        <v>10378388.609999999</v>
      </c>
      <c r="E3296" s="172">
        <v>0</v>
      </c>
      <c r="F3296" s="172"/>
      <c r="G3296" s="280">
        <v>0</v>
      </c>
      <c r="H3296" s="168">
        <f>SUM(D3296:G3296)</f>
        <v>10378388.609999999</v>
      </c>
    </row>
    <row r="3297" spans="1:8" x14ac:dyDescent="0.2">
      <c r="A3297" s="110">
        <f>+A3296+1</f>
        <v>26</v>
      </c>
      <c r="B3297" s="129" t="s">
        <v>149</v>
      </c>
      <c r="C3297" s="129"/>
      <c r="D3297" s="279">
        <f>+D3296-D3295</f>
        <v>-0.19084900058805943</v>
      </c>
      <c r="E3297" s="142">
        <f>+E3296-E3295</f>
        <v>0</v>
      </c>
      <c r="F3297" s="142">
        <f>+F3296-F3295</f>
        <v>0</v>
      </c>
      <c r="G3297" s="280">
        <f>+G3296-G3295</f>
        <v>0</v>
      </c>
      <c r="H3297" s="168">
        <f>H3296-H3295</f>
        <v>-0.19084900058805943</v>
      </c>
    </row>
    <row r="3298" spans="1:8" ht="15.75" thickBot="1" x14ac:dyDescent="0.25">
      <c r="A3298" s="110">
        <f>+A3297+1</f>
        <v>27</v>
      </c>
      <c r="B3298" s="129" t="s">
        <v>207</v>
      </c>
      <c r="C3298" s="129"/>
      <c r="D3298" s="171">
        <v>-53985.8</v>
      </c>
      <c r="E3298" s="172">
        <v>0</v>
      </c>
      <c r="F3298" s="172"/>
      <c r="G3298" s="169"/>
      <c r="H3298" s="173">
        <f>SUM(D3298:F3298)</f>
        <v>-53985.8</v>
      </c>
    </row>
    <row r="3299" spans="1:8" ht="16.5" thickBot="1" x14ac:dyDescent="0.3">
      <c r="A3299" s="110">
        <f>+A3298+1</f>
        <v>28</v>
      </c>
      <c r="B3299" s="116" t="s">
        <v>208</v>
      </c>
      <c r="C3299" s="116"/>
      <c r="D3299" s="174">
        <f>+D3295+D3297+D3298</f>
        <v>10324402.809999999</v>
      </c>
      <c r="E3299" s="174">
        <f>+E3295+E3297+E3298</f>
        <v>0</v>
      </c>
      <c r="F3299" s="174">
        <f>+F3295+F3297+F3298</f>
        <v>0</v>
      </c>
      <c r="G3299" s="174">
        <f>+G3295+G3297</f>
        <v>0</v>
      </c>
      <c r="H3299" s="175">
        <f>SUM(D3299:G3299)</f>
        <v>10324402.809999999</v>
      </c>
    </row>
    <row r="3300" spans="1:8" ht="15.75" thickTop="1" x14ac:dyDescent="0.2">
      <c r="A3300" s="110"/>
      <c r="B3300" s="129"/>
      <c r="C3300" s="129"/>
      <c r="D3300" s="151"/>
      <c r="E3300" s="151"/>
      <c r="F3300" s="151"/>
      <c r="G3300" s="151"/>
      <c r="H3300" s="151"/>
    </row>
    <row r="3301" spans="1:8" ht="16.5" thickBot="1" x14ac:dyDescent="0.3">
      <c r="A3301" s="110"/>
      <c r="B3301" s="135" t="s">
        <v>209</v>
      </c>
      <c r="C3301" s="135"/>
      <c r="D3301" s="151"/>
      <c r="E3301" s="151"/>
      <c r="F3301" s="151"/>
      <c r="G3301" s="151"/>
      <c r="H3301" s="151"/>
    </row>
    <row r="3302" spans="1:8" ht="15.75" thickTop="1" x14ac:dyDescent="0.2">
      <c r="A3302" s="110">
        <f>+A3299+1</f>
        <v>29</v>
      </c>
      <c r="B3302" s="129" t="s">
        <v>168</v>
      </c>
      <c r="C3302" s="129"/>
      <c r="D3302" s="176"/>
      <c r="E3302" s="177"/>
      <c r="F3302" s="178"/>
      <c r="G3302" s="179">
        <v>0</v>
      </c>
      <c r="H3302" s="180">
        <f>G3302</f>
        <v>0</v>
      </c>
    </row>
    <row r="3303" spans="1:8" x14ac:dyDescent="0.2">
      <c r="A3303" s="110">
        <f t="shared" ref="A3303:A3311" si="151">+A3302+1</f>
        <v>30</v>
      </c>
      <c r="B3303" s="129" t="s">
        <v>169</v>
      </c>
      <c r="C3303" s="129"/>
      <c r="D3303" s="181"/>
      <c r="E3303" s="182"/>
      <c r="F3303" s="141"/>
      <c r="G3303" s="142">
        <v>3607.44</v>
      </c>
      <c r="H3303" s="183">
        <f t="shared" ref="H3303:H3310" si="152">+G3303</f>
        <v>3607.44</v>
      </c>
    </row>
    <row r="3304" spans="1:8" x14ac:dyDescent="0.2">
      <c r="A3304" s="110">
        <f t="shared" si="151"/>
        <v>31</v>
      </c>
      <c r="B3304" s="129" t="s">
        <v>360</v>
      </c>
      <c r="C3304" s="129"/>
      <c r="D3304" s="181"/>
      <c r="E3304" s="182"/>
      <c r="F3304" s="141"/>
      <c r="G3304" s="142">
        <v>0</v>
      </c>
      <c r="H3304" s="183">
        <f t="shared" si="152"/>
        <v>0</v>
      </c>
    </row>
    <row r="3305" spans="1:8" x14ac:dyDescent="0.2">
      <c r="A3305" s="110">
        <f t="shared" si="151"/>
        <v>32</v>
      </c>
      <c r="B3305" s="129" t="s">
        <v>210</v>
      </c>
      <c r="C3305" s="129"/>
      <c r="D3305" s="181"/>
      <c r="E3305" s="182"/>
      <c r="F3305" s="141"/>
      <c r="G3305" s="142">
        <v>0</v>
      </c>
      <c r="H3305" s="183">
        <f t="shared" si="152"/>
        <v>0</v>
      </c>
    </row>
    <row r="3306" spans="1:8" x14ac:dyDescent="0.2">
      <c r="A3306" s="110">
        <f t="shared" si="151"/>
        <v>33</v>
      </c>
      <c r="B3306" s="129"/>
      <c r="C3306" s="129"/>
      <c r="D3306" s="181"/>
      <c r="E3306" s="182"/>
      <c r="F3306" s="141"/>
      <c r="G3306" s="265">
        <v>0</v>
      </c>
      <c r="H3306" s="274"/>
    </row>
    <row r="3307" spans="1:8" x14ac:dyDescent="0.2">
      <c r="A3307" s="110">
        <f t="shared" si="151"/>
        <v>34</v>
      </c>
      <c r="B3307" s="129" t="s">
        <v>211</v>
      </c>
      <c r="C3307" s="129"/>
      <c r="D3307" s="181"/>
      <c r="E3307" s="182"/>
      <c r="F3307" s="141"/>
      <c r="G3307" s="142">
        <v>0</v>
      </c>
      <c r="H3307" s="183">
        <f t="shared" si="152"/>
        <v>0</v>
      </c>
    </row>
    <row r="3308" spans="1:8" x14ac:dyDescent="0.2">
      <c r="A3308" s="110">
        <f t="shared" si="151"/>
        <v>35</v>
      </c>
      <c r="B3308" s="129" t="s">
        <v>212</v>
      </c>
      <c r="C3308" s="129"/>
      <c r="D3308" s="181"/>
      <c r="E3308" s="182"/>
      <c r="F3308" s="141"/>
      <c r="G3308" s="142">
        <v>0</v>
      </c>
      <c r="H3308" s="183">
        <f t="shared" si="152"/>
        <v>0</v>
      </c>
    </row>
    <row r="3309" spans="1:8" x14ac:dyDescent="0.2">
      <c r="A3309" s="110">
        <f t="shared" si="151"/>
        <v>36</v>
      </c>
      <c r="B3309" s="129" t="s">
        <v>213</v>
      </c>
      <c r="C3309" s="129"/>
      <c r="D3309" s="181"/>
      <c r="E3309" s="182"/>
      <c r="F3309" s="141"/>
      <c r="G3309" s="142">
        <v>0</v>
      </c>
      <c r="H3309" s="183">
        <f t="shared" si="152"/>
        <v>0</v>
      </c>
    </row>
    <row r="3310" spans="1:8" ht="60.75" thickBot="1" x14ac:dyDescent="0.25">
      <c r="A3310" s="184">
        <f t="shared" si="151"/>
        <v>37</v>
      </c>
      <c r="B3310" s="185" t="s">
        <v>214</v>
      </c>
      <c r="C3310" s="186"/>
      <c r="D3310" s="187"/>
      <c r="E3310" s="188"/>
      <c r="F3310" s="189"/>
      <c r="G3310" s="190">
        <v>0</v>
      </c>
      <c r="H3310" s="191">
        <f t="shared" si="152"/>
        <v>0</v>
      </c>
    </row>
    <row r="3311" spans="1:8" ht="17.25" thickTop="1" thickBot="1" x14ac:dyDescent="0.3">
      <c r="A3311" s="110">
        <f t="shared" si="151"/>
        <v>38</v>
      </c>
      <c r="B3311" s="724" t="s">
        <v>215</v>
      </c>
      <c r="C3311" s="116"/>
      <c r="D3311" s="192"/>
      <c r="E3311" s="143"/>
      <c r="F3311" s="193"/>
      <c r="G3311" s="194">
        <f>SUM(G3302:G3310)</f>
        <v>3607.44</v>
      </c>
      <c r="H3311" s="194">
        <f>SUM(H3302:H3310)</f>
        <v>3607.44</v>
      </c>
    </row>
    <row r="3312" spans="1:8" ht="16.5" thickTop="1" thickBot="1" x14ac:dyDescent="0.25">
      <c r="A3312" s="110"/>
      <c r="B3312" s="129"/>
      <c r="C3312" s="129"/>
      <c r="D3312" s="195"/>
      <c r="E3312" s="195"/>
      <c r="F3312" s="195"/>
      <c r="G3312" s="195"/>
      <c r="H3312" s="195"/>
    </row>
    <row r="3313" spans="1:9" ht="17.25" thickTop="1" thickBot="1" x14ac:dyDescent="0.3">
      <c r="A3313" s="110">
        <f>+A3311+1</f>
        <v>39</v>
      </c>
      <c r="B3313" s="116" t="s">
        <v>216</v>
      </c>
      <c r="C3313" s="116"/>
      <c r="D3313" s="196">
        <f>D3299</f>
        <v>10324402.809999999</v>
      </c>
      <c r="E3313" s="196">
        <f>E3299</f>
        <v>0</v>
      </c>
      <c r="F3313" s="196">
        <f>F3299</f>
        <v>0</v>
      </c>
      <c r="G3313" s="194">
        <f>G3299+G3311</f>
        <v>3607.44</v>
      </c>
      <c r="H3313" s="194">
        <f>H3299+H3311</f>
        <v>10328010.249999998</v>
      </c>
      <c r="I3313" s="482"/>
    </row>
    <row r="3314" spans="1:9" ht="16.5" thickTop="1" thickBot="1" x14ac:dyDescent="0.25">
      <c r="A3314" s="110">
        <f>+A3313+1</f>
        <v>40</v>
      </c>
      <c r="B3314" s="725" t="s">
        <v>217</v>
      </c>
      <c r="C3314" s="197"/>
      <c r="D3314" s="201"/>
      <c r="E3314" s="198"/>
      <c r="F3314" s="198"/>
      <c r="G3314" s="198"/>
      <c r="H3314" s="382">
        <v>0.11795217</v>
      </c>
    </row>
    <row r="3315" spans="1:9" ht="15.75" thickTop="1" x14ac:dyDescent="0.2"/>
    <row r="3317" spans="1:9" ht="20.25" x14ac:dyDescent="0.3">
      <c r="A3317" s="109" t="s">
        <v>134</v>
      </c>
      <c r="B3317" s="110"/>
      <c r="C3317" s="109"/>
      <c r="E3317" s="202"/>
      <c r="F3317" s="110"/>
      <c r="G3317" s="110"/>
      <c r="H3317" s="110"/>
    </row>
    <row r="3318" spans="1:9" ht="20.25" x14ac:dyDescent="0.3">
      <c r="A3318" s="112" t="s">
        <v>645</v>
      </c>
      <c r="B3318" s="109"/>
      <c r="C3318" s="109"/>
      <c r="D3318" s="110"/>
      <c r="E3318" s="111"/>
      <c r="F3318" s="110"/>
      <c r="G3318" s="110"/>
      <c r="H3318" s="110"/>
    </row>
    <row r="3319" spans="1:9" x14ac:dyDescent="0.2">
      <c r="A3319" s="113" t="s">
        <v>173</v>
      </c>
      <c r="B3319" s="114"/>
      <c r="C3319" s="115"/>
      <c r="D3319" s="110"/>
      <c r="E3319" s="111"/>
      <c r="F3319" s="110"/>
      <c r="G3319" s="110"/>
      <c r="H3319" s="110"/>
    </row>
    <row r="3320" spans="1:9" ht="21" thickBot="1" x14ac:dyDescent="0.35">
      <c r="A3320" s="256" t="s">
        <v>523</v>
      </c>
      <c r="B3320" s="257"/>
      <c r="C3320" s="257"/>
      <c r="D3320" s="110"/>
      <c r="E3320" s="111"/>
      <c r="F3320" s="110"/>
      <c r="G3320" s="110"/>
      <c r="H3320" s="110"/>
    </row>
    <row r="3321" spans="1:9" ht="15.75" thickBot="1" x14ac:dyDescent="0.25">
      <c r="A3321" s="110"/>
      <c r="B3321" s="110"/>
      <c r="C3321" s="110"/>
      <c r="D3321" s="110"/>
      <c r="E3321" s="111"/>
      <c r="F3321" s="110"/>
      <c r="G3321" s="110"/>
      <c r="H3321" s="110"/>
    </row>
    <row r="3322" spans="1:9" ht="15.75" thickTop="1" x14ac:dyDescent="0.2">
      <c r="A3322" s="110">
        <v>1</v>
      </c>
      <c r="B3322" s="117" t="s">
        <v>174</v>
      </c>
      <c r="C3322" s="388">
        <v>652</v>
      </c>
      <c r="D3322" s="118"/>
      <c r="E3322" s="119"/>
      <c r="F3322" s="110"/>
      <c r="G3322" s="120"/>
      <c r="H3322" s="120"/>
    </row>
    <row r="3323" spans="1:9" x14ac:dyDescent="0.2">
      <c r="A3323" s="110">
        <v>2</v>
      </c>
      <c r="B3323" s="117" t="s">
        <v>175</v>
      </c>
      <c r="C3323" s="121" t="s">
        <v>533</v>
      </c>
      <c r="D3323" s="122"/>
      <c r="E3323" s="123"/>
      <c r="F3323" s="110"/>
      <c r="G3323" s="120"/>
      <c r="H3323" s="120"/>
    </row>
    <row r="3324" spans="1:9" ht="15.75" thickBot="1" x14ac:dyDescent="0.25">
      <c r="A3324" s="110">
        <v>3</v>
      </c>
      <c r="B3324" s="117" t="s">
        <v>176</v>
      </c>
      <c r="C3324" s="124" t="s">
        <v>504</v>
      </c>
      <c r="D3324" s="125"/>
      <c r="E3324" s="126"/>
      <c r="F3324" s="120"/>
      <c r="G3324" s="120"/>
      <c r="H3324" s="120"/>
    </row>
    <row r="3325" spans="1:9" ht="15.75" thickTop="1" x14ac:dyDescent="0.2">
      <c r="A3325" s="110"/>
      <c r="B3325" s="117" t="s">
        <v>177</v>
      </c>
      <c r="C3325" s="117"/>
      <c r="D3325" s="127"/>
      <c r="E3325" s="128"/>
      <c r="F3325" s="120"/>
      <c r="G3325" s="120"/>
      <c r="H3325" s="120"/>
    </row>
    <row r="3326" spans="1:9" x14ac:dyDescent="0.2">
      <c r="A3326" s="110"/>
      <c r="B3326" s="110"/>
      <c r="C3326" s="110"/>
      <c r="D3326" s="110"/>
      <c r="E3326" s="111"/>
      <c r="F3326" s="110"/>
      <c r="G3326" s="110"/>
      <c r="H3326" s="110"/>
    </row>
    <row r="3327" spans="1:9" x14ac:dyDescent="0.2">
      <c r="A3327" s="110"/>
      <c r="B3327" s="117"/>
      <c r="C3327" s="117"/>
      <c r="D3327" s="120"/>
      <c r="E3327" s="128"/>
      <c r="F3327" s="127" t="s">
        <v>178</v>
      </c>
      <c r="G3327" s="120"/>
      <c r="H3327" s="120"/>
    </row>
    <row r="3328" spans="1:9" x14ac:dyDescent="0.2">
      <c r="A3328" s="110"/>
      <c r="B3328" s="129"/>
      <c r="C3328" s="129"/>
      <c r="D3328" s="130" t="s">
        <v>179</v>
      </c>
      <c r="E3328" s="131" t="s">
        <v>180</v>
      </c>
      <c r="F3328" s="127" t="s">
        <v>181</v>
      </c>
      <c r="G3328" s="127" t="s">
        <v>182</v>
      </c>
      <c r="H3328" s="120"/>
    </row>
    <row r="3329" spans="1:8" x14ac:dyDescent="0.2">
      <c r="A3329" s="110">
        <v>4</v>
      </c>
      <c r="B3329" s="117" t="s">
        <v>154</v>
      </c>
      <c r="C3329" s="117"/>
      <c r="D3329" s="275"/>
      <c r="E3329" s="132" t="s">
        <v>509</v>
      </c>
      <c r="F3329" s="276"/>
      <c r="G3329" s="422" t="s">
        <v>509</v>
      </c>
      <c r="H3329" s="275"/>
    </row>
    <row r="3330" spans="1:8" ht="15.75" x14ac:dyDescent="0.25">
      <c r="A3330" s="110"/>
      <c r="B3330" s="129"/>
      <c r="C3330" s="129"/>
      <c r="D3330" s="134" t="s">
        <v>183</v>
      </c>
      <c r="E3330" s="135" t="s">
        <v>183</v>
      </c>
      <c r="F3330" s="136" t="s">
        <v>183</v>
      </c>
      <c r="G3330" s="136" t="s">
        <v>184</v>
      </c>
      <c r="H3330" s="136" t="s">
        <v>185</v>
      </c>
    </row>
    <row r="3331" spans="1:8" ht="16.5" thickBot="1" x14ac:dyDescent="0.3">
      <c r="A3331" s="110"/>
      <c r="B3331" s="135" t="s">
        <v>186</v>
      </c>
      <c r="C3331" s="135"/>
      <c r="D3331" s="137"/>
      <c r="E3331" s="138"/>
      <c r="F3331" s="137"/>
      <c r="G3331" s="137"/>
      <c r="H3331" s="137"/>
    </row>
    <row r="3332" spans="1:8" ht="16.5" thickTop="1" x14ac:dyDescent="0.25">
      <c r="A3332" s="139">
        <f>1+A3329</f>
        <v>5</v>
      </c>
      <c r="B3332" s="117" t="s">
        <v>187</v>
      </c>
      <c r="C3332" s="135"/>
      <c r="D3332" s="216">
        <v>0</v>
      </c>
      <c r="E3332" s="217"/>
      <c r="F3332" s="218"/>
      <c r="G3332" s="219"/>
      <c r="H3332" s="220">
        <f>+D3332</f>
        <v>0</v>
      </c>
    </row>
    <row r="3333" spans="1:8" x14ac:dyDescent="0.2">
      <c r="A3333" s="110">
        <f>+A3332+1</f>
        <v>6</v>
      </c>
      <c r="B3333" s="129" t="s">
        <v>188</v>
      </c>
      <c r="C3333" s="129"/>
      <c r="D3333" s="221"/>
      <c r="E3333" s="222">
        <v>0</v>
      </c>
      <c r="F3333" s="223"/>
      <c r="G3333" s="224"/>
      <c r="H3333" s="220">
        <f>+E3333</f>
        <v>0</v>
      </c>
    </row>
    <row r="3334" spans="1:8" x14ac:dyDescent="0.2">
      <c r="A3334" s="110">
        <f>+A3333+1</f>
        <v>7</v>
      </c>
      <c r="B3334" s="129" t="s">
        <v>155</v>
      </c>
      <c r="C3334" s="129"/>
      <c r="D3334" s="225"/>
      <c r="E3334" s="226"/>
      <c r="F3334" s="227">
        <v>0</v>
      </c>
      <c r="G3334" s="228"/>
      <c r="H3334" s="229">
        <f>+F3334</f>
        <v>0</v>
      </c>
    </row>
    <row r="3335" spans="1:8" x14ac:dyDescent="0.2">
      <c r="A3335" s="110">
        <f>+A3334+1</f>
        <v>8</v>
      </c>
      <c r="B3335" s="129" t="s">
        <v>156</v>
      </c>
      <c r="C3335" s="129"/>
      <c r="D3335" s="225"/>
      <c r="E3335" s="230"/>
      <c r="F3335" s="231">
        <v>0</v>
      </c>
      <c r="G3335" s="232"/>
      <c r="H3335" s="229">
        <f>+F3335</f>
        <v>0</v>
      </c>
    </row>
    <row r="3336" spans="1:8" ht="15.75" thickBot="1" x14ac:dyDescent="0.25">
      <c r="A3336" s="110">
        <f>+A3335+1</f>
        <v>9</v>
      </c>
      <c r="B3336" s="129" t="s">
        <v>189</v>
      </c>
      <c r="C3336" s="129"/>
      <c r="D3336" s="225"/>
      <c r="E3336" s="233"/>
      <c r="F3336" s="234"/>
      <c r="G3336" s="414">
        <v>8357560</v>
      </c>
      <c r="H3336" s="415">
        <f>+G3336</f>
        <v>8357560</v>
      </c>
    </row>
    <row r="3337" spans="1:8" ht="17.25" thickTop="1" thickBot="1" x14ac:dyDescent="0.3">
      <c r="A3337" s="110">
        <f>+A3336+1</f>
        <v>10</v>
      </c>
      <c r="B3337" s="116" t="s">
        <v>190</v>
      </c>
      <c r="C3337" s="116"/>
      <c r="D3337" s="237">
        <f>+D3332</f>
        <v>0</v>
      </c>
      <c r="E3337" s="238">
        <f>+E3333</f>
        <v>0</v>
      </c>
      <c r="F3337" s="239">
        <f>+F3334+F3335</f>
        <v>0</v>
      </c>
      <c r="G3337" s="385">
        <f>+G3336</f>
        <v>8357560</v>
      </c>
      <c r="H3337" s="385">
        <f>SUM(D3337:G3337)</f>
        <v>8357560</v>
      </c>
    </row>
    <row r="3338" spans="1:8" ht="15.75" thickTop="1" x14ac:dyDescent="0.2">
      <c r="A3338" s="110"/>
      <c r="B3338" s="129"/>
      <c r="C3338" s="129"/>
      <c r="D3338" s="144"/>
      <c r="E3338" s="145"/>
      <c r="F3338" s="144"/>
      <c r="G3338" s="144"/>
      <c r="H3338" s="144"/>
    </row>
    <row r="3339" spans="1:8" ht="16.5" thickBot="1" x14ac:dyDescent="0.3">
      <c r="A3339" s="110"/>
      <c r="B3339" s="135" t="s">
        <v>191</v>
      </c>
      <c r="C3339" s="135"/>
      <c r="D3339" s="144"/>
      <c r="E3339" s="145"/>
      <c r="F3339" s="144"/>
      <c r="G3339" s="144"/>
      <c r="H3339" s="144"/>
    </row>
    <row r="3340" spans="1:8" ht="15.75" thickTop="1" x14ac:dyDescent="0.2">
      <c r="A3340" s="110">
        <f>+A3337+1</f>
        <v>11</v>
      </c>
      <c r="B3340" s="129" t="s">
        <v>192</v>
      </c>
      <c r="C3340" s="129"/>
      <c r="D3340" s="146">
        <v>0</v>
      </c>
      <c r="E3340" s="147">
        <v>0</v>
      </c>
      <c r="F3340" s="147">
        <v>0</v>
      </c>
      <c r="G3340" s="147">
        <v>7232784.5300000003</v>
      </c>
      <c r="H3340" s="148">
        <f>SUM(D3340:G3340)</f>
        <v>7232784.5300000003</v>
      </c>
    </row>
    <row r="3341" spans="1:8" ht="16.5" thickBot="1" x14ac:dyDescent="0.3">
      <c r="A3341" s="110">
        <f>+A3340+1</f>
        <v>12</v>
      </c>
      <c r="B3341" s="724" t="s">
        <v>193</v>
      </c>
      <c r="C3341" s="116"/>
      <c r="D3341" s="277">
        <f>+D3337-D3340</f>
        <v>0</v>
      </c>
      <c r="E3341" s="149">
        <f>+E3337-E3340</f>
        <v>0</v>
      </c>
      <c r="F3341" s="149">
        <f>+F3337-F3340</f>
        <v>0</v>
      </c>
      <c r="G3341" s="149">
        <f>+G3337-G3340</f>
        <v>1124775.4699999997</v>
      </c>
      <c r="H3341" s="150">
        <f>+H3337-H3340</f>
        <v>1124775.4699999997</v>
      </c>
    </row>
    <row r="3342" spans="1:8" ht="15.75" thickTop="1" x14ac:dyDescent="0.2">
      <c r="A3342" s="110"/>
      <c r="B3342" s="129"/>
      <c r="C3342" s="129"/>
      <c r="D3342" s="129"/>
      <c r="E3342" s="151"/>
      <c r="F3342" s="129"/>
      <c r="G3342" s="129"/>
      <c r="H3342" s="129"/>
    </row>
    <row r="3343" spans="1:8" ht="16.5" thickBot="1" x14ac:dyDescent="0.3">
      <c r="A3343" s="110"/>
      <c r="B3343" s="152" t="s">
        <v>194</v>
      </c>
      <c r="C3343" s="134"/>
      <c r="D3343" s="129"/>
      <c r="E3343" s="151"/>
      <c r="F3343" s="129"/>
      <c r="G3343" s="129"/>
      <c r="H3343" s="129"/>
    </row>
    <row r="3344" spans="1:8" ht="15.75" thickTop="1" x14ac:dyDescent="0.2">
      <c r="A3344" s="110">
        <f>+A3341+1</f>
        <v>13</v>
      </c>
      <c r="B3344" s="129" t="s">
        <v>195</v>
      </c>
      <c r="C3344" s="129"/>
      <c r="D3344" s="153"/>
      <c r="E3344" s="154"/>
      <c r="F3344" s="140"/>
      <c r="G3344" s="155"/>
      <c r="H3344" s="418">
        <f>H3279</f>
        <v>2396824273</v>
      </c>
    </row>
    <row r="3345" spans="1:8" x14ac:dyDescent="0.2">
      <c r="A3345" s="110">
        <f>+A3344+1</f>
        <v>14</v>
      </c>
      <c r="B3345" s="110" t="s">
        <v>196</v>
      </c>
      <c r="C3345" s="110"/>
      <c r="D3345" s="157"/>
      <c r="E3345" s="158"/>
      <c r="F3345" s="159"/>
      <c r="G3345" s="160"/>
      <c r="H3345" s="419">
        <v>0</v>
      </c>
    </row>
    <row r="3346" spans="1:8" x14ac:dyDescent="0.2">
      <c r="A3346" s="110">
        <f>+A3345+1</f>
        <v>15</v>
      </c>
      <c r="B3346" s="129" t="s">
        <v>197</v>
      </c>
      <c r="C3346" s="129"/>
      <c r="D3346" s="157"/>
      <c r="E3346" s="158"/>
      <c r="F3346" s="159"/>
      <c r="G3346" s="160"/>
      <c r="H3346" s="419">
        <v>0</v>
      </c>
    </row>
    <row r="3347" spans="1:8" ht="15.75" thickBot="1" x14ac:dyDescent="0.25">
      <c r="A3347" s="110">
        <f>+A3346+1</f>
        <v>16</v>
      </c>
      <c r="B3347" s="129" t="s">
        <v>198</v>
      </c>
      <c r="C3347" s="129"/>
      <c r="D3347" s="157"/>
      <c r="E3347" s="158"/>
      <c r="F3347" s="159"/>
      <c r="G3347" s="160"/>
      <c r="H3347" s="419">
        <f>H3282</f>
        <v>70593304</v>
      </c>
    </row>
    <row r="3348" spans="1:8" ht="17.25" thickTop="1" thickBot="1" x14ac:dyDescent="0.3">
      <c r="A3348" s="110">
        <f>+A3347+1</f>
        <v>17</v>
      </c>
      <c r="B3348" s="116" t="s">
        <v>199</v>
      </c>
      <c r="C3348" s="116"/>
      <c r="D3348" s="162"/>
      <c r="E3348" s="163"/>
      <c r="F3348" s="164"/>
      <c r="G3348" s="164"/>
      <c r="H3348" s="420">
        <f>+H3344+H3345+H3346-H3347</f>
        <v>2326230969</v>
      </c>
    </row>
    <row r="3349" spans="1:8" ht="15.75" thickTop="1" x14ac:dyDescent="0.2">
      <c r="A3349" s="110"/>
      <c r="B3349" s="129" t="s">
        <v>177</v>
      </c>
      <c r="C3349" s="129"/>
      <c r="D3349" s="166"/>
      <c r="E3349" s="167"/>
      <c r="F3349" s="166"/>
      <c r="G3349" s="166"/>
      <c r="H3349" s="166"/>
    </row>
    <row r="3350" spans="1:8" ht="16.5" thickBot="1" x14ac:dyDescent="0.3">
      <c r="A3350" s="110"/>
      <c r="B3350" s="135" t="s">
        <v>200</v>
      </c>
      <c r="C3350" s="135"/>
      <c r="D3350" s="166"/>
      <c r="E3350" s="167"/>
      <c r="F3350" s="166"/>
      <c r="G3350" s="166"/>
      <c r="H3350" s="166"/>
    </row>
    <row r="3351" spans="1:8" ht="15.75" thickTop="1" x14ac:dyDescent="0.2">
      <c r="A3351" s="110">
        <f>+A3348+1</f>
        <v>18</v>
      </c>
      <c r="B3351" s="129" t="s">
        <v>201</v>
      </c>
      <c r="C3351" s="129"/>
      <c r="D3351" s="199">
        <v>0</v>
      </c>
      <c r="E3351" s="200">
        <f>+INT(E3341/$H$32*10000000)/10000000</f>
        <v>0</v>
      </c>
      <c r="F3351" s="200">
        <f>+INT(F3341/$H$32*10000000)/10000000</f>
        <v>0</v>
      </c>
      <c r="G3351" s="200">
        <f>+INT(G3341/$H$3348*10000000)/10000000</f>
        <v>4.8349999999999999E-4</v>
      </c>
      <c r="H3351" s="278">
        <f>SUM(D3351:G3351)</f>
        <v>4.8349999999999999E-4</v>
      </c>
    </row>
    <row r="3352" spans="1:8" x14ac:dyDescent="0.2">
      <c r="A3352" s="110">
        <f t="shared" ref="A3352:A3357" si="153">+A3351+1</f>
        <v>19</v>
      </c>
      <c r="B3352" s="129" t="s">
        <v>202</v>
      </c>
      <c r="C3352" s="129"/>
      <c r="D3352" s="142">
        <v>0</v>
      </c>
      <c r="E3352" s="142">
        <f>+$H$32*E3351</f>
        <v>0</v>
      </c>
      <c r="F3352" s="142">
        <f>+$H$32*F3351</f>
        <v>0</v>
      </c>
      <c r="G3352" s="142">
        <f>+$H$3348*G3351</f>
        <v>1124732.6735115</v>
      </c>
      <c r="H3352" s="168">
        <f>SUM(D3352:G3352)</f>
        <v>1124732.6735115</v>
      </c>
    </row>
    <row r="3353" spans="1:8" x14ac:dyDescent="0.2">
      <c r="A3353" s="110">
        <f t="shared" si="153"/>
        <v>20</v>
      </c>
      <c r="B3353" s="129" t="s">
        <v>203</v>
      </c>
      <c r="C3353" s="129"/>
      <c r="D3353" s="281">
        <f>IF(D3341&lt;&gt;0,+D3352-D3341,0)</f>
        <v>0</v>
      </c>
      <c r="E3353" s="283">
        <f>IF(E3341&lt;&gt;0,+E3352-E3341,0)</f>
        <v>0</v>
      </c>
      <c r="F3353" s="283">
        <f>IF(F3341&lt;&gt;0,+F3352-F3341,0)</f>
        <v>0</v>
      </c>
      <c r="G3353" s="282">
        <f>IF(G3341&lt;&gt;0,+G3352-G3341,0)</f>
        <v>-42.796488499734551</v>
      </c>
      <c r="H3353" s="168">
        <f>SUM(D3353:G3353)</f>
        <v>-42.796488499734551</v>
      </c>
    </row>
    <row r="3354" spans="1:8" ht="15.75" x14ac:dyDescent="0.25">
      <c r="A3354" s="110">
        <f t="shared" si="153"/>
        <v>21</v>
      </c>
      <c r="B3354" s="129" t="s">
        <v>204</v>
      </c>
      <c r="C3354" s="129"/>
      <c r="D3354" s="267"/>
      <c r="E3354" s="169"/>
      <c r="F3354" s="169"/>
      <c r="G3354" s="169"/>
      <c r="H3354" s="268"/>
    </row>
    <row r="3355" spans="1:8" x14ac:dyDescent="0.2">
      <c r="A3355" s="110">
        <f t="shared" si="153"/>
        <v>22</v>
      </c>
      <c r="B3355" s="129" t="s">
        <v>205</v>
      </c>
      <c r="C3355" s="129"/>
      <c r="D3355" s="271"/>
      <c r="E3355" s="273"/>
      <c r="F3355" s="273"/>
      <c r="G3355" s="273"/>
      <c r="H3355" s="272"/>
    </row>
    <row r="3356" spans="1:8" x14ac:dyDescent="0.2">
      <c r="A3356" s="110">
        <f t="shared" si="153"/>
        <v>23</v>
      </c>
      <c r="B3356" s="129" t="s">
        <v>206</v>
      </c>
      <c r="C3356" s="129"/>
      <c r="D3356" s="271"/>
      <c r="E3356" s="273"/>
      <c r="F3356" s="273"/>
      <c r="G3356" s="273"/>
      <c r="H3356" s="272"/>
    </row>
    <row r="3357" spans="1:8" x14ac:dyDescent="0.2">
      <c r="A3357" s="110">
        <f t="shared" si="153"/>
        <v>24</v>
      </c>
      <c r="B3357" s="129" t="s">
        <v>145</v>
      </c>
      <c r="C3357" s="129"/>
      <c r="D3357" s="269"/>
      <c r="E3357" s="270"/>
      <c r="F3357" s="270"/>
      <c r="G3357" s="270"/>
      <c r="H3357" s="266"/>
    </row>
    <row r="3358" spans="1:8" x14ac:dyDescent="0.2">
      <c r="A3358" s="139" t="s">
        <v>139</v>
      </c>
      <c r="B3358" s="170" t="s">
        <v>146</v>
      </c>
      <c r="C3358" s="212"/>
      <c r="D3358" s="171">
        <v>0</v>
      </c>
      <c r="E3358" s="172">
        <v>0</v>
      </c>
      <c r="F3358" s="172"/>
      <c r="G3358" s="172">
        <v>718.39</v>
      </c>
      <c r="H3358" s="168">
        <f>SUM(D3358:G3358)</f>
        <v>718.39</v>
      </c>
    </row>
    <row r="3359" spans="1:8" x14ac:dyDescent="0.2">
      <c r="A3359" s="139" t="s">
        <v>140</v>
      </c>
      <c r="B3359" s="170" t="s">
        <v>147</v>
      </c>
      <c r="C3359" s="129"/>
      <c r="D3359" s="171">
        <v>0</v>
      </c>
      <c r="E3359" s="172">
        <v>0</v>
      </c>
      <c r="F3359" s="172"/>
      <c r="G3359" s="172">
        <v>-14876.61</v>
      </c>
      <c r="H3359" s="168">
        <f>SUM(D3359:G3359)</f>
        <v>-14876.61</v>
      </c>
    </row>
    <row r="3360" spans="1:8" x14ac:dyDescent="0.2">
      <c r="A3360" s="139" t="s">
        <v>141</v>
      </c>
      <c r="B3360" s="129" t="s">
        <v>407</v>
      </c>
      <c r="C3360" s="129"/>
      <c r="D3360" s="279">
        <f>+D3352+D3358+D3359</f>
        <v>0</v>
      </c>
      <c r="E3360" s="172">
        <f>+E3352+E3358+E3359</f>
        <v>0</v>
      </c>
      <c r="F3360" s="172">
        <f>+F3352+F3358+F3359</f>
        <v>0</v>
      </c>
      <c r="G3360" s="280">
        <f>+G3352+G3358+G3359</f>
        <v>1110574.4535114998</v>
      </c>
      <c r="H3360" s="168">
        <f>SUM(D3360:G3360)</f>
        <v>1110574.4535114998</v>
      </c>
    </row>
    <row r="3361" spans="1:8" x14ac:dyDescent="0.2">
      <c r="A3361" s="110">
        <v>25</v>
      </c>
      <c r="B3361" s="129" t="s">
        <v>148</v>
      </c>
      <c r="C3361" s="129"/>
      <c r="D3361" s="279">
        <v>0</v>
      </c>
      <c r="E3361" s="172">
        <v>0</v>
      </c>
      <c r="F3361" s="172"/>
      <c r="G3361" s="280">
        <v>1110574.0800000001</v>
      </c>
      <c r="H3361" s="168">
        <f>SUM(D3361:G3361)</f>
        <v>1110574.0800000001</v>
      </c>
    </row>
    <row r="3362" spans="1:8" x14ac:dyDescent="0.2">
      <c r="A3362" s="110">
        <f>+A3361+1</f>
        <v>26</v>
      </c>
      <c r="B3362" s="129" t="s">
        <v>149</v>
      </c>
      <c r="C3362" s="129"/>
      <c r="D3362" s="279">
        <f>+D3361-D3360</f>
        <v>0</v>
      </c>
      <c r="E3362" s="142">
        <f>+E3361-E3360</f>
        <v>0</v>
      </c>
      <c r="F3362" s="142">
        <f>+F3361-F3360</f>
        <v>0</v>
      </c>
      <c r="G3362" s="280">
        <f>+G3361-G3360</f>
        <v>-0.37351149972528219</v>
      </c>
      <c r="H3362" s="168">
        <f>SUM(D3362:G3362)</f>
        <v>-0.37351149972528219</v>
      </c>
    </row>
    <row r="3363" spans="1:8" ht="15.75" thickBot="1" x14ac:dyDescent="0.25">
      <c r="A3363" s="110">
        <f>+A3362+1</f>
        <v>27</v>
      </c>
      <c r="B3363" s="129" t="s">
        <v>207</v>
      </c>
      <c r="C3363" s="129"/>
      <c r="D3363" s="171">
        <v>0</v>
      </c>
      <c r="E3363" s="172">
        <v>0</v>
      </c>
      <c r="F3363" s="172"/>
      <c r="G3363" s="169"/>
      <c r="H3363" s="173">
        <f>SUM(D3363:F3363)</f>
        <v>0</v>
      </c>
    </row>
    <row r="3364" spans="1:8" ht="16.5" thickBot="1" x14ac:dyDescent="0.3">
      <c r="A3364" s="110">
        <f>+A3363+1</f>
        <v>28</v>
      </c>
      <c r="B3364" s="116" t="s">
        <v>208</v>
      </c>
      <c r="C3364" s="116"/>
      <c r="D3364" s="174">
        <f>+D3360+D3362+D3363</f>
        <v>0</v>
      </c>
      <c r="E3364" s="174">
        <f>+E3360+E3362+E3363</f>
        <v>0</v>
      </c>
      <c r="F3364" s="174">
        <f>+F3360+F3362+F3363</f>
        <v>0</v>
      </c>
      <c r="G3364" s="174">
        <f>+G3360+G3362</f>
        <v>1110574.0800000001</v>
      </c>
      <c r="H3364" s="175">
        <f>SUM(D3364:G3364)</f>
        <v>1110574.0800000001</v>
      </c>
    </row>
    <row r="3365" spans="1:8" ht="15.75" thickTop="1" x14ac:dyDescent="0.2">
      <c r="A3365" s="110"/>
      <c r="B3365" s="129"/>
      <c r="C3365" s="129"/>
      <c r="D3365" s="151"/>
      <c r="E3365" s="151"/>
      <c r="F3365" s="151"/>
      <c r="G3365" s="151"/>
      <c r="H3365" s="151"/>
    </row>
    <row r="3366" spans="1:8" ht="16.5" thickBot="1" x14ac:dyDescent="0.3">
      <c r="A3366" s="110"/>
      <c r="B3366" s="135" t="s">
        <v>209</v>
      </c>
      <c r="C3366" s="135"/>
      <c r="D3366" s="151"/>
      <c r="E3366" s="151"/>
      <c r="F3366" s="151"/>
      <c r="G3366" s="151"/>
      <c r="H3366" s="151"/>
    </row>
    <row r="3367" spans="1:8" ht="15.75" thickTop="1" x14ac:dyDescent="0.2">
      <c r="A3367" s="110">
        <f>+A3364+1</f>
        <v>29</v>
      </c>
      <c r="B3367" s="129" t="s">
        <v>168</v>
      </c>
      <c r="C3367" s="129"/>
      <c r="D3367" s="176"/>
      <c r="E3367" s="177"/>
      <c r="F3367" s="178"/>
      <c r="G3367" s="179">
        <v>0</v>
      </c>
      <c r="H3367" s="180">
        <f>G3367</f>
        <v>0</v>
      </c>
    </row>
    <row r="3368" spans="1:8" x14ac:dyDescent="0.2">
      <c r="A3368" s="110">
        <f t="shared" ref="A3368:A3376" si="154">+A3367+1</f>
        <v>30</v>
      </c>
      <c r="B3368" s="129" t="s">
        <v>169</v>
      </c>
      <c r="C3368" s="129"/>
      <c r="D3368" s="181"/>
      <c r="E3368" s="182"/>
      <c r="F3368" s="141"/>
      <c r="G3368" s="142">
        <v>385.81</v>
      </c>
      <c r="H3368" s="183">
        <f t="shared" ref="H3368:H3375" si="155">+G3368</f>
        <v>385.81</v>
      </c>
    </row>
    <row r="3369" spans="1:8" x14ac:dyDescent="0.2">
      <c r="A3369" s="110">
        <f t="shared" si="154"/>
        <v>31</v>
      </c>
      <c r="B3369" s="129" t="s">
        <v>360</v>
      </c>
      <c r="C3369" s="129"/>
      <c r="D3369" s="181"/>
      <c r="E3369" s="182"/>
      <c r="F3369" s="141"/>
      <c r="G3369" s="142">
        <v>0</v>
      </c>
      <c r="H3369" s="183">
        <f t="shared" si="155"/>
        <v>0</v>
      </c>
    </row>
    <row r="3370" spans="1:8" x14ac:dyDescent="0.2">
      <c r="A3370" s="110">
        <f t="shared" si="154"/>
        <v>32</v>
      </c>
      <c r="B3370" s="129" t="s">
        <v>210</v>
      </c>
      <c r="C3370" s="129"/>
      <c r="D3370" s="181"/>
      <c r="E3370" s="182"/>
      <c r="F3370" s="141"/>
      <c r="G3370" s="142">
        <v>0</v>
      </c>
      <c r="H3370" s="183">
        <f t="shared" si="155"/>
        <v>0</v>
      </c>
    </row>
    <row r="3371" spans="1:8" x14ac:dyDescent="0.2">
      <c r="A3371" s="110">
        <f t="shared" si="154"/>
        <v>33</v>
      </c>
      <c r="B3371" s="129"/>
      <c r="C3371" s="129"/>
      <c r="D3371" s="181"/>
      <c r="E3371" s="182"/>
      <c r="F3371" s="141"/>
      <c r="G3371" s="265">
        <v>0</v>
      </c>
      <c r="H3371" s="274"/>
    </row>
    <row r="3372" spans="1:8" x14ac:dyDescent="0.2">
      <c r="A3372" s="110">
        <f t="shared" si="154"/>
        <v>34</v>
      </c>
      <c r="B3372" s="129" t="s">
        <v>211</v>
      </c>
      <c r="C3372" s="129"/>
      <c r="D3372" s="181"/>
      <c r="E3372" s="182"/>
      <c r="F3372" s="141"/>
      <c r="G3372" s="142">
        <v>0</v>
      </c>
      <c r="H3372" s="183">
        <f t="shared" si="155"/>
        <v>0</v>
      </c>
    </row>
    <row r="3373" spans="1:8" x14ac:dyDescent="0.2">
      <c r="A3373" s="110">
        <f t="shared" si="154"/>
        <v>35</v>
      </c>
      <c r="B3373" s="129" t="s">
        <v>212</v>
      </c>
      <c r="C3373" s="129"/>
      <c r="D3373" s="181"/>
      <c r="E3373" s="182"/>
      <c r="F3373" s="141"/>
      <c r="G3373" s="142">
        <v>0</v>
      </c>
      <c r="H3373" s="183">
        <f t="shared" si="155"/>
        <v>0</v>
      </c>
    </row>
    <row r="3374" spans="1:8" x14ac:dyDescent="0.2">
      <c r="A3374" s="110">
        <f t="shared" si="154"/>
        <v>36</v>
      </c>
      <c r="B3374" s="129" t="s">
        <v>213</v>
      </c>
      <c r="C3374" s="129"/>
      <c r="D3374" s="181"/>
      <c r="E3374" s="182"/>
      <c r="F3374" s="141"/>
      <c r="G3374" s="142">
        <v>0</v>
      </c>
      <c r="H3374" s="183">
        <f t="shared" si="155"/>
        <v>0</v>
      </c>
    </row>
    <row r="3375" spans="1:8" ht="60.75" thickBot="1" x14ac:dyDescent="0.25">
      <c r="A3375" s="184">
        <f t="shared" si="154"/>
        <v>37</v>
      </c>
      <c r="B3375" s="185" t="s">
        <v>214</v>
      </c>
      <c r="C3375" s="186"/>
      <c r="D3375" s="187"/>
      <c r="E3375" s="188"/>
      <c r="F3375" s="189"/>
      <c r="G3375" s="190">
        <v>0</v>
      </c>
      <c r="H3375" s="191">
        <f t="shared" si="155"/>
        <v>0</v>
      </c>
    </row>
    <row r="3376" spans="1:8" ht="17.25" thickTop="1" thickBot="1" x14ac:dyDescent="0.3">
      <c r="A3376" s="110">
        <f t="shared" si="154"/>
        <v>38</v>
      </c>
      <c r="B3376" s="724" t="s">
        <v>215</v>
      </c>
      <c r="C3376" s="116"/>
      <c r="D3376" s="192"/>
      <c r="E3376" s="143"/>
      <c r="F3376" s="193"/>
      <c r="G3376" s="194">
        <f>SUM(G3367:G3375)</f>
        <v>385.81</v>
      </c>
      <c r="H3376" s="194">
        <f>SUM(H3367:H3375)</f>
        <v>385.81</v>
      </c>
    </row>
    <row r="3377" spans="1:9" ht="16.5" thickTop="1" thickBot="1" x14ac:dyDescent="0.25">
      <c r="A3377" s="110"/>
      <c r="B3377" s="129"/>
      <c r="C3377" s="129"/>
      <c r="D3377" s="195"/>
      <c r="E3377" s="195"/>
      <c r="F3377" s="195"/>
      <c r="G3377" s="195"/>
      <c r="H3377" s="195"/>
    </row>
    <row r="3378" spans="1:9" ht="17.25" thickTop="1" thickBot="1" x14ac:dyDescent="0.3">
      <c r="A3378" s="110">
        <f>+A3376+1</f>
        <v>39</v>
      </c>
      <c r="B3378" s="116" t="s">
        <v>216</v>
      </c>
      <c r="C3378" s="116"/>
      <c r="D3378" s="196">
        <f>D3364</f>
        <v>0</v>
      </c>
      <c r="E3378" s="196">
        <f>E3364</f>
        <v>0</v>
      </c>
      <c r="F3378" s="196">
        <f>F3364</f>
        <v>0</v>
      </c>
      <c r="G3378" s="194">
        <f>G3364+G3376</f>
        <v>1110959.8900000001</v>
      </c>
      <c r="H3378" s="194">
        <f>H3364+H3376</f>
        <v>1110959.8900000001</v>
      </c>
      <c r="I3378" s="482"/>
    </row>
    <row r="3379" spans="1:9" ht="16.5" thickTop="1" thickBot="1" x14ac:dyDescent="0.25">
      <c r="A3379" s="110">
        <f>+A3378+1</f>
        <v>40</v>
      </c>
      <c r="B3379" s="725" t="s">
        <v>217</v>
      </c>
      <c r="C3379" s="197"/>
      <c r="D3379" s="201"/>
      <c r="E3379" s="198"/>
      <c r="F3379" s="198"/>
      <c r="G3379" s="198"/>
      <c r="H3379" s="382">
        <v>1.2687840000000001E-2</v>
      </c>
    </row>
    <row r="3380" spans="1:9" ht="15.75" thickTop="1" x14ac:dyDescent="0.2"/>
    <row r="3382" spans="1:9" ht="20.25" x14ac:dyDescent="0.3">
      <c r="A3382" s="109" t="s">
        <v>134</v>
      </c>
      <c r="B3382" s="110"/>
      <c r="C3382" s="109"/>
      <c r="E3382" s="202"/>
      <c r="F3382" s="110"/>
      <c r="G3382" s="110"/>
      <c r="H3382" s="110"/>
    </row>
    <row r="3383" spans="1:9" ht="20.25" x14ac:dyDescent="0.3">
      <c r="A3383" s="112" t="s">
        <v>645</v>
      </c>
      <c r="B3383" s="109"/>
      <c r="C3383" s="109"/>
      <c r="D3383" s="110"/>
      <c r="E3383" s="111"/>
      <c r="F3383" s="110"/>
      <c r="G3383" s="110"/>
      <c r="H3383" s="110"/>
    </row>
    <row r="3384" spans="1:9" x14ac:dyDescent="0.2">
      <c r="A3384" s="113" t="s">
        <v>173</v>
      </c>
      <c r="B3384" s="114"/>
      <c r="C3384" s="115"/>
      <c r="D3384" s="110"/>
      <c r="E3384" s="111"/>
      <c r="F3384" s="110"/>
      <c r="G3384" s="110"/>
      <c r="H3384" s="110"/>
    </row>
    <row r="3385" spans="1:9" ht="21" thickBot="1" x14ac:dyDescent="0.35">
      <c r="A3385" s="256" t="s">
        <v>523</v>
      </c>
      <c r="B3385" s="257"/>
      <c r="C3385" s="257"/>
      <c r="D3385" s="110"/>
      <c r="E3385" s="111"/>
      <c r="F3385" s="110"/>
      <c r="G3385" s="110"/>
      <c r="H3385" s="110"/>
    </row>
    <row r="3386" spans="1:9" ht="15.75" thickBot="1" x14ac:dyDescent="0.25">
      <c r="A3386" s="110"/>
      <c r="B3386" s="110"/>
      <c r="C3386" s="110"/>
      <c r="D3386" s="110"/>
      <c r="E3386" s="111"/>
      <c r="F3386" s="110"/>
      <c r="G3386" s="110"/>
      <c r="H3386" s="110"/>
    </row>
    <row r="3387" spans="1:9" ht="15.75" thickTop="1" x14ac:dyDescent="0.2">
      <c r="A3387" s="110">
        <v>1</v>
      </c>
      <c r="B3387" s="117" t="s">
        <v>174</v>
      </c>
      <c r="C3387" s="388">
        <v>653</v>
      </c>
      <c r="D3387" s="118"/>
      <c r="E3387" s="119"/>
      <c r="F3387" s="110"/>
      <c r="G3387" s="120"/>
      <c r="H3387" s="120"/>
    </row>
    <row r="3388" spans="1:9" x14ac:dyDescent="0.2">
      <c r="A3388" s="110">
        <v>2</v>
      </c>
      <c r="B3388" s="117" t="s">
        <v>175</v>
      </c>
      <c r="C3388" s="121" t="s">
        <v>532</v>
      </c>
      <c r="D3388" s="122"/>
      <c r="E3388" s="123"/>
      <c r="F3388" s="110"/>
      <c r="G3388" s="120"/>
      <c r="H3388" s="120"/>
    </row>
    <row r="3389" spans="1:9" ht="15.75" thickBot="1" x14ac:dyDescent="0.25">
      <c r="A3389" s="110">
        <v>3</v>
      </c>
      <c r="B3389" s="117" t="s">
        <v>176</v>
      </c>
      <c r="C3389" s="124" t="s">
        <v>504</v>
      </c>
      <c r="D3389" s="125"/>
      <c r="E3389" s="126"/>
      <c r="F3389" s="120"/>
      <c r="G3389" s="120"/>
      <c r="H3389" s="120"/>
    </row>
    <row r="3390" spans="1:9" ht="15.75" thickTop="1" x14ac:dyDescent="0.2">
      <c r="A3390" s="110"/>
      <c r="B3390" s="117" t="s">
        <v>177</v>
      </c>
      <c r="C3390" s="117"/>
      <c r="D3390" s="127"/>
      <c r="E3390" s="128"/>
      <c r="F3390" s="120"/>
      <c r="G3390" s="120"/>
      <c r="H3390" s="120"/>
    </row>
    <row r="3391" spans="1:9" x14ac:dyDescent="0.2">
      <c r="A3391" s="110"/>
      <c r="B3391" s="110"/>
      <c r="C3391" s="110"/>
      <c r="D3391" s="110"/>
      <c r="E3391" s="111"/>
      <c r="F3391" s="110"/>
      <c r="G3391" s="110"/>
      <c r="H3391" s="110"/>
    </row>
    <row r="3392" spans="1:9" x14ac:dyDescent="0.2">
      <c r="A3392" s="110"/>
      <c r="B3392" s="117"/>
      <c r="C3392" s="117"/>
      <c r="D3392" s="120"/>
      <c r="E3392" s="128"/>
      <c r="F3392" s="127" t="s">
        <v>178</v>
      </c>
      <c r="G3392" s="120"/>
      <c r="H3392" s="120"/>
    </row>
    <row r="3393" spans="1:8" x14ac:dyDescent="0.2">
      <c r="A3393" s="110"/>
      <c r="B3393" s="129"/>
      <c r="C3393" s="129"/>
      <c r="D3393" s="130" t="s">
        <v>179</v>
      </c>
      <c r="E3393" s="131" t="s">
        <v>180</v>
      </c>
      <c r="F3393" s="127" t="s">
        <v>181</v>
      </c>
      <c r="G3393" s="127" t="s">
        <v>182</v>
      </c>
      <c r="H3393" s="120"/>
    </row>
    <row r="3394" spans="1:8" x14ac:dyDescent="0.2">
      <c r="A3394" s="110">
        <v>4</v>
      </c>
      <c r="B3394" s="117" t="s">
        <v>154</v>
      </c>
      <c r="C3394" s="117"/>
      <c r="D3394" s="275"/>
      <c r="E3394" s="132" t="s">
        <v>509</v>
      </c>
      <c r="F3394" s="276"/>
      <c r="G3394" s="422" t="s">
        <v>510</v>
      </c>
      <c r="H3394" s="275"/>
    </row>
    <row r="3395" spans="1:8" ht="15.75" x14ac:dyDescent="0.25">
      <c r="A3395" s="110"/>
      <c r="B3395" s="129"/>
      <c r="C3395" s="129"/>
      <c r="D3395" s="134" t="s">
        <v>183</v>
      </c>
      <c r="E3395" s="135" t="s">
        <v>183</v>
      </c>
      <c r="F3395" s="136" t="s">
        <v>183</v>
      </c>
      <c r="G3395" s="136" t="s">
        <v>184</v>
      </c>
      <c r="H3395" s="136" t="s">
        <v>185</v>
      </c>
    </row>
    <row r="3396" spans="1:8" ht="16.5" thickBot="1" x14ac:dyDescent="0.3">
      <c r="A3396" s="110"/>
      <c r="B3396" s="135" t="s">
        <v>186</v>
      </c>
      <c r="C3396" s="135"/>
      <c r="D3396" s="137"/>
      <c r="E3396" s="138"/>
      <c r="F3396" s="137"/>
      <c r="G3396" s="137"/>
      <c r="H3396" s="137"/>
    </row>
    <row r="3397" spans="1:8" ht="16.5" thickTop="1" x14ac:dyDescent="0.25">
      <c r="A3397" s="139">
        <f>1+A3394</f>
        <v>5</v>
      </c>
      <c r="B3397" s="117" t="s">
        <v>187</v>
      </c>
      <c r="C3397" s="135"/>
      <c r="D3397" s="216">
        <v>0</v>
      </c>
      <c r="E3397" s="217"/>
      <c r="F3397" s="218"/>
      <c r="G3397" s="219"/>
      <c r="H3397" s="220">
        <f>+D3397</f>
        <v>0</v>
      </c>
    </row>
    <row r="3398" spans="1:8" x14ac:dyDescent="0.2">
      <c r="A3398" s="110">
        <f>+A3397+1</f>
        <v>6</v>
      </c>
      <c r="B3398" s="129" t="s">
        <v>188</v>
      </c>
      <c r="C3398" s="129"/>
      <c r="D3398" s="221"/>
      <c r="E3398" s="222">
        <v>0</v>
      </c>
      <c r="F3398" s="223"/>
      <c r="G3398" s="224"/>
      <c r="H3398" s="220">
        <f>+E3398</f>
        <v>0</v>
      </c>
    </row>
    <row r="3399" spans="1:8" x14ac:dyDescent="0.2">
      <c r="A3399" s="110">
        <f>+A3398+1</f>
        <v>7</v>
      </c>
      <c r="B3399" s="129" t="s">
        <v>155</v>
      </c>
      <c r="C3399" s="129"/>
      <c r="D3399" s="225"/>
      <c r="E3399" s="226"/>
      <c r="F3399" s="227">
        <v>0</v>
      </c>
      <c r="G3399" s="228"/>
      <c r="H3399" s="229">
        <f>+F3399</f>
        <v>0</v>
      </c>
    </row>
    <row r="3400" spans="1:8" x14ac:dyDescent="0.2">
      <c r="A3400" s="110">
        <f>+A3399+1</f>
        <v>8</v>
      </c>
      <c r="B3400" s="129" t="s">
        <v>156</v>
      </c>
      <c r="C3400" s="129"/>
      <c r="D3400" s="225"/>
      <c r="E3400" s="230"/>
      <c r="F3400" s="231">
        <v>0</v>
      </c>
      <c r="G3400" s="232"/>
      <c r="H3400" s="229">
        <f>+F3400</f>
        <v>0</v>
      </c>
    </row>
    <row r="3401" spans="1:8" ht="15.75" thickBot="1" x14ac:dyDescent="0.25">
      <c r="A3401" s="110">
        <f>+A3400+1</f>
        <v>9</v>
      </c>
      <c r="B3401" s="129" t="s">
        <v>189</v>
      </c>
      <c r="C3401" s="129"/>
      <c r="D3401" s="225"/>
      <c r="E3401" s="233"/>
      <c r="F3401" s="234"/>
      <c r="G3401" s="414">
        <v>15467197</v>
      </c>
      <c r="H3401" s="415">
        <f>+G3401</f>
        <v>15467197</v>
      </c>
    </row>
    <row r="3402" spans="1:8" ht="17.25" thickTop="1" thickBot="1" x14ac:dyDescent="0.3">
      <c r="A3402" s="110">
        <f>+A3401+1</f>
        <v>10</v>
      </c>
      <c r="B3402" s="116" t="s">
        <v>190</v>
      </c>
      <c r="C3402" s="116"/>
      <c r="D3402" s="237">
        <f>+D3397</f>
        <v>0</v>
      </c>
      <c r="E3402" s="238">
        <f>+E3398</f>
        <v>0</v>
      </c>
      <c r="F3402" s="239">
        <f>+F3399+F3400</f>
        <v>0</v>
      </c>
      <c r="G3402" s="385">
        <f>+G3401</f>
        <v>15467197</v>
      </c>
      <c r="H3402" s="385">
        <f>SUM(D3402:G3402)</f>
        <v>15467197</v>
      </c>
    </row>
    <row r="3403" spans="1:8" ht="15.75" thickTop="1" x14ac:dyDescent="0.2">
      <c r="A3403" s="110"/>
      <c r="B3403" s="129"/>
      <c r="C3403" s="129"/>
      <c r="D3403" s="144"/>
      <c r="E3403" s="145"/>
      <c r="F3403" s="144"/>
      <c r="G3403" s="144"/>
      <c r="H3403" s="144"/>
    </row>
    <row r="3404" spans="1:8" ht="16.5" thickBot="1" x14ac:dyDescent="0.3">
      <c r="A3404" s="110"/>
      <c r="B3404" s="135" t="s">
        <v>191</v>
      </c>
      <c r="C3404" s="135"/>
      <c r="D3404" s="144"/>
      <c r="E3404" s="145"/>
      <c r="F3404" s="144"/>
      <c r="G3404" s="144"/>
      <c r="H3404" s="144"/>
    </row>
    <row r="3405" spans="1:8" ht="15.75" thickTop="1" x14ac:dyDescent="0.2">
      <c r="A3405" s="110">
        <f>+A3402+1</f>
        <v>11</v>
      </c>
      <c r="B3405" s="129" t="s">
        <v>192</v>
      </c>
      <c r="C3405" s="129"/>
      <c r="D3405" s="146">
        <v>0</v>
      </c>
      <c r="E3405" s="147">
        <v>0</v>
      </c>
      <c r="F3405" s="147">
        <v>0</v>
      </c>
      <c r="G3405" s="147">
        <v>13447847.699999999</v>
      </c>
      <c r="H3405" s="148">
        <f>SUM(D3405:G3405)</f>
        <v>13447847.699999999</v>
      </c>
    </row>
    <row r="3406" spans="1:8" ht="16.5" thickBot="1" x14ac:dyDescent="0.3">
      <c r="A3406" s="110">
        <f>+A3405+1</f>
        <v>12</v>
      </c>
      <c r="B3406" s="724" t="s">
        <v>193</v>
      </c>
      <c r="C3406" s="116"/>
      <c r="D3406" s="277">
        <f>+D3402-D3405</f>
        <v>0</v>
      </c>
      <c r="E3406" s="149">
        <f>+E3402-E3405</f>
        <v>0</v>
      </c>
      <c r="F3406" s="149">
        <f>+F3402-F3405</f>
        <v>0</v>
      </c>
      <c r="G3406" s="149">
        <f>+G3402-G3405</f>
        <v>2019349.3000000007</v>
      </c>
      <c r="H3406" s="150">
        <f>+H3402-H3405</f>
        <v>2019349.3000000007</v>
      </c>
    </row>
    <row r="3407" spans="1:8" ht="15.75" thickTop="1" x14ac:dyDescent="0.2">
      <c r="A3407" s="110"/>
      <c r="B3407" s="129"/>
      <c r="C3407" s="129"/>
      <c r="D3407" s="129"/>
      <c r="E3407" s="151"/>
      <c r="F3407" s="129"/>
      <c r="G3407" s="129"/>
      <c r="H3407" s="129"/>
    </row>
    <row r="3408" spans="1:8" ht="16.5" thickBot="1" x14ac:dyDescent="0.3">
      <c r="A3408" s="110"/>
      <c r="B3408" s="152" t="s">
        <v>194</v>
      </c>
      <c r="C3408" s="134"/>
      <c r="D3408" s="129"/>
      <c r="E3408" s="151"/>
      <c r="F3408" s="129"/>
      <c r="G3408" s="129"/>
      <c r="H3408" s="129"/>
    </row>
    <row r="3409" spans="1:8" ht="15.75" thickTop="1" x14ac:dyDescent="0.2">
      <c r="A3409" s="110">
        <f>+A3406+1</f>
        <v>13</v>
      </c>
      <c r="B3409" s="129" t="s">
        <v>195</v>
      </c>
      <c r="C3409" s="129"/>
      <c r="D3409" s="153"/>
      <c r="E3409" s="154"/>
      <c r="F3409" s="140"/>
      <c r="G3409" s="155"/>
      <c r="H3409" s="418">
        <f>H3279</f>
        <v>2396824273</v>
      </c>
    </row>
    <row r="3410" spans="1:8" x14ac:dyDescent="0.2">
      <c r="A3410" s="110">
        <f>+A3409+1</f>
        <v>14</v>
      </c>
      <c r="B3410" s="110" t="s">
        <v>196</v>
      </c>
      <c r="C3410" s="110"/>
      <c r="D3410" s="157"/>
      <c r="E3410" s="158"/>
      <c r="F3410" s="159"/>
      <c r="G3410" s="160"/>
      <c r="H3410" s="419">
        <v>0</v>
      </c>
    </row>
    <row r="3411" spans="1:8" x14ac:dyDescent="0.2">
      <c r="A3411" s="110">
        <f>+A3410+1</f>
        <v>15</v>
      </c>
      <c r="B3411" s="129" t="s">
        <v>197</v>
      </c>
      <c r="C3411" s="129"/>
      <c r="D3411" s="157"/>
      <c r="E3411" s="158"/>
      <c r="F3411" s="159"/>
      <c r="G3411" s="160"/>
      <c r="H3411" s="419">
        <v>0</v>
      </c>
    </row>
    <row r="3412" spans="1:8" ht="15.75" thickBot="1" x14ac:dyDescent="0.25">
      <c r="A3412" s="110">
        <f>+A3411+1</f>
        <v>16</v>
      </c>
      <c r="B3412" s="129" t="s">
        <v>198</v>
      </c>
      <c r="C3412" s="129"/>
      <c r="D3412" s="157"/>
      <c r="E3412" s="158"/>
      <c r="F3412" s="159"/>
      <c r="G3412" s="160"/>
      <c r="H3412" s="419">
        <f>H3282</f>
        <v>70593304</v>
      </c>
    </row>
    <row r="3413" spans="1:8" ht="17.25" thickTop="1" thickBot="1" x14ac:dyDescent="0.3">
      <c r="A3413" s="110">
        <f>+A3412+1</f>
        <v>17</v>
      </c>
      <c r="B3413" s="116" t="s">
        <v>199</v>
      </c>
      <c r="C3413" s="116"/>
      <c r="D3413" s="162"/>
      <c r="E3413" s="163"/>
      <c r="F3413" s="164"/>
      <c r="G3413" s="164"/>
      <c r="H3413" s="420">
        <f>+H3409+H3410+H3411-H3412</f>
        <v>2326230969</v>
      </c>
    </row>
    <row r="3414" spans="1:8" ht="15.75" thickTop="1" x14ac:dyDescent="0.2">
      <c r="A3414" s="110"/>
      <c r="B3414" s="129" t="s">
        <v>177</v>
      </c>
      <c r="C3414" s="129"/>
      <c r="D3414" s="166"/>
      <c r="E3414" s="167"/>
      <c r="F3414" s="166"/>
      <c r="G3414" s="166"/>
      <c r="H3414" s="166"/>
    </row>
    <row r="3415" spans="1:8" ht="16.5" thickBot="1" x14ac:dyDescent="0.3">
      <c r="A3415" s="110"/>
      <c r="B3415" s="135" t="s">
        <v>200</v>
      </c>
      <c r="C3415" s="135"/>
      <c r="D3415" s="166"/>
      <c r="E3415" s="167"/>
      <c r="F3415" s="166"/>
      <c r="G3415" s="166"/>
      <c r="H3415" s="166"/>
    </row>
    <row r="3416" spans="1:8" ht="15.75" thickTop="1" x14ac:dyDescent="0.2">
      <c r="A3416" s="110">
        <f>+A3413+1</f>
        <v>18</v>
      </c>
      <c r="B3416" s="129" t="s">
        <v>201</v>
      </c>
      <c r="C3416" s="129"/>
      <c r="D3416" s="199">
        <v>0</v>
      </c>
      <c r="E3416" s="200">
        <f>+INT(E3406/$H$32*10000000)/10000000</f>
        <v>0</v>
      </c>
      <c r="F3416" s="200">
        <f>+INT(F3406/$H$32*10000000)/10000000</f>
        <v>0</v>
      </c>
      <c r="G3416" s="200">
        <f>+INT(G3406/$H$3413*10000000)/10000000</f>
        <v>8.6799999999999996E-4</v>
      </c>
      <c r="H3416" s="278">
        <f>SUM(D3416:G3416)</f>
        <v>8.6799999999999996E-4</v>
      </c>
    </row>
    <row r="3417" spans="1:8" x14ac:dyDescent="0.2">
      <c r="A3417" s="110">
        <f t="shared" ref="A3417:A3422" si="156">+A3416+1</f>
        <v>19</v>
      </c>
      <c r="B3417" s="129" t="s">
        <v>202</v>
      </c>
      <c r="C3417" s="129"/>
      <c r="D3417" s="142">
        <v>0</v>
      </c>
      <c r="E3417" s="142">
        <f>+$H$32*E3416</f>
        <v>0</v>
      </c>
      <c r="F3417" s="142">
        <f>+$H$32*F3416</f>
        <v>0</v>
      </c>
      <c r="G3417" s="142">
        <f>+$H$3413*G3416</f>
        <v>2019168.4810919999</v>
      </c>
      <c r="H3417" s="168">
        <f>SUM(D3417:G3417)</f>
        <v>2019168.4810919999</v>
      </c>
    </row>
    <row r="3418" spans="1:8" x14ac:dyDescent="0.2">
      <c r="A3418" s="110">
        <f t="shared" si="156"/>
        <v>20</v>
      </c>
      <c r="B3418" s="129" t="s">
        <v>203</v>
      </c>
      <c r="C3418" s="129"/>
      <c r="D3418" s="281">
        <f>IF(D3406&lt;&gt;0,+D3417-D3406,0)</f>
        <v>0</v>
      </c>
      <c r="E3418" s="283">
        <f>IF(E3406&lt;&gt;0,+E3417-E3406,0)</f>
        <v>0</v>
      </c>
      <c r="F3418" s="283">
        <f>IF(F3406&lt;&gt;0,+F3417-F3406,0)</f>
        <v>0</v>
      </c>
      <c r="G3418" s="282">
        <f>IF(G3406&lt;&gt;0,+G3417-G3406,0)</f>
        <v>-180.81890800083056</v>
      </c>
      <c r="H3418" s="168">
        <f>SUM(D3418:G3418)</f>
        <v>-180.81890800083056</v>
      </c>
    </row>
    <row r="3419" spans="1:8" ht="15.75" x14ac:dyDescent="0.25">
      <c r="A3419" s="110">
        <f t="shared" si="156"/>
        <v>21</v>
      </c>
      <c r="B3419" s="129" t="s">
        <v>204</v>
      </c>
      <c r="C3419" s="129"/>
      <c r="D3419" s="267"/>
      <c r="E3419" s="169"/>
      <c r="F3419" s="169"/>
      <c r="G3419" s="169"/>
      <c r="H3419" s="268"/>
    </row>
    <row r="3420" spans="1:8" x14ac:dyDescent="0.2">
      <c r="A3420" s="110">
        <f t="shared" si="156"/>
        <v>22</v>
      </c>
      <c r="B3420" s="129" t="s">
        <v>205</v>
      </c>
      <c r="C3420" s="129"/>
      <c r="D3420" s="271"/>
      <c r="E3420" s="273"/>
      <c r="F3420" s="273"/>
      <c r="G3420" s="273"/>
      <c r="H3420" s="272"/>
    </row>
    <row r="3421" spans="1:8" x14ac:dyDescent="0.2">
      <c r="A3421" s="110">
        <f t="shared" si="156"/>
        <v>23</v>
      </c>
      <c r="B3421" s="129" t="s">
        <v>206</v>
      </c>
      <c r="C3421" s="129"/>
      <c r="D3421" s="271"/>
      <c r="E3421" s="273"/>
      <c r="F3421" s="273"/>
      <c r="G3421" s="273"/>
      <c r="H3421" s="272"/>
    </row>
    <row r="3422" spans="1:8" x14ac:dyDescent="0.2">
      <c r="A3422" s="110">
        <f t="shared" si="156"/>
        <v>24</v>
      </c>
      <c r="B3422" s="129" t="s">
        <v>145</v>
      </c>
      <c r="C3422" s="129"/>
      <c r="D3422" s="269"/>
      <c r="E3422" s="270"/>
      <c r="F3422" s="270"/>
      <c r="G3422" s="270"/>
      <c r="H3422" s="266"/>
    </row>
    <row r="3423" spans="1:8" x14ac:dyDescent="0.2">
      <c r="A3423" s="139" t="s">
        <v>139</v>
      </c>
      <c r="B3423" s="170" t="s">
        <v>146</v>
      </c>
      <c r="C3423" s="212"/>
      <c r="D3423" s="171">
        <v>0</v>
      </c>
      <c r="E3423" s="172">
        <v>0</v>
      </c>
      <c r="F3423" s="172"/>
      <c r="G3423" s="172">
        <v>414.73</v>
      </c>
      <c r="H3423" s="168">
        <f>SUM(D3423:G3423)</f>
        <v>414.73</v>
      </c>
    </row>
    <row r="3424" spans="1:8" x14ac:dyDescent="0.2">
      <c r="A3424" s="139" t="s">
        <v>140</v>
      </c>
      <c r="B3424" s="170" t="s">
        <v>147</v>
      </c>
      <c r="C3424" s="129"/>
      <c r="D3424" s="171">
        <v>0</v>
      </c>
      <c r="E3424" s="172">
        <v>0</v>
      </c>
      <c r="F3424" s="172"/>
      <c r="G3424" s="172">
        <v>50641.19</v>
      </c>
      <c r="H3424" s="168">
        <f>SUM(D3424:G3424)</f>
        <v>50641.19</v>
      </c>
    </row>
    <row r="3425" spans="1:8" x14ac:dyDescent="0.2">
      <c r="A3425" s="139" t="s">
        <v>141</v>
      </c>
      <c r="B3425" s="129" t="s">
        <v>407</v>
      </c>
      <c r="C3425" s="129"/>
      <c r="D3425" s="279">
        <f>+D3417+D3423+D3424</f>
        <v>0</v>
      </c>
      <c r="E3425" s="172">
        <f>+E3417+E3423+E3424</f>
        <v>0</v>
      </c>
      <c r="F3425" s="172">
        <f>+F3417+F3423+F3424</f>
        <v>0</v>
      </c>
      <c r="G3425" s="280">
        <f>+G3417+G3423+G3424</f>
        <v>2070224.4010919998</v>
      </c>
      <c r="H3425" s="168">
        <f>SUM(D3425:G3425)</f>
        <v>2070224.4010919998</v>
      </c>
    </row>
    <row r="3426" spans="1:8" x14ac:dyDescent="0.2">
      <c r="A3426" s="110">
        <v>25</v>
      </c>
      <c r="B3426" s="129" t="s">
        <v>148</v>
      </c>
      <c r="C3426" s="129"/>
      <c r="D3426" s="279">
        <v>0</v>
      </c>
      <c r="E3426" s="172">
        <v>0</v>
      </c>
      <c r="F3426" s="172"/>
      <c r="G3426" s="280">
        <v>2070224.1</v>
      </c>
      <c r="H3426" s="168">
        <f>SUM(D3426:G3426)</f>
        <v>2070224.1</v>
      </c>
    </row>
    <row r="3427" spans="1:8" x14ac:dyDescent="0.2">
      <c r="A3427" s="110">
        <f>+A3426+1</f>
        <v>26</v>
      </c>
      <c r="B3427" s="129" t="s">
        <v>149</v>
      </c>
      <c r="C3427" s="129"/>
      <c r="D3427" s="279">
        <f>+D3426-D3425</f>
        <v>0</v>
      </c>
      <c r="E3427" s="142">
        <f>+E3426-E3425</f>
        <v>0</v>
      </c>
      <c r="F3427" s="142">
        <f>+F3426-F3425</f>
        <v>0</v>
      </c>
      <c r="G3427" s="280">
        <f>+G3426-G3425</f>
        <v>-0.30109199974685907</v>
      </c>
      <c r="H3427" s="168">
        <f>SUM(D3427:G3427)</f>
        <v>-0.30109199974685907</v>
      </c>
    </row>
    <row r="3428" spans="1:8" ht="15.75" thickBot="1" x14ac:dyDescent="0.25">
      <c r="A3428" s="110">
        <f>+A3427+1</f>
        <v>27</v>
      </c>
      <c r="B3428" s="129" t="s">
        <v>207</v>
      </c>
      <c r="C3428" s="129"/>
      <c r="D3428" s="171">
        <v>0</v>
      </c>
      <c r="E3428" s="172">
        <v>0</v>
      </c>
      <c r="F3428" s="172"/>
      <c r="G3428" s="169"/>
      <c r="H3428" s="173">
        <f>SUM(D3428:F3428)</f>
        <v>0</v>
      </c>
    </row>
    <row r="3429" spans="1:8" ht="16.5" thickBot="1" x14ac:dyDescent="0.3">
      <c r="A3429" s="110">
        <f>+A3428+1</f>
        <v>28</v>
      </c>
      <c r="B3429" s="116" t="s">
        <v>208</v>
      </c>
      <c r="C3429" s="116"/>
      <c r="D3429" s="174">
        <f>+D3425+D3427+D3428</f>
        <v>0</v>
      </c>
      <c r="E3429" s="174">
        <f>+E3425+E3427+E3428</f>
        <v>0</v>
      </c>
      <c r="F3429" s="174">
        <f>+F3425+F3427+F3428</f>
        <v>0</v>
      </c>
      <c r="G3429" s="174">
        <f>+G3425+G3427</f>
        <v>2070224.1</v>
      </c>
      <c r="H3429" s="175">
        <f>SUM(D3429:G3429)</f>
        <v>2070224.1</v>
      </c>
    </row>
    <row r="3430" spans="1:8" ht="15.75" thickTop="1" x14ac:dyDescent="0.2">
      <c r="A3430" s="110"/>
      <c r="B3430" s="129"/>
      <c r="C3430" s="129"/>
      <c r="D3430" s="151"/>
      <c r="E3430" s="151"/>
      <c r="F3430" s="151"/>
      <c r="G3430" s="151"/>
      <c r="H3430" s="151"/>
    </row>
    <row r="3431" spans="1:8" ht="16.5" thickBot="1" x14ac:dyDescent="0.3">
      <c r="A3431" s="110"/>
      <c r="B3431" s="135" t="s">
        <v>209</v>
      </c>
      <c r="C3431" s="135"/>
      <c r="D3431" s="151"/>
      <c r="E3431" s="151"/>
      <c r="F3431" s="151"/>
      <c r="G3431" s="151"/>
      <c r="H3431" s="151"/>
    </row>
    <row r="3432" spans="1:8" ht="15.75" thickTop="1" x14ac:dyDescent="0.2">
      <c r="A3432" s="110">
        <f>+A3429+1</f>
        <v>29</v>
      </c>
      <c r="B3432" s="129" t="s">
        <v>168</v>
      </c>
      <c r="C3432" s="129"/>
      <c r="D3432" s="176"/>
      <c r="E3432" s="177"/>
      <c r="F3432" s="178"/>
      <c r="G3432" s="179">
        <v>0</v>
      </c>
      <c r="H3432" s="180">
        <f>G3432</f>
        <v>0</v>
      </c>
    </row>
    <row r="3433" spans="1:8" x14ac:dyDescent="0.2">
      <c r="A3433" s="110">
        <f t="shared" ref="A3433:A3441" si="157">+A3432+1</f>
        <v>30</v>
      </c>
      <c r="B3433" s="129" t="s">
        <v>169</v>
      </c>
      <c r="C3433" s="129"/>
      <c r="D3433" s="181"/>
      <c r="E3433" s="182"/>
      <c r="F3433" s="141"/>
      <c r="G3433" s="142">
        <v>692.61</v>
      </c>
      <c r="H3433" s="183">
        <f t="shared" ref="H3433:H3440" si="158">+G3433</f>
        <v>692.61</v>
      </c>
    </row>
    <row r="3434" spans="1:8" x14ac:dyDescent="0.2">
      <c r="A3434" s="110">
        <f t="shared" si="157"/>
        <v>31</v>
      </c>
      <c r="B3434" s="129" t="s">
        <v>360</v>
      </c>
      <c r="C3434" s="129"/>
      <c r="D3434" s="181"/>
      <c r="E3434" s="182"/>
      <c r="F3434" s="141"/>
      <c r="G3434" s="142">
        <v>0</v>
      </c>
      <c r="H3434" s="183">
        <f t="shared" si="158"/>
        <v>0</v>
      </c>
    </row>
    <row r="3435" spans="1:8" x14ac:dyDescent="0.2">
      <c r="A3435" s="110">
        <f t="shared" si="157"/>
        <v>32</v>
      </c>
      <c r="B3435" s="129" t="s">
        <v>210</v>
      </c>
      <c r="C3435" s="129"/>
      <c r="D3435" s="181"/>
      <c r="E3435" s="182"/>
      <c r="F3435" s="141"/>
      <c r="G3435" s="142">
        <v>0</v>
      </c>
      <c r="H3435" s="183">
        <f t="shared" si="158"/>
        <v>0</v>
      </c>
    </row>
    <row r="3436" spans="1:8" x14ac:dyDescent="0.2">
      <c r="A3436" s="110">
        <f t="shared" si="157"/>
        <v>33</v>
      </c>
      <c r="B3436" s="129"/>
      <c r="C3436" s="129"/>
      <c r="D3436" s="181"/>
      <c r="E3436" s="182"/>
      <c r="F3436" s="141"/>
      <c r="G3436" s="265"/>
      <c r="H3436" s="274"/>
    </row>
    <row r="3437" spans="1:8" x14ac:dyDescent="0.2">
      <c r="A3437" s="110">
        <f t="shared" si="157"/>
        <v>34</v>
      </c>
      <c r="B3437" s="129" t="s">
        <v>211</v>
      </c>
      <c r="C3437" s="129"/>
      <c r="D3437" s="181"/>
      <c r="E3437" s="182"/>
      <c r="F3437" s="141"/>
      <c r="G3437" s="142">
        <v>0</v>
      </c>
      <c r="H3437" s="183">
        <f t="shared" si="158"/>
        <v>0</v>
      </c>
    </row>
    <row r="3438" spans="1:8" x14ac:dyDescent="0.2">
      <c r="A3438" s="110">
        <f t="shared" si="157"/>
        <v>35</v>
      </c>
      <c r="B3438" s="129" t="s">
        <v>212</v>
      </c>
      <c r="C3438" s="129"/>
      <c r="D3438" s="181"/>
      <c r="E3438" s="182"/>
      <c r="F3438" s="141"/>
      <c r="G3438" s="142">
        <v>0</v>
      </c>
      <c r="H3438" s="183">
        <f t="shared" si="158"/>
        <v>0</v>
      </c>
    </row>
    <row r="3439" spans="1:8" x14ac:dyDescent="0.2">
      <c r="A3439" s="110">
        <f t="shared" si="157"/>
        <v>36</v>
      </c>
      <c r="B3439" s="129" t="s">
        <v>213</v>
      </c>
      <c r="C3439" s="129"/>
      <c r="D3439" s="181"/>
      <c r="E3439" s="182"/>
      <c r="F3439" s="141"/>
      <c r="G3439" s="142">
        <v>0</v>
      </c>
      <c r="H3439" s="183">
        <f t="shared" si="158"/>
        <v>0</v>
      </c>
    </row>
    <row r="3440" spans="1:8" ht="60.75" thickBot="1" x14ac:dyDescent="0.25">
      <c r="A3440" s="184">
        <f t="shared" si="157"/>
        <v>37</v>
      </c>
      <c r="B3440" s="185" t="s">
        <v>214</v>
      </c>
      <c r="C3440" s="186"/>
      <c r="D3440" s="187"/>
      <c r="E3440" s="188"/>
      <c r="F3440" s="189"/>
      <c r="G3440" s="190">
        <v>0</v>
      </c>
      <c r="H3440" s="191">
        <f t="shared" si="158"/>
        <v>0</v>
      </c>
    </row>
    <row r="3441" spans="1:9" ht="17.25" thickTop="1" thickBot="1" x14ac:dyDescent="0.3">
      <c r="A3441" s="110">
        <f t="shared" si="157"/>
        <v>38</v>
      </c>
      <c r="B3441" s="724" t="s">
        <v>215</v>
      </c>
      <c r="C3441" s="116"/>
      <c r="D3441" s="192"/>
      <c r="E3441" s="143"/>
      <c r="F3441" s="193"/>
      <c r="G3441" s="194">
        <f>SUM(G3432:G3440)</f>
        <v>692.61</v>
      </c>
      <c r="H3441" s="194">
        <f>SUM(H3432:H3440)</f>
        <v>692.61</v>
      </c>
    </row>
    <row r="3442" spans="1:9" ht="16.5" thickTop="1" thickBot="1" x14ac:dyDescent="0.25">
      <c r="A3442" s="110"/>
      <c r="B3442" s="129"/>
      <c r="C3442" s="129"/>
      <c r="D3442" s="195"/>
      <c r="E3442" s="195"/>
      <c r="F3442" s="195"/>
      <c r="G3442" s="195"/>
      <c r="H3442" s="195"/>
    </row>
    <row r="3443" spans="1:9" ht="17.25" thickTop="1" thickBot="1" x14ac:dyDescent="0.3">
      <c r="A3443" s="110">
        <f>+A3441+1</f>
        <v>39</v>
      </c>
      <c r="B3443" s="116" t="s">
        <v>216</v>
      </c>
      <c r="C3443" s="116"/>
      <c r="D3443" s="196">
        <f>D3429</f>
        <v>0</v>
      </c>
      <c r="E3443" s="196">
        <f>E3429</f>
        <v>0</v>
      </c>
      <c r="F3443" s="196">
        <f>F3429</f>
        <v>0</v>
      </c>
      <c r="G3443" s="194">
        <f>G3429+G3441</f>
        <v>2070916.7100000002</v>
      </c>
      <c r="H3443" s="194">
        <f>H3429+H3441</f>
        <v>2070916.7100000002</v>
      </c>
      <c r="I3443" s="482"/>
    </row>
    <row r="3444" spans="1:9" ht="16.5" thickTop="1" thickBot="1" x14ac:dyDescent="0.25">
      <c r="A3444" s="110">
        <f>+A3443+1</f>
        <v>40</v>
      </c>
      <c r="B3444" s="725" t="s">
        <v>217</v>
      </c>
      <c r="C3444" s="197"/>
      <c r="D3444" s="201"/>
      <c r="E3444" s="198"/>
      <c r="F3444" s="198"/>
      <c r="G3444" s="198"/>
      <c r="H3444" s="382">
        <v>2.3651129999999999E-2</v>
      </c>
    </row>
    <row r="3445" spans="1:9" ht="15.75" thickTop="1" x14ac:dyDescent="0.2"/>
    <row r="3447" spans="1:9" ht="20.25" x14ac:dyDescent="0.3">
      <c r="A3447" s="109" t="s">
        <v>134</v>
      </c>
      <c r="B3447" s="110"/>
      <c r="C3447" s="109"/>
      <c r="E3447" s="202"/>
      <c r="F3447" s="110"/>
      <c r="G3447" s="110"/>
      <c r="H3447" s="110"/>
    </row>
    <row r="3448" spans="1:9" ht="20.25" x14ac:dyDescent="0.3">
      <c r="A3448" s="112" t="s">
        <v>645</v>
      </c>
      <c r="B3448" s="109"/>
      <c r="C3448" s="109"/>
      <c r="D3448" s="110"/>
      <c r="E3448" s="111"/>
      <c r="F3448" s="110"/>
      <c r="G3448" s="110"/>
      <c r="H3448" s="110"/>
    </row>
    <row r="3449" spans="1:9" x14ac:dyDescent="0.2">
      <c r="A3449" s="113" t="s">
        <v>173</v>
      </c>
      <c r="B3449" s="114"/>
      <c r="C3449" s="115"/>
      <c r="D3449" s="110"/>
      <c r="E3449" s="111"/>
      <c r="F3449" s="110"/>
      <c r="G3449" s="110"/>
      <c r="H3449" s="110"/>
    </row>
    <row r="3450" spans="1:9" ht="21" thickBot="1" x14ac:dyDescent="0.35">
      <c r="A3450" s="256" t="s">
        <v>523</v>
      </c>
      <c r="B3450" s="257"/>
      <c r="C3450" s="257"/>
      <c r="D3450" s="110"/>
      <c r="E3450" s="111"/>
      <c r="F3450" s="110"/>
      <c r="G3450" s="110"/>
      <c r="H3450" s="110"/>
    </row>
    <row r="3451" spans="1:9" ht="15.75" thickBot="1" x14ac:dyDescent="0.25">
      <c r="A3451" s="110"/>
      <c r="B3451" s="110"/>
      <c r="C3451" s="110"/>
      <c r="D3451" s="110"/>
      <c r="E3451" s="111"/>
      <c r="F3451" s="110"/>
      <c r="G3451" s="110"/>
      <c r="H3451" s="110"/>
    </row>
    <row r="3452" spans="1:9" ht="15.75" thickTop="1" x14ac:dyDescent="0.2">
      <c r="A3452" s="110">
        <v>1</v>
      </c>
      <c r="B3452" s="117" t="s">
        <v>174</v>
      </c>
      <c r="C3452" s="388">
        <v>661</v>
      </c>
      <c r="D3452" s="118"/>
      <c r="E3452" s="119"/>
      <c r="F3452" s="110"/>
      <c r="G3452" s="120"/>
      <c r="H3452" s="120"/>
    </row>
    <row r="3453" spans="1:9" x14ac:dyDescent="0.2">
      <c r="A3453" s="110">
        <v>2</v>
      </c>
      <c r="B3453" s="117" t="s">
        <v>175</v>
      </c>
      <c r="C3453" s="121" t="s">
        <v>467</v>
      </c>
      <c r="D3453" s="122"/>
      <c r="E3453" s="123"/>
      <c r="F3453" s="110"/>
      <c r="G3453" s="120"/>
      <c r="H3453" s="120"/>
    </row>
    <row r="3454" spans="1:9" ht="15.75" thickBot="1" x14ac:dyDescent="0.25">
      <c r="A3454" s="110">
        <v>3</v>
      </c>
      <c r="B3454" s="117" t="s">
        <v>176</v>
      </c>
      <c r="C3454" s="124" t="s">
        <v>527</v>
      </c>
      <c r="D3454" s="125"/>
      <c r="E3454" s="126"/>
      <c r="F3454" s="120"/>
      <c r="G3454" s="120"/>
      <c r="H3454" s="120"/>
    </row>
    <row r="3455" spans="1:9" ht="15.75" thickTop="1" x14ac:dyDescent="0.2">
      <c r="A3455" s="110"/>
      <c r="B3455" s="117" t="s">
        <v>177</v>
      </c>
      <c r="C3455" s="117"/>
      <c r="D3455" s="127"/>
      <c r="E3455" s="128"/>
      <c r="F3455" s="120"/>
      <c r="G3455" s="120"/>
      <c r="H3455" s="120"/>
    </row>
    <row r="3456" spans="1:9" x14ac:dyDescent="0.2">
      <c r="A3456" s="110"/>
      <c r="B3456" s="110"/>
      <c r="C3456" s="110"/>
      <c r="D3456" s="110"/>
      <c r="E3456" s="111"/>
      <c r="F3456" s="110"/>
      <c r="G3456" s="110"/>
      <c r="H3456" s="110"/>
    </row>
    <row r="3457" spans="1:8" x14ac:dyDescent="0.2">
      <c r="A3457" s="110"/>
      <c r="B3457" s="117"/>
      <c r="C3457" s="117"/>
      <c r="D3457" s="120"/>
      <c r="E3457" s="128"/>
      <c r="F3457" s="127" t="s">
        <v>178</v>
      </c>
      <c r="G3457" s="120"/>
      <c r="H3457" s="120"/>
    </row>
    <row r="3458" spans="1:8" x14ac:dyDescent="0.2">
      <c r="A3458" s="110"/>
      <c r="B3458" s="129"/>
      <c r="C3458" s="129"/>
      <c r="D3458" s="130" t="s">
        <v>179</v>
      </c>
      <c r="E3458" s="131" t="s">
        <v>180</v>
      </c>
      <c r="F3458" s="127" t="s">
        <v>181</v>
      </c>
      <c r="G3458" s="127" t="s">
        <v>182</v>
      </c>
      <c r="H3458" s="120"/>
    </row>
    <row r="3459" spans="1:8" x14ac:dyDescent="0.2">
      <c r="A3459" s="110">
        <v>4</v>
      </c>
      <c r="B3459" s="117" t="s">
        <v>154</v>
      </c>
      <c r="C3459" s="117"/>
      <c r="D3459" s="275"/>
      <c r="E3459" s="132" t="s">
        <v>509</v>
      </c>
      <c r="F3459" s="276"/>
      <c r="G3459" s="422" t="s">
        <v>509</v>
      </c>
      <c r="H3459" s="275"/>
    </row>
    <row r="3460" spans="1:8" ht="15.75" x14ac:dyDescent="0.25">
      <c r="A3460" s="110"/>
      <c r="B3460" s="129"/>
      <c r="C3460" s="129"/>
      <c r="D3460" s="134" t="s">
        <v>183</v>
      </c>
      <c r="E3460" s="135" t="s">
        <v>183</v>
      </c>
      <c r="F3460" s="136" t="s">
        <v>183</v>
      </c>
      <c r="G3460" s="136" t="s">
        <v>184</v>
      </c>
      <c r="H3460" s="136" t="s">
        <v>185</v>
      </c>
    </row>
    <row r="3461" spans="1:8" ht="16.5" thickBot="1" x14ac:dyDescent="0.3">
      <c r="A3461" s="110"/>
      <c r="B3461" s="135" t="s">
        <v>186</v>
      </c>
      <c r="C3461" s="135"/>
      <c r="D3461" s="137"/>
      <c r="E3461" s="138"/>
      <c r="F3461" s="137"/>
      <c r="G3461" s="137"/>
      <c r="H3461" s="137"/>
    </row>
    <row r="3462" spans="1:8" ht="16.5" thickTop="1" x14ac:dyDescent="0.25">
      <c r="A3462" s="139">
        <f>1+A3459</f>
        <v>5</v>
      </c>
      <c r="B3462" s="117" t="s">
        <v>187</v>
      </c>
      <c r="C3462" s="135"/>
      <c r="D3462" s="216">
        <v>0</v>
      </c>
      <c r="E3462" s="217"/>
      <c r="F3462" s="218"/>
      <c r="G3462" s="219"/>
      <c r="H3462" s="220">
        <f>+D3462</f>
        <v>0</v>
      </c>
    </row>
    <row r="3463" spans="1:8" x14ac:dyDescent="0.2">
      <c r="A3463" s="110">
        <f>+A3462+1</f>
        <v>6</v>
      </c>
      <c r="B3463" s="129" t="s">
        <v>188</v>
      </c>
      <c r="C3463" s="129"/>
      <c r="D3463" s="221"/>
      <c r="E3463" s="222">
        <v>0</v>
      </c>
      <c r="F3463" s="223"/>
      <c r="G3463" s="224"/>
      <c r="H3463" s="220">
        <f>+E3463</f>
        <v>0</v>
      </c>
    </row>
    <row r="3464" spans="1:8" x14ac:dyDescent="0.2">
      <c r="A3464" s="110">
        <f>+A3463+1</f>
        <v>7</v>
      </c>
      <c r="B3464" s="129" t="s">
        <v>155</v>
      </c>
      <c r="C3464" s="129"/>
      <c r="D3464" s="225"/>
      <c r="E3464" s="226"/>
      <c r="F3464" s="227">
        <v>0</v>
      </c>
      <c r="G3464" s="228"/>
      <c r="H3464" s="229">
        <f>+F3464</f>
        <v>0</v>
      </c>
    </row>
    <row r="3465" spans="1:8" x14ac:dyDescent="0.2">
      <c r="A3465" s="110">
        <f>+A3464+1</f>
        <v>8</v>
      </c>
      <c r="B3465" s="129" t="s">
        <v>156</v>
      </c>
      <c r="C3465" s="129"/>
      <c r="D3465" s="225"/>
      <c r="E3465" s="230"/>
      <c r="F3465" s="231">
        <v>0</v>
      </c>
      <c r="G3465" s="232"/>
      <c r="H3465" s="229">
        <f>+F3465</f>
        <v>0</v>
      </c>
    </row>
    <row r="3466" spans="1:8" ht="15.75" thickBot="1" x14ac:dyDescent="0.25">
      <c r="A3466" s="110">
        <f>+A3465+1</f>
        <v>9</v>
      </c>
      <c r="B3466" s="129" t="s">
        <v>189</v>
      </c>
      <c r="C3466" s="129"/>
      <c r="D3466" s="225"/>
      <c r="E3466" s="233"/>
      <c r="F3466" s="234"/>
      <c r="G3466" s="235">
        <v>0</v>
      </c>
      <c r="H3466" s="236">
        <f>+G3466</f>
        <v>0</v>
      </c>
    </row>
    <row r="3467" spans="1:8" ht="17.25" thickTop="1" thickBot="1" x14ac:dyDescent="0.3">
      <c r="A3467" s="110">
        <f>+A3466+1</f>
        <v>10</v>
      </c>
      <c r="B3467" s="116" t="s">
        <v>190</v>
      </c>
      <c r="C3467" s="116"/>
      <c r="D3467" s="237">
        <f>+D3462</f>
        <v>0</v>
      </c>
      <c r="E3467" s="238">
        <f>+E3463</f>
        <v>0</v>
      </c>
      <c r="F3467" s="239">
        <f>+F3464+F3465</f>
        <v>0</v>
      </c>
      <c r="G3467" s="239">
        <f>+G3466</f>
        <v>0</v>
      </c>
      <c r="H3467" s="239">
        <f>SUM(D3467:G3467)</f>
        <v>0</v>
      </c>
    </row>
    <row r="3468" spans="1:8" ht="15.75" thickTop="1" x14ac:dyDescent="0.2">
      <c r="A3468" s="110"/>
      <c r="B3468" s="129"/>
      <c r="C3468" s="129"/>
      <c r="D3468" s="144"/>
      <c r="E3468" s="145"/>
      <c r="F3468" s="144"/>
      <c r="G3468" s="144"/>
      <c r="H3468" s="144"/>
    </row>
    <row r="3469" spans="1:8" ht="16.5" thickBot="1" x14ac:dyDescent="0.3">
      <c r="A3469" s="110"/>
      <c r="B3469" s="135" t="s">
        <v>191</v>
      </c>
      <c r="C3469" s="135"/>
      <c r="D3469" s="144"/>
      <c r="E3469" s="145"/>
      <c r="F3469" s="144"/>
      <c r="G3469" s="144"/>
      <c r="H3469" s="144"/>
    </row>
    <row r="3470" spans="1:8" ht="15.75" thickTop="1" x14ac:dyDescent="0.2">
      <c r="A3470" s="110">
        <f>+A3467+1</f>
        <v>11</v>
      </c>
      <c r="B3470" s="129" t="s">
        <v>192</v>
      </c>
      <c r="C3470" s="129"/>
      <c r="D3470" s="146">
        <v>0</v>
      </c>
      <c r="E3470" s="147">
        <v>0</v>
      </c>
      <c r="F3470" s="147">
        <v>0</v>
      </c>
      <c r="G3470" s="147">
        <v>0</v>
      </c>
      <c r="H3470" s="148">
        <v>0</v>
      </c>
    </row>
    <row r="3471" spans="1:8" ht="16.5" thickBot="1" x14ac:dyDescent="0.3">
      <c r="A3471" s="110">
        <f>+A3470+1</f>
        <v>12</v>
      </c>
      <c r="B3471" s="724" t="s">
        <v>193</v>
      </c>
      <c r="C3471" s="116"/>
      <c r="D3471" s="277">
        <f>+D3467-D3470</f>
        <v>0</v>
      </c>
      <c r="E3471" s="149">
        <f>+E3467-E3470</f>
        <v>0</v>
      </c>
      <c r="F3471" s="149">
        <f>+F3467-F3470</f>
        <v>0</v>
      </c>
      <c r="G3471" s="149">
        <f>+G3467-G3470</f>
        <v>0</v>
      </c>
      <c r="H3471" s="150">
        <f>+H3467-H3470</f>
        <v>0</v>
      </c>
    </row>
    <row r="3472" spans="1:8" ht="15.75" thickTop="1" x14ac:dyDescent="0.2">
      <c r="A3472" s="110"/>
      <c r="B3472" s="129"/>
      <c r="C3472" s="129"/>
      <c r="D3472" s="129"/>
      <c r="E3472" s="151"/>
      <c r="F3472" s="129"/>
      <c r="G3472" s="129"/>
      <c r="H3472" s="129"/>
    </row>
    <row r="3473" spans="1:8" ht="16.5" thickBot="1" x14ac:dyDescent="0.3">
      <c r="A3473" s="110"/>
      <c r="B3473" s="152" t="s">
        <v>194</v>
      </c>
      <c r="C3473" s="134"/>
      <c r="D3473" s="129"/>
      <c r="E3473" s="151"/>
      <c r="F3473" s="129"/>
      <c r="G3473" s="129"/>
      <c r="H3473" s="129"/>
    </row>
    <row r="3474" spans="1:8" ht="15.75" thickTop="1" x14ac:dyDescent="0.2">
      <c r="A3474" s="110">
        <f>+A3471+1</f>
        <v>13</v>
      </c>
      <c r="B3474" s="129" t="s">
        <v>195</v>
      </c>
      <c r="C3474" s="129"/>
      <c r="D3474" s="153"/>
      <c r="E3474" s="154"/>
      <c r="F3474" s="140"/>
      <c r="G3474" s="155"/>
      <c r="H3474" s="418">
        <v>171040141</v>
      </c>
    </row>
    <row r="3475" spans="1:8" x14ac:dyDescent="0.2">
      <c r="A3475" s="110">
        <f>+A3474+1</f>
        <v>14</v>
      </c>
      <c r="B3475" s="110" t="s">
        <v>196</v>
      </c>
      <c r="C3475" s="110"/>
      <c r="D3475" s="157"/>
      <c r="E3475" s="158"/>
      <c r="F3475" s="159"/>
      <c r="G3475" s="160"/>
      <c r="H3475" s="419">
        <v>0</v>
      </c>
    </row>
    <row r="3476" spans="1:8" x14ac:dyDescent="0.2">
      <c r="A3476" s="110">
        <f>+A3475+1</f>
        <v>15</v>
      </c>
      <c r="B3476" s="129" t="s">
        <v>197</v>
      </c>
      <c r="C3476" s="129"/>
      <c r="D3476" s="157"/>
      <c r="E3476" s="158"/>
      <c r="F3476" s="159"/>
      <c r="G3476" s="160"/>
      <c r="H3476" s="419">
        <v>0</v>
      </c>
    </row>
    <row r="3477" spans="1:8" ht="15.75" thickBot="1" x14ac:dyDescent="0.25">
      <c r="A3477" s="110">
        <f>+A3476+1</f>
        <v>16</v>
      </c>
      <c r="B3477" s="129" t="s">
        <v>198</v>
      </c>
      <c r="C3477" s="129"/>
      <c r="D3477" s="157"/>
      <c r="E3477" s="158"/>
      <c r="F3477" s="159"/>
      <c r="G3477" s="160"/>
      <c r="H3477" s="419">
        <v>0</v>
      </c>
    </row>
    <row r="3478" spans="1:8" ht="17.25" thickTop="1" thickBot="1" x14ac:dyDescent="0.3">
      <c r="A3478" s="110">
        <f>+A3477+1</f>
        <v>17</v>
      </c>
      <c r="B3478" s="116" t="s">
        <v>199</v>
      </c>
      <c r="C3478" s="116"/>
      <c r="D3478" s="162"/>
      <c r="E3478" s="163"/>
      <c r="F3478" s="164"/>
      <c r="G3478" s="164"/>
      <c r="H3478" s="420">
        <f>+H3474+H3475+H3476-H3477</f>
        <v>171040141</v>
      </c>
    </row>
    <row r="3479" spans="1:8" ht="15.75" thickTop="1" x14ac:dyDescent="0.2">
      <c r="A3479" s="110"/>
      <c r="B3479" s="129" t="s">
        <v>177</v>
      </c>
      <c r="C3479" s="129"/>
      <c r="D3479" s="166"/>
      <c r="E3479" s="167"/>
      <c r="F3479" s="166"/>
      <c r="G3479" s="166"/>
      <c r="H3479" s="166"/>
    </row>
    <row r="3480" spans="1:8" ht="16.5" thickBot="1" x14ac:dyDescent="0.3">
      <c r="A3480" s="110"/>
      <c r="B3480" s="135" t="s">
        <v>200</v>
      </c>
      <c r="C3480" s="135"/>
      <c r="D3480" s="166"/>
      <c r="E3480" s="167"/>
      <c r="F3480" s="166"/>
      <c r="G3480" s="166"/>
      <c r="H3480" s="166"/>
    </row>
    <row r="3481" spans="1:8" ht="15.75" thickTop="1" x14ac:dyDescent="0.2">
      <c r="A3481" s="110">
        <f>+A3478+1</f>
        <v>18</v>
      </c>
      <c r="B3481" s="129" t="s">
        <v>201</v>
      </c>
      <c r="C3481" s="129"/>
      <c r="D3481" s="199">
        <v>5.0022E-3</v>
      </c>
      <c r="E3481" s="200">
        <f>+INT(E3471/$H$32*10000000)/10000000</f>
        <v>0</v>
      </c>
      <c r="F3481" s="200">
        <f>+INT(F3471/$H$32*10000000)/10000000</f>
        <v>0</v>
      </c>
      <c r="G3481" s="200">
        <v>0</v>
      </c>
      <c r="H3481" s="278">
        <f>SUM(D3481:G3481)</f>
        <v>5.0022E-3</v>
      </c>
    </row>
    <row r="3482" spans="1:8" x14ac:dyDescent="0.2">
      <c r="A3482" s="110">
        <f t="shared" ref="A3482:A3487" si="159">+A3481+1</f>
        <v>19</v>
      </c>
      <c r="B3482" s="129" t="s">
        <v>202</v>
      </c>
      <c r="C3482" s="129"/>
      <c r="D3482" s="142">
        <f>+$H$3478*D3481</f>
        <v>855576.99331020005</v>
      </c>
      <c r="E3482" s="142">
        <f>+$H$32*E3481</f>
        <v>0</v>
      </c>
      <c r="F3482" s="142">
        <f>+$H$32*F3481</f>
        <v>0</v>
      </c>
      <c r="G3482" s="142">
        <v>0</v>
      </c>
      <c r="H3482" s="168">
        <f>SUM(D3482:G3482)</f>
        <v>855576.99331020005</v>
      </c>
    </row>
    <row r="3483" spans="1:8" x14ac:dyDescent="0.2">
      <c r="A3483" s="110">
        <f t="shared" si="159"/>
        <v>20</v>
      </c>
      <c r="B3483" s="129" t="s">
        <v>203</v>
      </c>
      <c r="C3483" s="129"/>
      <c r="D3483" s="281">
        <f>IF(D3471&lt;&gt;0,+D3482-D3471,0)</f>
        <v>0</v>
      </c>
      <c r="E3483" s="283">
        <f>IF(E3471&lt;&gt;0,+E3482-E3471,0)</f>
        <v>0</v>
      </c>
      <c r="F3483" s="283">
        <f>IF(F3471&lt;&gt;0,+F3482-F3471,0)</f>
        <v>0</v>
      </c>
      <c r="G3483" s="282">
        <f>IF(G3471&lt;&gt;0,+G3482-G3471,0)</f>
        <v>0</v>
      </c>
      <c r="H3483" s="168">
        <f>SUM(D3483:G3483)</f>
        <v>0</v>
      </c>
    </row>
    <row r="3484" spans="1:8" ht="15.75" x14ac:dyDescent="0.25">
      <c r="A3484" s="110">
        <f t="shared" si="159"/>
        <v>21</v>
      </c>
      <c r="B3484" s="129" t="s">
        <v>204</v>
      </c>
      <c r="C3484" s="129"/>
      <c r="D3484" s="267"/>
      <c r="E3484" s="169"/>
      <c r="F3484" s="169"/>
      <c r="G3484" s="169"/>
      <c r="H3484" s="268"/>
    </row>
    <row r="3485" spans="1:8" x14ac:dyDescent="0.2">
      <c r="A3485" s="110">
        <f t="shared" si="159"/>
        <v>22</v>
      </c>
      <c r="B3485" s="129" t="s">
        <v>205</v>
      </c>
      <c r="C3485" s="129"/>
      <c r="D3485" s="271"/>
      <c r="E3485" s="273"/>
      <c r="F3485" s="273"/>
      <c r="G3485" s="273"/>
      <c r="H3485" s="272"/>
    </row>
    <row r="3486" spans="1:8" x14ac:dyDescent="0.2">
      <c r="A3486" s="110">
        <f t="shared" si="159"/>
        <v>23</v>
      </c>
      <c r="B3486" s="129" t="s">
        <v>206</v>
      </c>
      <c r="C3486" s="129"/>
      <c r="D3486" s="271"/>
      <c r="E3486" s="273"/>
      <c r="F3486" s="273"/>
      <c r="G3486" s="273"/>
      <c r="H3486" s="272"/>
    </row>
    <row r="3487" spans="1:8" x14ac:dyDescent="0.2">
      <c r="A3487" s="110">
        <f t="shared" si="159"/>
        <v>24</v>
      </c>
      <c r="B3487" s="129" t="s">
        <v>145</v>
      </c>
      <c r="C3487" s="129"/>
      <c r="D3487" s="269"/>
      <c r="E3487" s="270"/>
      <c r="F3487" s="270"/>
      <c r="G3487" s="270"/>
      <c r="H3487" s="266"/>
    </row>
    <row r="3488" spans="1:8" x14ac:dyDescent="0.2">
      <c r="A3488" s="139" t="s">
        <v>139</v>
      </c>
      <c r="B3488" s="170" t="s">
        <v>146</v>
      </c>
      <c r="C3488" s="212"/>
      <c r="D3488" s="171">
        <v>0</v>
      </c>
      <c r="E3488" s="172">
        <v>0</v>
      </c>
      <c r="F3488" s="172"/>
      <c r="G3488" s="172">
        <v>0</v>
      </c>
      <c r="H3488" s="168">
        <f>SUM(D3488:G3488)</f>
        <v>0</v>
      </c>
    </row>
    <row r="3489" spans="1:8" x14ac:dyDescent="0.2">
      <c r="A3489" s="139" t="s">
        <v>140</v>
      </c>
      <c r="B3489" s="170" t="s">
        <v>147</v>
      </c>
      <c r="C3489" s="129"/>
      <c r="D3489" s="171">
        <v>0</v>
      </c>
      <c r="E3489" s="172">
        <v>0</v>
      </c>
      <c r="F3489" s="172"/>
      <c r="G3489" s="172">
        <v>0</v>
      </c>
      <c r="H3489" s="168">
        <f>SUM(D3489:G3489)</f>
        <v>0</v>
      </c>
    </row>
    <row r="3490" spans="1:8" x14ac:dyDescent="0.2">
      <c r="A3490" s="139" t="s">
        <v>141</v>
      </c>
      <c r="B3490" s="129" t="s">
        <v>407</v>
      </c>
      <c r="C3490" s="129"/>
      <c r="D3490" s="279">
        <f>+D3482+D3488+D3489</f>
        <v>855576.99331020005</v>
      </c>
      <c r="E3490" s="172">
        <f>+E3482+E3488+E3489</f>
        <v>0</v>
      </c>
      <c r="F3490" s="172">
        <f>+F3482+F3488+F3489</f>
        <v>0</v>
      </c>
      <c r="G3490" s="280">
        <f>+G3482+G3488+G3489</f>
        <v>0</v>
      </c>
      <c r="H3490" s="168">
        <f>SUM(D3490:G3490)</f>
        <v>855576.99331020005</v>
      </c>
    </row>
    <row r="3491" spans="1:8" x14ac:dyDescent="0.2">
      <c r="A3491" s="110">
        <v>25</v>
      </c>
      <c r="B3491" s="129" t="s">
        <v>148</v>
      </c>
      <c r="C3491" s="129"/>
      <c r="D3491" s="279">
        <v>855577.15</v>
      </c>
      <c r="E3491" s="172">
        <v>0</v>
      </c>
      <c r="F3491" s="172"/>
      <c r="G3491" s="280">
        <v>0</v>
      </c>
      <c r="H3491" s="168">
        <f>SUM(D3491:G3491)</f>
        <v>855577.15</v>
      </c>
    </row>
    <row r="3492" spans="1:8" x14ac:dyDescent="0.2">
      <c r="A3492" s="110">
        <f>+A3491+1</f>
        <v>26</v>
      </c>
      <c r="B3492" s="129" t="s">
        <v>149</v>
      </c>
      <c r="C3492" s="129"/>
      <c r="D3492" s="279">
        <f>+D3491-D3490</f>
        <v>0.15668979997280985</v>
      </c>
      <c r="E3492" s="142">
        <f>+E3491-E3490</f>
        <v>0</v>
      </c>
      <c r="F3492" s="142">
        <f>+F3491-F3490</f>
        <v>0</v>
      </c>
      <c r="G3492" s="280">
        <f>+G3491-G3490</f>
        <v>0</v>
      </c>
      <c r="H3492" s="168">
        <f>SUM(D3492:G3492)</f>
        <v>0.15668979997280985</v>
      </c>
    </row>
    <row r="3493" spans="1:8" ht="15.75" thickBot="1" x14ac:dyDescent="0.25">
      <c r="A3493" s="110">
        <f>+A3492+1</f>
        <v>27</v>
      </c>
      <c r="B3493" s="129" t="s">
        <v>207</v>
      </c>
      <c r="C3493" s="129"/>
      <c r="D3493" s="171">
        <v>-56469.77</v>
      </c>
      <c r="E3493" s="172">
        <v>0</v>
      </c>
      <c r="F3493" s="172"/>
      <c r="G3493" s="169"/>
      <c r="H3493" s="173">
        <f>SUM(D3493:F3493)</f>
        <v>-56469.77</v>
      </c>
    </row>
    <row r="3494" spans="1:8" ht="16.5" thickBot="1" x14ac:dyDescent="0.3">
      <c r="A3494" s="110">
        <f>+A3493+1</f>
        <v>28</v>
      </c>
      <c r="B3494" s="116" t="s">
        <v>208</v>
      </c>
      <c r="C3494" s="116"/>
      <c r="D3494" s="174">
        <f>+D3490+D3492+D3493</f>
        <v>799107.38</v>
      </c>
      <c r="E3494" s="174">
        <f>+E3490+E3492+E3493</f>
        <v>0</v>
      </c>
      <c r="F3494" s="174">
        <f>+F3490+F3492+F3493</f>
        <v>0</v>
      </c>
      <c r="G3494" s="174">
        <f>+G3490+G3492</f>
        <v>0</v>
      </c>
      <c r="H3494" s="175">
        <f>SUM(D3494:G3494)</f>
        <v>799107.38</v>
      </c>
    </row>
    <row r="3495" spans="1:8" ht="15.75" thickTop="1" x14ac:dyDescent="0.2">
      <c r="A3495" s="110"/>
      <c r="B3495" s="129"/>
      <c r="C3495" s="129"/>
      <c r="D3495" s="151"/>
      <c r="E3495" s="151"/>
      <c r="F3495" s="151"/>
      <c r="G3495" s="151"/>
      <c r="H3495" s="151"/>
    </row>
    <row r="3496" spans="1:8" ht="16.5" thickBot="1" x14ac:dyDescent="0.3">
      <c r="A3496" s="110"/>
      <c r="B3496" s="135" t="s">
        <v>209</v>
      </c>
      <c r="C3496" s="135"/>
      <c r="D3496" s="151"/>
      <c r="E3496" s="151"/>
      <c r="F3496" s="151"/>
      <c r="G3496" s="151"/>
      <c r="H3496" s="151"/>
    </row>
    <row r="3497" spans="1:8" ht="15.75" thickTop="1" x14ac:dyDescent="0.2">
      <c r="A3497" s="110">
        <f>+A3494+1</f>
        <v>29</v>
      </c>
      <c r="B3497" s="129" t="s">
        <v>168</v>
      </c>
      <c r="C3497" s="129"/>
      <c r="D3497" s="176"/>
      <c r="E3497" s="177"/>
      <c r="F3497" s="178"/>
      <c r="G3497" s="179">
        <v>976.71</v>
      </c>
      <c r="H3497" s="180">
        <f>G3497</f>
        <v>976.71</v>
      </c>
    </row>
    <row r="3498" spans="1:8" x14ac:dyDescent="0.2">
      <c r="A3498" s="110">
        <f t="shared" ref="A3498:A3506" si="160">+A3497+1</f>
        <v>30</v>
      </c>
      <c r="B3498" s="129" t="s">
        <v>169</v>
      </c>
      <c r="C3498" s="129"/>
      <c r="D3498" s="181"/>
      <c r="E3498" s="182"/>
      <c r="F3498" s="141"/>
      <c r="G3498" s="142">
        <v>790.95</v>
      </c>
      <c r="H3498" s="183">
        <f t="shared" ref="H3498:H3505" si="161">+G3498</f>
        <v>790.95</v>
      </c>
    </row>
    <row r="3499" spans="1:8" x14ac:dyDescent="0.2">
      <c r="A3499" s="110">
        <f t="shared" si="160"/>
        <v>31</v>
      </c>
      <c r="B3499" s="129" t="s">
        <v>360</v>
      </c>
      <c r="C3499" s="129"/>
      <c r="D3499" s="181"/>
      <c r="E3499" s="182"/>
      <c r="F3499" s="141"/>
      <c r="G3499" s="142">
        <v>0</v>
      </c>
      <c r="H3499" s="183">
        <f t="shared" si="161"/>
        <v>0</v>
      </c>
    </row>
    <row r="3500" spans="1:8" x14ac:dyDescent="0.2">
      <c r="A3500" s="110">
        <f t="shared" si="160"/>
        <v>32</v>
      </c>
      <c r="B3500" s="129" t="s">
        <v>210</v>
      </c>
      <c r="C3500" s="129"/>
      <c r="D3500" s="181"/>
      <c r="E3500" s="182"/>
      <c r="F3500" s="141"/>
      <c r="G3500" s="142">
        <v>0</v>
      </c>
      <c r="H3500" s="183">
        <f t="shared" si="161"/>
        <v>0</v>
      </c>
    </row>
    <row r="3501" spans="1:8" x14ac:dyDescent="0.2">
      <c r="A3501" s="110">
        <f t="shared" si="160"/>
        <v>33</v>
      </c>
      <c r="B3501" s="129"/>
      <c r="C3501" s="129"/>
      <c r="D3501" s="181"/>
      <c r="E3501" s="182"/>
      <c r="F3501" s="141"/>
      <c r="G3501" s="265"/>
      <c r="H3501" s="274"/>
    </row>
    <row r="3502" spans="1:8" x14ac:dyDescent="0.2">
      <c r="A3502" s="110">
        <f t="shared" si="160"/>
        <v>34</v>
      </c>
      <c r="B3502" s="129" t="s">
        <v>211</v>
      </c>
      <c r="C3502" s="129"/>
      <c r="D3502" s="181"/>
      <c r="E3502" s="182"/>
      <c r="F3502" s="141"/>
      <c r="G3502" s="142">
        <v>0</v>
      </c>
      <c r="H3502" s="183">
        <f t="shared" si="161"/>
        <v>0</v>
      </c>
    </row>
    <row r="3503" spans="1:8" x14ac:dyDescent="0.2">
      <c r="A3503" s="110">
        <f t="shared" si="160"/>
        <v>35</v>
      </c>
      <c r="B3503" s="129" t="s">
        <v>212</v>
      </c>
      <c r="C3503" s="129"/>
      <c r="D3503" s="181"/>
      <c r="E3503" s="182"/>
      <c r="F3503" s="141"/>
      <c r="G3503" s="142">
        <v>0</v>
      </c>
      <c r="H3503" s="183">
        <f t="shared" si="161"/>
        <v>0</v>
      </c>
    </row>
    <row r="3504" spans="1:8" x14ac:dyDescent="0.2">
      <c r="A3504" s="110">
        <f t="shared" si="160"/>
        <v>36</v>
      </c>
      <c r="B3504" s="129" t="s">
        <v>213</v>
      </c>
      <c r="C3504" s="129"/>
      <c r="D3504" s="181"/>
      <c r="E3504" s="182"/>
      <c r="F3504" s="141"/>
      <c r="G3504" s="142">
        <v>0</v>
      </c>
      <c r="H3504" s="183">
        <f t="shared" si="161"/>
        <v>0</v>
      </c>
    </row>
    <row r="3505" spans="1:9" ht="60.75" thickBot="1" x14ac:dyDescent="0.25">
      <c r="A3505" s="184">
        <f t="shared" si="160"/>
        <v>37</v>
      </c>
      <c r="B3505" s="185" t="s">
        <v>214</v>
      </c>
      <c r="C3505" s="186"/>
      <c r="D3505" s="187"/>
      <c r="E3505" s="188"/>
      <c r="F3505" s="189"/>
      <c r="G3505" s="190">
        <v>0</v>
      </c>
      <c r="H3505" s="191">
        <f t="shared" si="161"/>
        <v>0</v>
      </c>
    </row>
    <row r="3506" spans="1:9" ht="17.25" thickTop="1" thickBot="1" x14ac:dyDescent="0.3">
      <c r="A3506" s="110">
        <f t="shared" si="160"/>
        <v>38</v>
      </c>
      <c r="B3506" s="724" t="s">
        <v>215</v>
      </c>
      <c r="C3506" s="116"/>
      <c r="D3506" s="192"/>
      <c r="E3506" s="143"/>
      <c r="F3506" s="193"/>
      <c r="G3506" s="194">
        <f>SUM(G3497:G3505)</f>
        <v>1767.66</v>
      </c>
      <c r="H3506" s="194">
        <f>SUM(H3497:H3505)</f>
        <v>1767.66</v>
      </c>
    </row>
    <row r="3507" spans="1:9" ht="16.5" thickTop="1" thickBot="1" x14ac:dyDescent="0.25">
      <c r="A3507" s="110"/>
      <c r="B3507" s="129"/>
      <c r="C3507" s="129"/>
      <c r="D3507" s="195"/>
      <c r="E3507" s="195"/>
      <c r="F3507" s="195"/>
      <c r="G3507" s="195"/>
      <c r="H3507" s="195"/>
    </row>
    <row r="3508" spans="1:9" ht="17.25" thickTop="1" thickBot="1" x14ac:dyDescent="0.3">
      <c r="A3508" s="110">
        <f>+A3506+1</f>
        <v>39</v>
      </c>
      <c r="B3508" s="116" t="s">
        <v>216</v>
      </c>
      <c r="C3508" s="116"/>
      <c r="D3508" s="196">
        <f>D3494</f>
        <v>799107.38</v>
      </c>
      <c r="E3508" s="196">
        <f>E3494</f>
        <v>0</v>
      </c>
      <c r="F3508" s="196">
        <f>F3494</f>
        <v>0</v>
      </c>
      <c r="G3508" s="194">
        <f>G3494+G3506</f>
        <v>1767.66</v>
      </c>
      <c r="H3508" s="194">
        <f>H3494+H3506</f>
        <v>800875.04</v>
      </c>
      <c r="I3508" s="482"/>
    </row>
    <row r="3509" spans="1:9" ht="16.5" thickTop="1" thickBot="1" x14ac:dyDescent="0.25">
      <c r="A3509" s="110">
        <f>+A3508+1</f>
        <v>40</v>
      </c>
      <c r="B3509" s="725" t="s">
        <v>217</v>
      </c>
      <c r="C3509" s="197"/>
      <c r="D3509" s="201"/>
      <c r="E3509" s="198"/>
      <c r="F3509" s="198"/>
      <c r="G3509" s="198"/>
      <c r="H3509" s="382">
        <v>9.1464800000000002E-3</v>
      </c>
    </row>
    <row r="3510" spans="1:9" ht="15.75" thickTop="1" x14ac:dyDescent="0.2"/>
    <row r="3512" spans="1:9" ht="20.25" x14ac:dyDescent="0.3">
      <c r="A3512" s="109" t="s">
        <v>134</v>
      </c>
      <c r="B3512" s="110"/>
      <c r="C3512" s="109"/>
      <c r="E3512" s="202"/>
      <c r="F3512" s="110"/>
      <c r="G3512" s="110"/>
      <c r="H3512" s="110"/>
    </row>
    <row r="3513" spans="1:9" ht="20.25" x14ac:dyDescent="0.3">
      <c r="A3513" s="112" t="s">
        <v>645</v>
      </c>
      <c r="B3513" s="109"/>
      <c r="C3513" s="109"/>
      <c r="D3513" s="110"/>
      <c r="E3513" s="111"/>
      <c r="F3513" s="110"/>
      <c r="G3513" s="110"/>
      <c r="H3513" s="110"/>
    </row>
    <row r="3514" spans="1:9" x14ac:dyDescent="0.2">
      <c r="A3514" s="113" t="s">
        <v>173</v>
      </c>
      <c r="B3514" s="114"/>
      <c r="C3514" s="115"/>
      <c r="D3514" s="110"/>
      <c r="E3514" s="111"/>
      <c r="F3514" s="110"/>
      <c r="G3514" s="110"/>
      <c r="H3514" s="110"/>
    </row>
    <row r="3515" spans="1:9" ht="21" thickBot="1" x14ac:dyDescent="0.35">
      <c r="A3515" s="256" t="s">
        <v>523</v>
      </c>
      <c r="B3515" s="257"/>
      <c r="C3515" s="257"/>
      <c r="D3515" s="110"/>
      <c r="E3515" s="111"/>
      <c r="F3515" s="110"/>
      <c r="G3515" s="110"/>
      <c r="H3515" s="110"/>
    </row>
    <row r="3516" spans="1:9" ht="15.75" thickBot="1" x14ac:dyDescent="0.25">
      <c r="A3516" s="110"/>
      <c r="B3516" s="110"/>
      <c r="C3516" s="110"/>
      <c r="D3516" s="110"/>
      <c r="E3516" s="111"/>
      <c r="F3516" s="110"/>
      <c r="G3516" s="110"/>
      <c r="H3516" s="110"/>
    </row>
    <row r="3517" spans="1:9" ht="15.75" thickTop="1" x14ac:dyDescent="0.2">
      <c r="A3517" s="110">
        <v>1</v>
      </c>
      <c r="B3517" s="117" t="s">
        <v>174</v>
      </c>
      <c r="C3517" s="388">
        <v>662</v>
      </c>
      <c r="D3517" s="118"/>
      <c r="E3517" s="119"/>
      <c r="F3517" s="110"/>
      <c r="G3517" s="120"/>
      <c r="H3517" s="120"/>
    </row>
    <row r="3518" spans="1:9" x14ac:dyDescent="0.2">
      <c r="A3518" s="110">
        <v>2</v>
      </c>
      <c r="B3518" s="117" t="s">
        <v>175</v>
      </c>
      <c r="C3518" s="121" t="s">
        <v>636</v>
      </c>
      <c r="D3518" s="122"/>
      <c r="E3518" s="123"/>
      <c r="F3518" s="110"/>
      <c r="G3518" s="120"/>
      <c r="H3518" s="120"/>
    </row>
    <row r="3519" spans="1:9" ht="15.75" thickBot="1" x14ac:dyDescent="0.25">
      <c r="A3519" s="110">
        <v>3</v>
      </c>
      <c r="B3519" s="117" t="s">
        <v>176</v>
      </c>
      <c r="C3519" s="124" t="s">
        <v>517</v>
      </c>
      <c r="D3519" s="125"/>
      <c r="E3519" s="126"/>
      <c r="F3519" s="120"/>
      <c r="G3519" s="120"/>
      <c r="H3519" s="120"/>
    </row>
    <row r="3520" spans="1:9" ht="15.75" thickTop="1" x14ac:dyDescent="0.2">
      <c r="A3520" s="110"/>
      <c r="B3520" s="117" t="s">
        <v>177</v>
      </c>
      <c r="C3520" s="117"/>
      <c r="D3520" s="127"/>
      <c r="E3520" s="128"/>
      <c r="F3520" s="120"/>
      <c r="G3520" s="120"/>
      <c r="H3520" s="120"/>
    </row>
    <row r="3521" spans="1:8" x14ac:dyDescent="0.2">
      <c r="A3521" s="110"/>
      <c r="B3521" s="110"/>
      <c r="C3521" s="110"/>
      <c r="D3521" s="110"/>
      <c r="E3521" s="111"/>
      <c r="F3521" s="110"/>
      <c r="G3521" s="110"/>
      <c r="H3521" s="110"/>
    </row>
    <row r="3522" spans="1:8" x14ac:dyDescent="0.2">
      <c r="A3522" s="110"/>
      <c r="B3522" s="117"/>
      <c r="C3522" s="117"/>
      <c r="D3522" s="120"/>
      <c r="E3522" s="128"/>
      <c r="F3522" s="127" t="s">
        <v>178</v>
      </c>
      <c r="G3522" s="120"/>
      <c r="H3522" s="120"/>
    </row>
    <row r="3523" spans="1:8" x14ac:dyDescent="0.2">
      <c r="A3523" s="110"/>
      <c r="B3523" s="129"/>
      <c r="C3523" s="129"/>
      <c r="D3523" s="130" t="s">
        <v>179</v>
      </c>
      <c r="E3523" s="131" t="s">
        <v>180</v>
      </c>
      <c r="F3523" s="127" t="s">
        <v>181</v>
      </c>
      <c r="G3523" s="127" t="s">
        <v>182</v>
      </c>
      <c r="H3523" s="120"/>
    </row>
    <row r="3524" spans="1:8" x14ac:dyDescent="0.2">
      <c r="A3524" s="110">
        <v>4</v>
      </c>
      <c r="B3524" s="117" t="s">
        <v>154</v>
      </c>
      <c r="C3524" s="117"/>
      <c r="D3524" s="275"/>
      <c r="E3524" s="132" t="s">
        <v>509</v>
      </c>
      <c r="F3524" s="276"/>
      <c r="G3524" s="422" t="s">
        <v>510</v>
      </c>
      <c r="H3524" s="275"/>
    </row>
    <row r="3525" spans="1:8" ht="15.75" x14ac:dyDescent="0.25">
      <c r="A3525" s="110"/>
      <c r="B3525" s="129"/>
      <c r="C3525" s="129"/>
      <c r="D3525" s="134" t="s">
        <v>183</v>
      </c>
      <c r="E3525" s="135" t="s">
        <v>183</v>
      </c>
      <c r="F3525" s="136" t="s">
        <v>183</v>
      </c>
      <c r="G3525" s="136" t="s">
        <v>184</v>
      </c>
      <c r="H3525" s="136" t="s">
        <v>185</v>
      </c>
    </row>
    <row r="3526" spans="1:8" ht="16.5" thickBot="1" x14ac:dyDescent="0.3">
      <c r="A3526" s="110"/>
      <c r="B3526" s="135" t="s">
        <v>186</v>
      </c>
      <c r="C3526" s="135"/>
      <c r="D3526" s="137"/>
      <c r="E3526" s="138"/>
      <c r="F3526" s="137"/>
      <c r="G3526" s="137"/>
      <c r="H3526" s="137"/>
    </row>
    <row r="3527" spans="1:8" ht="16.5" thickTop="1" x14ac:dyDescent="0.25">
      <c r="A3527" s="139">
        <f>1+A3524</f>
        <v>5</v>
      </c>
      <c r="B3527" s="117" t="s">
        <v>187</v>
      </c>
      <c r="C3527" s="135"/>
      <c r="D3527" s="216">
        <v>0</v>
      </c>
      <c r="E3527" s="217"/>
      <c r="F3527" s="218"/>
      <c r="G3527" s="219"/>
      <c r="H3527" s="220">
        <f>+D3527</f>
        <v>0</v>
      </c>
    </row>
    <row r="3528" spans="1:8" x14ac:dyDescent="0.2">
      <c r="A3528" s="110">
        <f>+A3527+1</f>
        <v>6</v>
      </c>
      <c r="B3528" s="129" t="s">
        <v>188</v>
      </c>
      <c r="C3528" s="129"/>
      <c r="D3528" s="221"/>
      <c r="E3528" s="222">
        <v>0</v>
      </c>
      <c r="F3528" s="223"/>
      <c r="G3528" s="224"/>
      <c r="H3528" s="220">
        <f>+E3528</f>
        <v>0</v>
      </c>
    </row>
    <row r="3529" spans="1:8" x14ac:dyDescent="0.2">
      <c r="A3529" s="110">
        <f>+A3528+1</f>
        <v>7</v>
      </c>
      <c r="B3529" s="129" t="s">
        <v>155</v>
      </c>
      <c r="C3529" s="129"/>
      <c r="D3529" s="225"/>
      <c r="E3529" s="226"/>
      <c r="F3529" s="227">
        <v>0</v>
      </c>
      <c r="G3529" s="228"/>
      <c r="H3529" s="229">
        <f>+F3529</f>
        <v>0</v>
      </c>
    </row>
    <row r="3530" spans="1:8" x14ac:dyDescent="0.2">
      <c r="A3530" s="110">
        <f>+A3529+1</f>
        <v>8</v>
      </c>
      <c r="B3530" s="129" t="s">
        <v>156</v>
      </c>
      <c r="C3530" s="129"/>
      <c r="D3530" s="225"/>
      <c r="E3530" s="230"/>
      <c r="F3530" s="231">
        <v>0</v>
      </c>
      <c r="G3530" s="232"/>
      <c r="H3530" s="229">
        <f>+F3530</f>
        <v>0</v>
      </c>
    </row>
    <row r="3531" spans="1:8" ht="15.75" thickBot="1" x14ac:dyDescent="0.25">
      <c r="A3531" s="110">
        <f>+A3530+1</f>
        <v>9</v>
      </c>
      <c r="B3531" s="129" t="s">
        <v>189</v>
      </c>
      <c r="C3531" s="129"/>
      <c r="D3531" s="225"/>
      <c r="E3531" s="233"/>
      <c r="F3531" s="234"/>
      <c r="G3531" s="414">
        <v>233000</v>
      </c>
      <c r="H3531" s="415">
        <f>+G3531</f>
        <v>233000</v>
      </c>
    </row>
    <row r="3532" spans="1:8" ht="17.25" thickTop="1" thickBot="1" x14ac:dyDescent="0.3">
      <c r="A3532" s="110">
        <f>+A3531+1</f>
        <v>10</v>
      </c>
      <c r="B3532" s="116" t="s">
        <v>190</v>
      </c>
      <c r="C3532" s="116"/>
      <c r="D3532" s="237">
        <f>+D3527</f>
        <v>0</v>
      </c>
      <c r="E3532" s="238">
        <f>+E3528</f>
        <v>0</v>
      </c>
      <c r="F3532" s="239">
        <f>+F3529+F3530</f>
        <v>0</v>
      </c>
      <c r="G3532" s="385">
        <f>+G3531</f>
        <v>233000</v>
      </c>
      <c r="H3532" s="385">
        <f>SUM(D3532:G3532)</f>
        <v>233000</v>
      </c>
    </row>
    <row r="3533" spans="1:8" ht="15.75" thickTop="1" x14ac:dyDescent="0.2">
      <c r="A3533" s="110"/>
      <c r="B3533" s="129"/>
      <c r="C3533" s="129"/>
      <c r="D3533" s="144"/>
      <c r="E3533" s="145"/>
      <c r="F3533" s="144"/>
      <c r="G3533" s="144"/>
      <c r="H3533" s="144"/>
    </row>
    <row r="3534" spans="1:8" ht="16.5" thickBot="1" x14ac:dyDescent="0.3">
      <c r="A3534" s="110"/>
      <c r="B3534" s="135" t="s">
        <v>191</v>
      </c>
      <c r="C3534" s="135"/>
      <c r="D3534" s="144"/>
      <c r="E3534" s="145"/>
      <c r="F3534" s="144"/>
      <c r="G3534" s="144"/>
      <c r="H3534" s="144"/>
    </row>
    <row r="3535" spans="1:8" ht="15.75" thickTop="1" x14ac:dyDescent="0.2">
      <c r="A3535" s="110">
        <f>+A3532+1</f>
        <v>11</v>
      </c>
      <c r="B3535" s="129" t="s">
        <v>192</v>
      </c>
      <c r="C3535" s="129"/>
      <c r="D3535" s="146">
        <v>0</v>
      </c>
      <c r="E3535" s="147">
        <v>0</v>
      </c>
      <c r="F3535" s="147">
        <v>0</v>
      </c>
      <c r="G3535" s="147">
        <v>131949.9</v>
      </c>
      <c r="H3535" s="148">
        <f>SUM(D3535:G3535)</f>
        <v>131949.9</v>
      </c>
    </row>
    <row r="3536" spans="1:8" ht="16.5" thickBot="1" x14ac:dyDescent="0.3">
      <c r="A3536" s="110">
        <f>+A3535+1</f>
        <v>12</v>
      </c>
      <c r="B3536" s="724" t="s">
        <v>193</v>
      </c>
      <c r="C3536" s="116"/>
      <c r="D3536" s="277">
        <f>+D3532-D3535</f>
        <v>0</v>
      </c>
      <c r="E3536" s="149">
        <f>+E3532-E3535</f>
        <v>0</v>
      </c>
      <c r="F3536" s="149">
        <f>+F3532-F3535</f>
        <v>0</v>
      </c>
      <c r="G3536" s="149">
        <f>+G3532-G3535</f>
        <v>101050.1</v>
      </c>
      <c r="H3536" s="150">
        <f>+H3532-H3535</f>
        <v>101050.1</v>
      </c>
    </row>
    <row r="3537" spans="1:8" ht="15.75" thickTop="1" x14ac:dyDescent="0.2">
      <c r="A3537" s="110"/>
      <c r="B3537" s="129"/>
      <c r="C3537" s="129"/>
      <c r="D3537" s="129"/>
      <c r="E3537" s="151"/>
      <c r="F3537" s="129"/>
      <c r="G3537" s="129"/>
      <c r="H3537" s="129"/>
    </row>
    <row r="3538" spans="1:8" ht="16.5" thickBot="1" x14ac:dyDescent="0.3">
      <c r="A3538" s="110"/>
      <c r="B3538" s="152" t="s">
        <v>194</v>
      </c>
      <c r="C3538" s="134"/>
      <c r="D3538" s="129"/>
      <c r="E3538" s="151"/>
      <c r="F3538" s="129"/>
      <c r="G3538" s="129"/>
      <c r="H3538" s="129"/>
    </row>
    <row r="3539" spans="1:8" ht="15.75" thickTop="1" x14ac:dyDescent="0.2">
      <c r="A3539" s="110">
        <f>+A3536+1</f>
        <v>13</v>
      </c>
      <c r="B3539" s="129" t="s">
        <v>195</v>
      </c>
      <c r="C3539" s="129"/>
      <c r="D3539" s="153"/>
      <c r="E3539" s="154"/>
      <c r="F3539" s="140"/>
      <c r="G3539" s="155"/>
      <c r="H3539" s="418">
        <f>H3474</f>
        <v>171040141</v>
      </c>
    </row>
    <row r="3540" spans="1:8" x14ac:dyDescent="0.2">
      <c r="A3540" s="110">
        <f>+A3539+1</f>
        <v>14</v>
      </c>
      <c r="B3540" s="110" t="s">
        <v>196</v>
      </c>
      <c r="C3540" s="110"/>
      <c r="D3540" s="157"/>
      <c r="E3540" s="158"/>
      <c r="F3540" s="159"/>
      <c r="G3540" s="160"/>
      <c r="H3540" s="419">
        <v>0</v>
      </c>
    </row>
    <row r="3541" spans="1:8" x14ac:dyDescent="0.2">
      <c r="A3541" s="110">
        <f>+A3540+1</f>
        <v>15</v>
      </c>
      <c r="B3541" s="129" t="s">
        <v>197</v>
      </c>
      <c r="C3541" s="129"/>
      <c r="D3541" s="157"/>
      <c r="E3541" s="158"/>
      <c r="F3541" s="159"/>
      <c r="G3541" s="160"/>
      <c r="H3541" s="419">
        <v>0</v>
      </c>
    </row>
    <row r="3542" spans="1:8" ht="15.75" thickBot="1" x14ac:dyDescent="0.25">
      <c r="A3542" s="110">
        <f>+A3541+1</f>
        <v>16</v>
      </c>
      <c r="B3542" s="129" t="s">
        <v>198</v>
      </c>
      <c r="C3542" s="129"/>
      <c r="D3542" s="157"/>
      <c r="E3542" s="158"/>
      <c r="F3542" s="159"/>
      <c r="G3542" s="160"/>
      <c r="H3542" s="419">
        <v>0</v>
      </c>
    </row>
    <row r="3543" spans="1:8" ht="17.25" thickTop="1" thickBot="1" x14ac:dyDescent="0.3">
      <c r="A3543" s="110">
        <f>+A3542+1</f>
        <v>17</v>
      </c>
      <c r="B3543" s="116" t="s">
        <v>199</v>
      </c>
      <c r="C3543" s="116"/>
      <c r="D3543" s="162"/>
      <c r="E3543" s="163"/>
      <c r="F3543" s="164"/>
      <c r="G3543" s="164"/>
      <c r="H3543" s="420">
        <f>+H3539+H3540+H3541-H3542</f>
        <v>171040141</v>
      </c>
    </row>
    <row r="3544" spans="1:8" ht="15.75" thickTop="1" x14ac:dyDescent="0.2">
      <c r="A3544" s="110"/>
      <c r="B3544" s="129" t="s">
        <v>177</v>
      </c>
      <c r="C3544" s="129"/>
      <c r="D3544" s="166"/>
      <c r="E3544" s="167"/>
      <c r="F3544" s="166"/>
      <c r="G3544" s="166"/>
      <c r="H3544" s="166"/>
    </row>
    <row r="3545" spans="1:8" ht="16.5" thickBot="1" x14ac:dyDescent="0.3">
      <c r="A3545" s="110"/>
      <c r="B3545" s="135" t="s">
        <v>200</v>
      </c>
      <c r="C3545" s="135"/>
      <c r="D3545" s="166"/>
      <c r="E3545" s="167"/>
      <c r="F3545" s="166"/>
      <c r="G3545" s="166"/>
      <c r="H3545" s="166"/>
    </row>
    <row r="3546" spans="1:8" ht="15.75" thickTop="1" x14ac:dyDescent="0.2">
      <c r="A3546" s="110">
        <f>+A3543+1</f>
        <v>18</v>
      </c>
      <c r="B3546" s="129" t="s">
        <v>201</v>
      </c>
      <c r="C3546" s="129"/>
      <c r="D3546" s="199">
        <v>0</v>
      </c>
      <c r="E3546" s="200">
        <f>+INT(E3536/$H$32*10000000)/10000000</f>
        <v>0</v>
      </c>
      <c r="F3546" s="200">
        <f>+INT(F3536/$H$32*10000000)/10000000</f>
        <v>0</v>
      </c>
      <c r="G3546" s="200">
        <f>+INT(G3536/$H$3543*10000000)/10000000</f>
        <v>5.9069999999999999E-4</v>
      </c>
      <c r="H3546" s="278">
        <f>SUM(D3546:G3546)</f>
        <v>5.9069999999999999E-4</v>
      </c>
    </row>
    <row r="3547" spans="1:8" x14ac:dyDescent="0.2">
      <c r="A3547" s="110">
        <f t="shared" ref="A3547:A3552" si="162">+A3546+1</f>
        <v>19</v>
      </c>
      <c r="B3547" s="129" t="s">
        <v>202</v>
      </c>
      <c r="C3547" s="129"/>
      <c r="D3547" s="142">
        <v>0</v>
      </c>
      <c r="E3547" s="142">
        <f>+$H$32*E3546</f>
        <v>0</v>
      </c>
      <c r="F3547" s="142">
        <f>+$H$32*F3546</f>
        <v>0</v>
      </c>
      <c r="G3547" s="142">
        <f>+$H$3543*G3546</f>
        <v>101033.41128869999</v>
      </c>
      <c r="H3547" s="168">
        <f>SUM(D3547:G3547)</f>
        <v>101033.41128869999</v>
      </c>
    </row>
    <row r="3548" spans="1:8" x14ac:dyDescent="0.2">
      <c r="A3548" s="110">
        <f t="shared" si="162"/>
        <v>20</v>
      </c>
      <c r="B3548" s="129" t="s">
        <v>203</v>
      </c>
      <c r="C3548" s="129"/>
      <c r="D3548" s="281">
        <f>IF(D3536&lt;&gt;0,+D3547-D3536,0)</f>
        <v>0</v>
      </c>
      <c r="E3548" s="283">
        <f>IF(E3536&lt;&gt;0,+E3547-E3536,0)</f>
        <v>0</v>
      </c>
      <c r="F3548" s="283">
        <f>IF(F3536&lt;&gt;0,+F3547-F3536,0)</f>
        <v>0</v>
      </c>
      <c r="G3548" s="282">
        <f>IF(G3536&lt;&gt;0,+G3547-G3536,0)</f>
        <v>-16.688711300012073</v>
      </c>
      <c r="H3548" s="168">
        <f>SUM(D3548:G3548)</f>
        <v>-16.688711300012073</v>
      </c>
    </row>
    <row r="3549" spans="1:8" ht="15.75" x14ac:dyDescent="0.25">
      <c r="A3549" s="110">
        <f t="shared" si="162"/>
        <v>21</v>
      </c>
      <c r="B3549" s="129" t="s">
        <v>204</v>
      </c>
      <c r="C3549" s="129"/>
      <c r="D3549" s="267"/>
      <c r="E3549" s="169"/>
      <c r="F3549" s="169"/>
      <c r="G3549" s="169"/>
      <c r="H3549" s="268"/>
    </row>
    <row r="3550" spans="1:8" x14ac:dyDescent="0.2">
      <c r="A3550" s="110">
        <f t="shared" si="162"/>
        <v>22</v>
      </c>
      <c r="B3550" s="129" t="s">
        <v>205</v>
      </c>
      <c r="C3550" s="129"/>
      <c r="D3550" s="271"/>
      <c r="E3550" s="273"/>
      <c r="F3550" s="273"/>
      <c r="G3550" s="273"/>
      <c r="H3550" s="272"/>
    </row>
    <row r="3551" spans="1:8" x14ac:dyDescent="0.2">
      <c r="A3551" s="110">
        <f t="shared" si="162"/>
        <v>23</v>
      </c>
      <c r="B3551" s="129" t="s">
        <v>206</v>
      </c>
      <c r="C3551" s="129"/>
      <c r="D3551" s="271"/>
      <c r="E3551" s="273"/>
      <c r="F3551" s="273"/>
      <c r="G3551" s="273"/>
      <c r="H3551" s="272"/>
    </row>
    <row r="3552" spans="1:8" x14ac:dyDescent="0.2">
      <c r="A3552" s="110">
        <f t="shared" si="162"/>
        <v>24</v>
      </c>
      <c r="B3552" s="129" t="s">
        <v>145</v>
      </c>
      <c r="C3552" s="129"/>
      <c r="D3552" s="269"/>
      <c r="E3552" s="270"/>
      <c r="F3552" s="270"/>
      <c r="G3552" s="270"/>
      <c r="H3552" s="266"/>
    </row>
    <row r="3553" spans="1:8" x14ac:dyDescent="0.2">
      <c r="A3553" s="139" t="s">
        <v>139</v>
      </c>
      <c r="B3553" s="170" t="s">
        <v>146</v>
      </c>
      <c r="C3553" s="212"/>
      <c r="D3553" s="171">
        <v>0</v>
      </c>
      <c r="E3553" s="172">
        <v>0</v>
      </c>
      <c r="F3553" s="172"/>
      <c r="G3553" s="172">
        <v>0</v>
      </c>
      <c r="H3553" s="168">
        <f>SUM(D3553:G3553)</f>
        <v>0</v>
      </c>
    </row>
    <row r="3554" spans="1:8" x14ac:dyDescent="0.2">
      <c r="A3554" s="139" t="s">
        <v>140</v>
      </c>
      <c r="B3554" s="170" t="s">
        <v>147</v>
      </c>
      <c r="C3554" s="129"/>
      <c r="D3554" s="171">
        <v>0</v>
      </c>
      <c r="E3554" s="172">
        <v>0</v>
      </c>
      <c r="F3554" s="172"/>
      <c r="G3554" s="172">
        <v>0</v>
      </c>
      <c r="H3554" s="168">
        <f>SUM(D3554:G3554)</f>
        <v>0</v>
      </c>
    </row>
    <row r="3555" spans="1:8" x14ac:dyDescent="0.2">
      <c r="A3555" s="139" t="s">
        <v>141</v>
      </c>
      <c r="B3555" s="129" t="s">
        <v>407</v>
      </c>
      <c r="C3555" s="129"/>
      <c r="D3555" s="279">
        <f>+D3547+D3553+D3554</f>
        <v>0</v>
      </c>
      <c r="E3555" s="172">
        <f>+E3547+E3553+E3554</f>
        <v>0</v>
      </c>
      <c r="F3555" s="172">
        <f>+F3547+F3553+F3554</f>
        <v>0</v>
      </c>
      <c r="G3555" s="280">
        <f>+G3547+G3553+G3554</f>
        <v>101033.41128869999</v>
      </c>
      <c r="H3555" s="168">
        <f>SUM(D3555:G3555)</f>
        <v>101033.41128869999</v>
      </c>
    </row>
    <row r="3556" spans="1:8" x14ac:dyDescent="0.2">
      <c r="A3556" s="110">
        <v>25</v>
      </c>
      <c r="B3556" s="129" t="s">
        <v>148</v>
      </c>
      <c r="C3556" s="129"/>
      <c r="D3556" s="279">
        <v>0</v>
      </c>
      <c r="E3556" s="172">
        <v>0</v>
      </c>
      <c r="F3556" s="172"/>
      <c r="G3556" s="280">
        <v>101033.44</v>
      </c>
      <c r="H3556" s="168">
        <f>SUM(D3556:G3556)</f>
        <v>101033.44</v>
      </c>
    </row>
    <row r="3557" spans="1:8" x14ac:dyDescent="0.2">
      <c r="A3557" s="110">
        <f>+A3556+1</f>
        <v>26</v>
      </c>
      <c r="B3557" s="129" t="s">
        <v>149</v>
      </c>
      <c r="C3557" s="129"/>
      <c r="D3557" s="279">
        <f>+D3556-D3555</f>
        <v>0</v>
      </c>
      <c r="E3557" s="142">
        <f>+E3556-E3555</f>
        <v>0</v>
      </c>
      <c r="F3557" s="142">
        <f>+F3556-F3555</f>
        <v>0</v>
      </c>
      <c r="G3557" s="280">
        <f>+G3556-G3555</f>
        <v>2.871130000858102E-2</v>
      </c>
      <c r="H3557" s="168">
        <f>SUM(D3557:G3557)</f>
        <v>2.871130000858102E-2</v>
      </c>
    </row>
    <row r="3558" spans="1:8" ht="15.75" thickBot="1" x14ac:dyDescent="0.25">
      <c r="A3558" s="110">
        <f>+A3557+1</f>
        <v>27</v>
      </c>
      <c r="B3558" s="129" t="s">
        <v>207</v>
      </c>
      <c r="C3558" s="129"/>
      <c r="D3558" s="171">
        <v>0</v>
      </c>
      <c r="E3558" s="172">
        <v>0</v>
      </c>
      <c r="F3558" s="172"/>
      <c r="G3558" s="169"/>
      <c r="H3558" s="173">
        <f>SUM(D3558:F3558)</f>
        <v>0</v>
      </c>
    </row>
    <row r="3559" spans="1:8" ht="16.5" thickBot="1" x14ac:dyDescent="0.3">
      <c r="A3559" s="110">
        <f>+A3558+1</f>
        <v>28</v>
      </c>
      <c r="B3559" s="116" t="s">
        <v>208</v>
      </c>
      <c r="C3559" s="116"/>
      <c r="D3559" s="174">
        <f>+D3555+D3557+D3558</f>
        <v>0</v>
      </c>
      <c r="E3559" s="174">
        <f>+E3555+E3557+E3558</f>
        <v>0</v>
      </c>
      <c r="F3559" s="174">
        <f>+F3555+F3557+F3558</f>
        <v>0</v>
      </c>
      <c r="G3559" s="174">
        <f>+G3555+G3557</f>
        <v>101033.44</v>
      </c>
      <c r="H3559" s="175">
        <f>SUM(D3559:G3559)</f>
        <v>101033.44</v>
      </c>
    </row>
    <row r="3560" spans="1:8" ht="15.75" thickTop="1" x14ac:dyDescent="0.2">
      <c r="A3560" s="110"/>
      <c r="B3560" s="129"/>
      <c r="C3560" s="129"/>
      <c r="D3560" s="151"/>
      <c r="E3560" s="151"/>
      <c r="F3560" s="151"/>
      <c r="G3560" s="151"/>
      <c r="H3560" s="151"/>
    </row>
    <row r="3561" spans="1:8" ht="16.5" thickBot="1" x14ac:dyDescent="0.3">
      <c r="A3561" s="110"/>
      <c r="B3561" s="135" t="s">
        <v>209</v>
      </c>
      <c r="C3561" s="135"/>
      <c r="D3561" s="151"/>
      <c r="E3561" s="151"/>
      <c r="F3561" s="151"/>
      <c r="G3561" s="151"/>
      <c r="H3561" s="151"/>
    </row>
    <row r="3562" spans="1:8" ht="15.75" thickTop="1" x14ac:dyDescent="0.2">
      <c r="A3562" s="110">
        <f>+A3559+1</f>
        <v>29</v>
      </c>
      <c r="B3562" s="129" t="s">
        <v>168</v>
      </c>
      <c r="C3562" s="129"/>
      <c r="D3562" s="176"/>
      <c r="E3562" s="177"/>
      <c r="F3562" s="178"/>
      <c r="G3562" s="179">
        <v>115.34</v>
      </c>
      <c r="H3562" s="180">
        <f>G3562</f>
        <v>115.34</v>
      </c>
    </row>
    <row r="3563" spans="1:8" x14ac:dyDescent="0.2">
      <c r="A3563" s="110">
        <f t="shared" ref="A3563:A3571" si="163">+A3562+1</f>
        <v>30</v>
      </c>
      <c r="B3563" s="129" t="s">
        <v>169</v>
      </c>
      <c r="C3563" s="129"/>
      <c r="D3563" s="181"/>
      <c r="E3563" s="182"/>
      <c r="F3563" s="141"/>
      <c r="G3563" s="142">
        <v>93.4</v>
      </c>
      <c r="H3563" s="183">
        <f t="shared" ref="H3563:H3570" si="164">+G3563</f>
        <v>93.4</v>
      </c>
    </row>
    <row r="3564" spans="1:8" x14ac:dyDescent="0.2">
      <c r="A3564" s="110">
        <f t="shared" si="163"/>
        <v>31</v>
      </c>
      <c r="B3564" s="129" t="s">
        <v>360</v>
      </c>
      <c r="C3564" s="129"/>
      <c r="D3564" s="181"/>
      <c r="E3564" s="182"/>
      <c r="F3564" s="141"/>
      <c r="G3564" s="142">
        <v>0</v>
      </c>
      <c r="H3564" s="183">
        <f t="shared" si="164"/>
        <v>0</v>
      </c>
    </row>
    <row r="3565" spans="1:8" x14ac:dyDescent="0.2">
      <c r="A3565" s="110">
        <f t="shared" si="163"/>
        <v>32</v>
      </c>
      <c r="B3565" s="129" t="s">
        <v>210</v>
      </c>
      <c r="C3565" s="129"/>
      <c r="D3565" s="181"/>
      <c r="E3565" s="182"/>
      <c r="F3565" s="141"/>
      <c r="G3565" s="142">
        <v>0</v>
      </c>
      <c r="H3565" s="183">
        <f t="shared" si="164"/>
        <v>0</v>
      </c>
    </row>
    <row r="3566" spans="1:8" x14ac:dyDescent="0.2">
      <c r="A3566" s="110">
        <f t="shared" si="163"/>
        <v>33</v>
      </c>
      <c r="B3566" s="129"/>
      <c r="C3566" s="129"/>
      <c r="D3566" s="181"/>
      <c r="E3566" s="182"/>
      <c r="F3566" s="141"/>
      <c r="G3566" s="265"/>
      <c r="H3566" s="274"/>
    </row>
    <row r="3567" spans="1:8" x14ac:dyDescent="0.2">
      <c r="A3567" s="110">
        <f t="shared" si="163"/>
        <v>34</v>
      </c>
      <c r="B3567" s="129" t="s">
        <v>211</v>
      </c>
      <c r="C3567" s="129"/>
      <c r="D3567" s="181"/>
      <c r="E3567" s="182"/>
      <c r="F3567" s="141"/>
      <c r="G3567" s="142">
        <v>0</v>
      </c>
      <c r="H3567" s="183">
        <f t="shared" si="164"/>
        <v>0</v>
      </c>
    </row>
    <row r="3568" spans="1:8" x14ac:dyDescent="0.2">
      <c r="A3568" s="110">
        <f t="shared" si="163"/>
        <v>35</v>
      </c>
      <c r="B3568" s="129" t="s">
        <v>212</v>
      </c>
      <c r="C3568" s="129"/>
      <c r="D3568" s="181"/>
      <c r="E3568" s="182"/>
      <c r="F3568" s="141"/>
      <c r="G3568" s="142">
        <v>0</v>
      </c>
      <c r="H3568" s="183">
        <f t="shared" si="164"/>
        <v>0</v>
      </c>
    </row>
    <row r="3569" spans="1:9" x14ac:dyDescent="0.2">
      <c r="A3569" s="110">
        <f t="shared" si="163"/>
        <v>36</v>
      </c>
      <c r="B3569" s="129" t="s">
        <v>213</v>
      </c>
      <c r="C3569" s="129"/>
      <c r="D3569" s="181"/>
      <c r="E3569" s="182"/>
      <c r="F3569" s="141"/>
      <c r="G3569" s="142">
        <v>0</v>
      </c>
      <c r="H3569" s="183">
        <f t="shared" si="164"/>
        <v>0</v>
      </c>
    </row>
    <row r="3570" spans="1:9" ht="60.75" thickBot="1" x14ac:dyDescent="0.25">
      <c r="A3570" s="184">
        <f t="shared" si="163"/>
        <v>37</v>
      </c>
      <c r="B3570" s="185" t="s">
        <v>214</v>
      </c>
      <c r="C3570" s="186"/>
      <c r="D3570" s="187"/>
      <c r="E3570" s="188"/>
      <c r="F3570" s="189"/>
      <c r="G3570" s="190">
        <v>0</v>
      </c>
      <c r="H3570" s="191">
        <f t="shared" si="164"/>
        <v>0</v>
      </c>
    </row>
    <row r="3571" spans="1:9" ht="17.25" thickTop="1" thickBot="1" x14ac:dyDescent="0.3">
      <c r="A3571" s="110">
        <f t="shared" si="163"/>
        <v>38</v>
      </c>
      <c r="B3571" s="724" t="s">
        <v>215</v>
      </c>
      <c r="C3571" s="116"/>
      <c r="D3571" s="192"/>
      <c r="E3571" s="143"/>
      <c r="F3571" s="193"/>
      <c r="G3571" s="194">
        <f>SUM(G3562:G3570)</f>
        <v>208.74</v>
      </c>
      <c r="H3571" s="194">
        <f>SUM(H3562:H3570)</f>
        <v>208.74</v>
      </c>
    </row>
    <row r="3572" spans="1:9" ht="16.5" thickTop="1" thickBot="1" x14ac:dyDescent="0.25">
      <c r="A3572" s="110"/>
      <c r="B3572" s="129"/>
      <c r="C3572" s="129"/>
      <c r="D3572" s="195"/>
      <c r="E3572" s="195"/>
      <c r="F3572" s="195"/>
      <c r="G3572" s="195"/>
      <c r="H3572" s="195"/>
    </row>
    <row r="3573" spans="1:9" ht="17.25" thickTop="1" thickBot="1" x14ac:dyDescent="0.3">
      <c r="A3573" s="110">
        <f>+A3571+1</f>
        <v>39</v>
      </c>
      <c r="B3573" s="116" t="s">
        <v>216</v>
      </c>
      <c r="C3573" s="116"/>
      <c r="D3573" s="196">
        <f>D3559</f>
        <v>0</v>
      </c>
      <c r="E3573" s="196">
        <f>E3559</f>
        <v>0</v>
      </c>
      <c r="F3573" s="196">
        <f>F3559</f>
        <v>0</v>
      </c>
      <c r="G3573" s="194">
        <f>G3559+G3571</f>
        <v>101242.18000000001</v>
      </c>
      <c r="H3573" s="194">
        <f>H3559+H3571</f>
        <v>101242.18000000001</v>
      </c>
      <c r="I3573" s="482"/>
    </row>
    <row r="3574" spans="1:9" ht="16.5" thickTop="1" thickBot="1" x14ac:dyDescent="0.25">
      <c r="A3574" s="110">
        <f>+A3573+1</f>
        <v>40</v>
      </c>
      <c r="B3574" s="725" t="s">
        <v>217</v>
      </c>
      <c r="C3574" s="197"/>
      <c r="D3574" s="201"/>
      <c r="E3574" s="198"/>
      <c r="F3574" s="198"/>
      <c r="G3574" s="198"/>
      <c r="H3574" s="382">
        <v>1.1562499999999999E-3</v>
      </c>
    </row>
    <row r="3575" spans="1:9" ht="15.75" thickTop="1" x14ac:dyDescent="0.2"/>
    <row r="3577" spans="1:9" ht="20.25" x14ac:dyDescent="0.3">
      <c r="A3577" s="109" t="s">
        <v>134</v>
      </c>
      <c r="B3577" s="110"/>
      <c r="C3577" s="109"/>
      <c r="E3577" s="202"/>
      <c r="F3577" s="110"/>
      <c r="G3577" s="110"/>
      <c r="H3577" s="110"/>
    </row>
    <row r="3578" spans="1:9" ht="20.25" x14ac:dyDescent="0.3">
      <c r="A3578" s="112" t="s">
        <v>645</v>
      </c>
      <c r="B3578" s="109"/>
      <c r="C3578" s="109"/>
      <c r="D3578" s="110"/>
      <c r="E3578" s="111"/>
      <c r="F3578" s="110"/>
      <c r="G3578" s="110"/>
      <c r="H3578" s="110"/>
    </row>
    <row r="3579" spans="1:9" x14ac:dyDescent="0.2">
      <c r="A3579" s="113" t="s">
        <v>173</v>
      </c>
      <c r="B3579" s="114"/>
      <c r="C3579" s="115"/>
      <c r="D3579" s="110"/>
      <c r="E3579" s="111"/>
      <c r="F3579" s="110"/>
      <c r="G3579" s="110"/>
      <c r="H3579" s="110"/>
    </row>
    <row r="3580" spans="1:9" ht="21" thickBot="1" x14ac:dyDescent="0.35">
      <c r="A3580" s="256" t="s">
        <v>523</v>
      </c>
      <c r="B3580" s="257"/>
      <c r="C3580" s="257"/>
      <c r="D3580" s="110"/>
      <c r="E3580" s="111"/>
      <c r="F3580" s="110"/>
      <c r="G3580" s="110"/>
      <c r="H3580" s="110"/>
    </row>
    <row r="3581" spans="1:9" ht="15.75" thickBot="1" x14ac:dyDescent="0.25">
      <c r="A3581" s="110"/>
      <c r="B3581" s="110"/>
      <c r="C3581" s="110"/>
      <c r="D3581" s="110"/>
      <c r="E3581" s="111"/>
      <c r="F3581" s="110"/>
      <c r="G3581" s="110"/>
      <c r="H3581" s="110"/>
    </row>
    <row r="3582" spans="1:9" ht="15.75" thickTop="1" x14ac:dyDescent="0.2">
      <c r="A3582" s="110">
        <v>1</v>
      </c>
      <c r="B3582" s="117" t="s">
        <v>174</v>
      </c>
      <c r="C3582" s="388">
        <v>671</v>
      </c>
      <c r="D3582" s="118"/>
      <c r="E3582" s="119"/>
      <c r="F3582" s="110"/>
      <c r="G3582" s="120"/>
      <c r="H3582" s="120"/>
    </row>
    <row r="3583" spans="1:9" x14ac:dyDescent="0.2">
      <c r="A3583" s="110">
        <v>2</v>
      </c>
      <c r="B3583" s="117" t="s">
        <v>175</v>
      </c>
      <c r="C3583" s="121" t="s">
        <v>413</v>
      </c>
      <c r="D3583" s="122"/>
      <c r="E3583" s="123"/>
      <c r="F3583" s="110"/>
      <c r="G3583" s="120"/>
      <c r="H3583" s="120"/>
    </row>
    <row r="3584" spans="1:9" ht="15.75" thickBot="1" x14ac:dyDescent="0.25">
      <c r="A3584" s="110">
        <v>3</v>
      </c>
      <c r="B3584" s="117" t="s">
        <v>176</v>
      </c>
      <c r="C3584" s="124" t="s">
        <v>514</v>
      </c>
      <c r="D3584" s="125"/>
      <c r="E3584" s="126"/>
      <c r="F3584" s="120"/>
      <c r="G3584" s="120"/>
      <c r="H3584" s="120"/>
    </row>
    <row r="3585" spans="1:8" ht="15.75" thickTop="1" x14ac:dyDescent="0.2">
      <c r="A3585" s="110"/>
      <c r="B3585" s="117" t="s">
        <v>177</v>
      </c>
      <c r="C3585" s="117"/>
      <c r="D3585" s="127"/>
      <c r="E3585" s="128"/>
      <c r="F3585" s="120"/>
      <c r="G3585" s="120"/>
      <c r="H3585" s="120"/>
    </row>
    <row r="3586" spans="1:8" x14ac:dyDescent="0.2">
      <c r="A3586" s="110"/>
      <c r="B3586" s="110"/>
      <c r="C3586" s="110"/>
      <c r="D3586" s="110"/>
      <c r="E3586" s="111"/>
      <c r="F3586" s="110"/>
      <c r="G3586" s="110"/>
      <c r="H3586" s="110"/>
    </row>
    <row r="3587" spans="1:8" x14ac:dyDescent="0.2">
      <c r="A3587" s="110"/>
      <c r="B3587" s="117"/>
      <c r="C3587" s="117"/>
      <c r="D3587" s="120"/>
      <c r="E3587" s="128"/>
      <c r="F3587" s="127" t="s">
        <v>178</v>
      </c>
      <c r="G3587" s="120"/>
      <c r="H3587" s="120"/>
    </row>
    <row r="3588" spans="1:8" x14ac:dyDescent="0.2">
      <c r="A3588" s="110"/>
      <c r="B3588" s="129"/>
      <c r="C3588" s="129"/>
      <c r="D3588" s="130" t="s">
        <v>179</v>
      </c>
      <c r="E3588" s="131" t="s">
        <v>180</v>
      </c>
      <c r="F3588" s="127" t="s">
        <v>181</v>
      </c>
      <c r="G3588" s="127" t="s">
        <v>182</v>
      </c>
      <c r="H3588" s="120"/>
    </row>
    <row r="3589" spans="1:8" x14ac:dyDescent="0.2">
      <c r="A3589" s="110">
        <v>4</v>
      </c>
      <c r="B3589" s="117" t="s">
        <v>154</v>
      </c>
      <c r="C3589" s="117"/>
      <c r="D3589" s="275"/>
      <c r="E3589" s="132" t="s">
        <v>509</v>
      </c>
      <c r="F3589" s="276"/>
      <c r="G3589" s="422" t="s">
        <v>510</v>
      </c>
      <c r="H3589" s="275"/>
    </row>
    <row r="3590" spans="1:8" ht="15.75" x14ac:dyDescent="0.25">
      <c r="A3590" s="110"/>
      <c r="B3590" s="129"/>
      <c r="C3590" s="129"/>
      <c r="D3590" s="134" t="s">
        <v>183</v>
      </c>
      <c r="E3590" s="135" t="s">
        <v>183</v>
      </c>
      <c r="F3590" s="136" t="s">
        <v>183</v>
      </c>
      <c r="G3590" s="136" t="s">
        <v>184</v>
      </c>
      <c r="H3590" s="136" t="s">
        <v>185</v>
      </c>
    </row>
    <row r="3591" spans="1:8" ht="16.5" thickBot="1" x14ac:dyDescent="0.3">
      <c r="A3591" s="110"/>
      <c r="B3591" s="135" t="s">
        <v>186</v>
      </c>
      <c r="C3591" s="135"/>
      <c r="D3591" s="137"/>
      <c r="E3591" s="138"/>
      <c r="F3591" s="137"/>
      <c r="G3591" s="137"/>
      <c r="H3591" s="137"/>
    </row>
    <row r="3592" spans="1:8" ht="16.5" thickTop="1" x14ac:dyDescent="0.25">
      <c r="A3592" s="139">
        <f>1+A3589</f>
        <v>5</v>
      </c>
      <c r="B3592" s="117" t="s">
        <v>187</v>
      </c>
      <c r="C3592" s="135"/>
      <c r="D3592" s="216">
        <v>0</v>
      </c>
      <c r="E3592" s="217"/>
      <c r="F3592" s="218"/>
      <c r="G3592" s="219"/>
      <c r="H3592" s="220">
        <f>+D3592</f>
        <v>0</v>
      </c>
    </row>
    <row r="3593" spans="1:8" x14ac:dyDescent="0.2">
      <c r="A3593" s="110">
        <f>+A3592+1</f>
        <v>6</v>
      </c>
      <c r="B3593" s="129" t="s">
        <v>188</v>
      </c>
      <c r="C3593" s="129"/>
      <c r="D3593" s="221"/>
      <c r="E3593" s="222">
        <v>0</v>
      </c>
      <c r="F3593" s="223"/>
      <c r="G3593" s="224"/>
      <c r="H3593" s="220">
        <f>+E3593</f>
        <v>0</v>
      </c>
    </row>
    <row r="3594" spans="1:8" x14ac:dyDescent="0.2">
      <c r="A3594" s="110">
        <f>+A3593+1</f>
        <v>7</v>
      </c>
      <c r="B3594" s="129" t="s">
        <v>155</v>
      </c>
      <c r="C3594" s="129"/>
      <c r="D3594" s="225"/>
      <c r="E3594" s="226"/>
      <c r="F3594" s="227">
        <v>0</v>
      </c>
      <c r="G3594" s="228"/>
      <c r="H3594" s="229">
        <f>+F3594</f>
        <v>0</v>
      </c>
    </row>
    <row r="3595" spans="1:8" x14ac:dyDescent="0.2">
      <c r="A3595" s="110">
        <f>+A3594+1</f>
        <v>8</v>
      </c>
      <c r="B3595" s="129" t="s">
        <v>156</v>
      </c>
      <c r="C3595" s="129"/>
      <c r="D3595" s="225"/>
      <c r="E3595" s="230"/>
      <c r="F3595" s="231">
        <v>0</v>
      </c>
      <c r="G3595" s="232"/>
      <c r="H3595" s="229">
        <f>+F3595</f>
        <v>0</v>
      </c>
    </row>
    <row r="3596" spans="1:8" ht="15.75" thickBot="1" x14ac:dyDescent="0.25">
      <c r="A3596" s="110">
        <f>+A3595+1</f>
        <v>9</v>
      </c>
      <c r="B3596" s="129" t="s">
        <v>189</v>
      </c>
      <c r="C3596" s="129"/>
      <c r="D3596" s="225"/>
      <c r="E3596" s="233"/>
      <c r="F3596" s="234"/>
      <c r="G3596" s="414">
        <v>586673</v>
      </c>
      <c r="H3596" s="415">
        <f>+G3596</f>
        <v>586673</v>
      </c>
    </row>
    <row r="3597" spans="1:8" ht="17.25" thickTop="1" thickBot="1" x14ac:dyDescent="0.3">
      <c r="A3597" s="110">
        <f>+A3596+1</f>
        <v>10</v>
      </c>
      <c r="B3597" s="116" t="s">
        <v>190</v>
      </c>
      <c r="C3597" s="116"/>
      <c r="D3597" s="237">
        <f>+D3592</f>
        <v>0</v>
      </c>
      <c r="E3597" s="238">
        <f>+E3593</f>
        <v>0</v>
      </c>
      <c r="F3597" s="239">
        <f>+F3594+F3595</f>
        <v>0</v>
      </c>
      <c r="G3597" s="385">
        <f>+G3596</f>
        <v>586673</v>
      </c>
      <c r="H3597" s="385">
        <f>SUM(D3597:G3597)</f>
        <v>586673</v>
      </c>
    </row>
    <row r="3598" spans="1:8" ht="15.75" thickTop="1" x14ac:dyDescent="0.2">
      <c r="A3598" s="110"/>
      <c r="B3598" s="129"/>
      <c r="C3598" s="129"/>
      <c r="D3598" s="144"/>
      <c r="E3598" s="145"/>
      <c r="F3598" s="144"/>
      <c r="G3598" s="144"/>
      <c r="H3598" s="144"/>
    </row>
    <row r="3599" spans="1:8" ht="16.5" thickBot="1" x14ac:dyDescent="0.3">
      <c r="A3599" s="110"/>
      <c r="B3599" s="135" t="s">
        <v>191</v>
      </c>
      <c r="C3599" s="135"/>
      <c r="D3599" s="144"/>
      <c r="E3599" s="145"/>
      <c r="F3599" s="144"/>
      <c r="G3599" s="144"/>
      <c r="H3599" s="144"/>
    </row>
    <row r="3600" spans="1:8" ht="15.75" thickTop="1" x14ac:dyDescent="0.2">
      <c r="A3600" s="110">
        <f>+A3597+1</f>
        <v>11</v>
      </c>
      <c r="B3600" s="129" t="s">
        <v>192</v>
      </c>
      <c r="C3600" s="129"/>
      <c r="D3600" s="146">
        <v>0</v>
      </c>
      <c r="E3600" s="147">
        <v>0</v>
      </c>
      <c r="F3600" s="147">
        <v>0</v>
      </c>
      <c r="G3600" s="147">
        <v>495227.98</v>
      </c>
      <c r="H3600" s="148">
        <f>SUM(D3600:G3600)</f>
        <v>495227.98</v>
      </c>
    </row>
    <row r="3601" spans="1:8" ht="16.5" thickBot="1" x14ac:dyDescent="0.3">
      <c r="A3601" s="110">
        <f>+A3600+1</f>
        <v>12</v>
      </c>
      <c r="B3601" s="724" t="s">
        <v>193</v>
      </c>
      <c r="C3601" s="116"/>
      <c r="D3601" s="277">
        <f>+D3597-D3600</f>
        <v>0</v>
      </c>
      <c r="E3601" s="149">
        <f>+E3597-E3600</f>
        <v>0</v>
      </c>
      <c r="F3601" s="149">
        <f>+F3597-F3600</f>
        <v>0</v>
      </c>
      <c r="G3601" s="149">
        <f>+G3597-G3600</f>
        <v>91445.020000000019</v>
      </c>
      <c r="H3601" s="150">
        <f>+H3597-H3600</f>
        <v>91445.020000000019</v>
      </c>
    </row>
    <row r="3602" spans="1:8" ht="15.75" thickTop="1" x14ac:dyDescent="0.2">
      <c r="A3602" s="110"/>
      <c r="B3602" s="129"/>
      <c r="C3602" s="129"/>
      <c r="D3602" s="129"/>
      <c r="E3602" s="151"/>
      <c r="F3602" s="129"/>
      <c r="G3602" s="129"/>
      <c r="H3602" s="129"/>
    </row>
    <row r="3603" spans="1:8" ht="16.5" thickBot="1" x14ac:dyDescent="0.3">
      <c r="A3603" s="110"/>
      <c r="B3603" s="152" t="s">
        <v>194</v>
      </c>
      <c r="C3603" s="134"/>
      <c r="D3603" s="129"/>
      <c r="E3603" s="151"/>
      <c r="F3603" s="129"/>
      <c r="G3603" s="129"/>
      <c r="H3603" s="129"/>
    </row>
    <row r="3604" spans="1:8" ht="15.75" thickTop="1" x14ac:dyDescent="0.2">
      <c r="A3604" s="110">
        <f>+A3601+1</f>
        <v>13</v>
      </c>
      <c r="B3604" s="129" t="s">
        <v>195</v>
      </c>
      <c r="C3604" s="129"/>
      <c r="D3604" s="153"/>
      <c r="E3604" s="154"/>
      <c r="F3604" s="140"/>
      <c r="G3604" s="155"/>
      <c r="H3604" s="418">
        <v>55122980</v>
      </c>
    </row>
    <row r="3605" spans="1:8" x14ac:dyDescent="0.2">
      <c r="A3605" s="110">
        <f>+A3604+1</f>
        <v>14</v>
      </c>
      <c r="B3605" s="110" t="s">
        <v>196</v>
      </c>
      <c r="C3605" s="110"/>
      <c r="D3605" s="157"/>
      <c r="E3605" s="158"/>
      <c r="F3605" s="159"/>
      <c r="G3605" s="160"/>
      <c r="H3605" s="419">
        <v>0</v>
      </c>
    </row>
    <row r="3606" spans="1:8" x14ac:dyDescent="0.2">
      <c r="A3606" s="110">
        <f>+A3605+1</f>
        <v>15</v>
      </c>
      <c r="B3606" s="129" t="s">
        <v>197</v>
      </c>
      <c r="C3606" s="129"/>
      <c r="D3606" s="157"/>
      <c r="E3606" s="158"/>
      <c r="F3606" s="159"/>
      <c r="G3606" s="160"/>
      <c r="H3606" s="419">
        <v>0</v>
      </c>
    </row>
    <row r="3607" spans="1:8" ht="15.75" thickBot="1" x14ac:dyDescent="0.25">
      <c r="A3607" s="110">
        <f>+A3606+1</f>
        <v>16</v>
      </c>
      <c r="B3607" s="129" t="s">
        <v>198</v>
      </c>
      <c r="C3607" s="129"/>
      <c r="D3607" s="157"/>
      <c r="E3607" s="158"/>
      <c r="F3607" s="159"/>
      <c r="G3607" s="160"/>
      <c r="H3607" s="419">
        <v>0</v>
      </c>
    </row>
    <row r="3608" spans="1:8" ht="17.25" thickTop="1" thickBot="1" x14ac:dyDescent="0.3">
      <c r="A3608" s="110">
        <f>+A3607+1</f>
        <v>17</v>
      </c>
      <c r="B3608" s="116" t="s">
        <v>199</v>
      </c>
      <c r="C3608" s="116"/>
      <c r="D3608" s="162"/>
      <c r="E3608" s="163"/>
      <c r="F3608" s="164"/>
      <c r="G3608" s="164"/>
      <c r="H3608" s="420">
        <f>+H3604+H3605+H3606-H3607</f>
        <v>55122980</v>
      </c>
    </row>
    <row r="3609" spans="1:8" ht="15.75" thickTop="1" x14ac:dyDescent="0.2">
      <c r="A3609" s="110"/>
      <c r="B3609" s="129" t="s">
        <v>177</v>
      </c>
      <c r="C3609" s="129"/>
      <c r="D3609" s="166"/>
      <c r="E3609" s="167"/>
      <c r="F3609" s="166"/>
      <c r="G3609" s="166"/>
      <c r="H3609" s="166"/>
    </row>
    <row r="3610" spans="1:8" ht="16.5" thickBot="1" x14ac:dyDescent="0.3">
      <c r="A3610" s="110"/>
      <c r="B3610" s="135" t="s">
        <v>200</v>
      </c>
      <c r="C3610" s="135"/>
      <c r="D3610" s="166"/>
      <c r="E3610" s="167"/>
      <c r="F3610" s="166"/>
      <c r="G3610" s="166"/>
      <c r="H3610" s="166"/>
    </row>
    <row r="3611" spans="1:8" ht="15.75" thickTop="1" x14ac:dyDescent="0.2">
      <c r="A3611" s="110">
        <f>+A3608+1</f>
        <v>18</v>
      </c>
      <c r="B3611" s="129" t="s">
        <v>201</v>
      </c>
      <c r="C3611" s="129"/>
      <c r="D3611" s="199">
        <v>4.7796000000000002E-3</v>
      </c>
      <c r="E3611" s="200">
        <f>+INT(E3601/$H$32*10000000)/10000000</f>
        <v>0</v>
      </c>
      <c r="F3611" s="200">
        <f>+INT(F3601/$H$32*10000000)/10000000</f>
        <v>0</v>
      </c>
      <c r="G3611" s="200">
        <f>+INT(G3601/$H$3608*10000000)/10000000</f>
        <v>1.6589E-3</v>
      </c>
      <c r="H3611" s="278">
        <f>SUM(D3611:G3611)</f>
        <v>6.4384999999999998E-3</v>
      </c>
    </row>
    <row r="3612" spans="1:8" x14ac:dyDescent="0.2">
      <c r="A3612" s="110">
        <f t="shared" ref="A3612:A3617" si="165">+A3611+1</f>
        <v>19</v>
      </c>
      <c r="B3612" s="129" t="s">
        <v>202</v>
      </c>
      <c r="C3612" s="129"/>
      <c r="D3612" s="142">
        <f>+$H$3608*D3611</f>
        <v>263465.795208</v>
      </c>
      <c r="E3612" s="142">
        <f>+$H$32*E3611</f>
        <v>0</v>
      </c>
      <c r="F3612" s="142">
        <f>+$H$32*F3611</f>
        <v>0</v>
      </c>
      <c r="G3612" s="142">
        <f>+$H$3608*G3611</f>
        <v>91443.511522000001</v>
      </c>
      <c r="H3612" s="168">
        <v>314066.49</v>
      </c>
    </row>
    <row r="3613" spans="1:8" x14ac:dyDescent="0.2">
      <c r="A3613" s="110">
        <f t="shared" si="165"/>
        <v>20</v>
      </c>
      <c r="B3613" s="129" t="s">
        <v>203</v>
      </c>
      <c r="C3613" s="129"/>
      <c r="D3613" s="281">
        <f>IF(D3601&lt;&gt;0,+D3612-D3601,0)</f>
        <v>0</v>
      </c>
      <c r="E3613" s="283">
        <f>IF(E3601&lt;&gt;0,+E3612-E3601,0)</f>
        <v>0</v>
      </c>
      <c r="F3613" s="283">
        <f>IF(F3601&lt;&gt;0,+F3612-F3601,0)</f>
        <v>0</v>
      </c>
      <c r="G3613" s="282">
        <f>IF(G3601&lt;&gt;0,+G3612-G3601,0)</f>
        <v>-1.5084780000179308</v>
      </c>
      <c r="H3613" s="168">
        <f>SUM(D3613:G3613)</f>
        <v>-1.5084780000179308</v>
      </c>
    </row>
    <row r="3614" spans="1:8" ht="15.75" x14ac:dyDescent="0.25">
      <c r="A3614" s="110">
        <f t="shared" si="165"/>
        <v>21</v>
      </c>
      <c r="B3614" s="129" t="s">
        <v>204</v>
      </c>
      <c r="C3614" s="129"/>
      <c r="D3614" s="267"/>
      <c r="E3614" s="169"/>
      <c r="F3614" s="169"/>
      <c r="G3614" s="169"/>
      <c r="H3614" s="268"/>
    </row>
    <row r="3615" spans="1:8" x14ac:dyDescent="0.2">
      <c r="A3615" s="110">
        <f t="shared" si="165"/>
        <v>22</v>
      </c>
      <c r="B3615" s="129" t="s">
        <v>205</v>
      </c>
      <c r="C3615" s="129"/>
      <c r="D3615" s="271"/>
      <c r="E3615" s="273"/>
      <c r="F3615" s="273"/>
      <c r="G3615" s="273"/>
      <c r="H3615" s="272"/>
    </row>
    <row r="3616" spans="1:8" x14ac:dyDescent="0.2">
      <c r="A3616" s="110">
        <f t="shared" si="165"/>
        <v>23</v>
      </c>
      <c r="B3616" s="129" t="s">
        <v>206</v>
      </c>
      <c r="C3616" s="129"/>
      <c r="D3616" s="271"/>
      <c r="E3616" s="273"/>
      <c r="F3616" s="273"/>
      <c r="G3616" s="273"/>
      <c r="H3616" s="272"/>
    </row>
    <row r="3617" spans="1:8" x14ac:dyDescent="0.2">
      <c r="A3617" s="110">
        <f t="shared" si="165"/>
        <v>24</v>
      </c>
      <c r="B3617" s="129" t="s">
        <v>145</v>
      </c>
      <c r="C3617" s="129"/>
      <c r="D3617" s="269"/>
      <c r="E3617" s="270"/>
      <c r="F3617" s="270"/>
      <c r="G3617" s="270"/>
      <c r="H3617" s="266"/>
    </row>
    <row r="3618" spans="1:8" x14ac:dyDescent="0.2">
      <c r="A3618" s="139" t="s">
        <v>139</v>
      </c>
      <c r="B3618" s="170" t="s">
        <v>146</v>
      </c>
      <c r="C3618" s="212"/>
      <c r="D3618" s="171">
        <v>0</v>
      </c>
      <c r="E3618" s="172">
        <v>0</v>
      </c>
      <c r="F3618" s="172"/>
      <c r="G3618" s="172">
        <v>0</v>
      </c>
      <c r="H3618" s="168">
        <f>SUM(D3618:G3618)</f>
        <v>0</v>
      </c>
    </row>
    <row r="3619" spans="1:8" x14ac:dyDescent="0.2">
      <c r="A3619" s="139" t="s">
        <v>140</v>
      </c>
      <c r="B3619" s="170" t="s">
        <v>147</v>
      </c>
      <c r="C3619" s="129"/>
      <c r="D3619" s="171">
        <v>0</v>
      </c>
      <c r="E3619" s="172">
        <v>0</v>
      </c>
      <c r="F3619" s="172"/>
      <c r="G3619" s="172">
        <v>0</v>
      </c>
      <c r="H3619" s="168">
        <f>SUM(D3619:G3619)</f>
        <v>0</v>
      </c>
    </row>
    <row r="3620" spans="1:8" x14ac:dyDescent="0.2">
      <c r="A3620" s="139" t="s">
        <v>141</v>
      </c>
      <c r="B3620" s="129" t="s">
        <v>407</v>
      </c>
      <c r="C3620" s="129"/>
      <c r="D3620" s="279">
        <f>+D3612+D3618+D3619</f>
        <v>263465.795208</v>
      </c>
      <c r="E3620" s="172">
        <f>+E3612+E3618+E3619</f>
        <v>0</v>
      </c>
      <c r="F3620" s="172">
        <f>+F3612+F3618+F3619</f>
        <v>0</v>
      </c>
      <c r="G3620" s="280">
        <f>+G3612+G3618+G3619</f>
        <v>91443.511522000001</v>
      </c>
      <c r="H3620" s="168">
        <f>SUM(D3620:G3620)</f>
        <v>354909.30673000001</v>
      </c>
    </row>
    <row r="3621" spans="1:8" x14ac:dyDescent="0.2">
      <c r="A3621" s="110">
        <v>25</v>
      </c>
      <c r="B3621" s="129" t="s">
        <v>148</v>
      </c>
      <c r="C3621" s="129"/>
      <c r="D3621" s="279">
        <v>263465.75</v>
      </c>
      <c r="E3621" s="172">
        <v>0</v>
      </c>
      <c r="F3621" s="172"/>
      <c r="G3621" s="280">
        <v>91443.58</v>
      </c>
      <c r="H3621" s="168">
        <f>SUM(D3621:G3621)</f>
        <v>354909.33</v>
      </c>
    </row>
    <row r="3622" spans="1:8" x14ac:dyDescent="0.2">
      <c r="A3622" s="110">
        <f>+A3621+1</f>
        <v>26</v>
      </c>
      <c r="B3622" s="129" t="s">
        <v>149</v>
      </c>
      <c r="C3622" s="129"/>
      <c r="D3622" s="279">
        <f>+D3621-D3620</f>
        <v>-4.5207999995909631E-2</v>
      </c>
      <c r="E3622" s="142">
        <f>+E3621-E3620</f>
        <v>0</v>
      </c>
      <c r="F3622" s="142">
        <f>+F3621-F3620</f>
        <v>0</v>
      </c>
      <c r="G3622" s="280">
        <f>+G3621-G3620</f>
        <v>6.8478000001050532E-2</v>
      </c>
      <c r="H3622" s="168">
        <f>SUM(D3622:G3622)</f>
        <v>2.3270000005140901E-2</v>
      </c>
    </row>
    <row r="3623" spans="1:8" ht="15.75" thickBot="1" x14ac:dyDescent="0.25">
      <c r="A3623" s="110">
        <f>+A3622+1</f>
        <v>27</v>
      </c>
      <c r="B3623" s="129" t="s">
        <v>207</v>
      </c>
      <c r="C3623" s="129"/>
      <c r="D3623" s="171">
        <v>-9601.19</v>
      </c>
      <c r="E3623" s="172">
        <v>0</v>
      </c>
      <c r="F3623" s="172"/>
      <c r="G3623" s="169"/>
      <c r="H3623" s="173">
        <f>SUM(D3623:F3623)</f>
        <v>-9601.19</v>
      </c>
    </row>
    <row r="3624" spans="1:8" ht="16.5" thickBot="1" x14ac:dyDescent="0.3">
      <c r="A3624" s="110">
        <f>+A3623+1</f>
        <v>28</v>
      </c>
      <c r="B3624" s="116" t="s">
        <v>208</v>
      </c>
      <c r="C3624" s="116"/>
      <c r="D3624" s="174">
        <f>+D3620+D3622+D3623</f>
        <v>253864.56</v>
      </c>
      <c r="E3624" s="174">
        <f>+E3620+E3622+E3623</f>
        <v>0</v>
      </c>
      <c r="F3624" s="174">
        <f>+F3620+F3622+F3623</f>
        <v>0</v>
      </c>
      <c r="G3624" s="174">
        <f>+G3620+G3622</f>
        <v>91443.58</v>
      </c>
      <c r="H3624" s="175">
        <f>SUM(D3624:G3624)</f>
        <v>345308.14</v>
      </c>
    </row>
    <row r="3625" spans="1:8" ht="15.75" thickTop="1" x14ac:dyDescent="0.2">
      <c r="A3625" s="110"/>
      <c r="B3625" s="129"/>
      <c r="C3625" s="129"/>
      <c r="D3625" s="151"/>
      <c r="E3625" s="151"/>
      <c r="F3625" s="151"/>
      <c r="G3625" s="151"/>
      <c r="H3625" s="151"/>
    </row>
    <row r="3626" spans="1:8" ht="16.5" thickBot="1" x14ac:dyDescent="0.3">
      <c r="A3626" s="110"/>
      <c r="B3626" s="135" t="s">
        <v>209</v>
      </c>
      <c r="C3626" s="135"/>
      <c r="D3626" s="151"/>
      <c r="E3626" s="151"/>
      <c r="F3626" s="151"/>
      <c r="G3626" s="151"/>
      <c r="H3626" s="151"/>
    </row>
    <row r="3627" spans="1:8" ht="15.75" thickTop="1" x14ac:dyDescent="0.2">
      <c r="A3627" s="110">
        <f>+A3624+1</f>
        <v>29</v>
      </c>
      <c r="B3627" s="129" t="s">
        <v>168</v>
      </c>
      <c r="C3627" s="129"/>
      <c r="D3627" s="176"/>
      <c r="E3627" s="177"/>
      <c r="F3627" s="178"/>
      <c r="G3627" s="179">
        <v>0</v>
      </c>
      <c r="H3627" s="180">
        <f>G3627</f>
        <v>0</v>
      </c>
    </row>
    <row r="3628" spans="1:8" x14ac:dyDescent="0.2">
      <c r="A3628" s="110">
        <f t="shared" ref="A3628:A3636" si="166">+A3627+1</f>
        <v>30</v>
      </c>
      <c r="B3628" s="129" t="s">
        <v>169</v>
      </c>
      <c r="C3628" s="129"/>
      <c r="D3628" s="181"/>
      <c r="E3628" s="182"/>
      <c r="F3628" s="141"/>
      <c r="G3628" s="142">
        <v>79.88</v>
      </c>
      <c r="H3628" s="183">
        <f t="shared" ref="H3628:H3635" si="167">+G3628</f>
        <v>79.88</v>
      </c>
    </row>
    <row r="3629" spans="1:8" x14ac:dyDescent="0.2">
      <c r="A3629" s="110">
        <f t="shared" si="166"/>
        <v>31</v>
      </c>
      <c r="B3629" s="129" t="s">
        <v>360</v>
      </c>
      <c r="C3629" s="129"/>
      <c r="D3629" s="181"/>
      <c r="E3629" s="182"/>
      <c r="F3629" s="141"/>
      <c r="G3629" s="142">
        <v>0</v>
      </c>
      <c r="H3629" s="183">
        <f t="shared" si="167"/>
        <v>0</v>
      </c>
    </row>
    <row r="3630" spans="1:8" x14ac:dyDescent="0.2">
      <c r="A3630" s="110">
        <f t="shared" si="166"/>
        <v>32</v>
      </c>
      <c r="B3630" s="129" t="s">
        <v>210</v>
      </c>
      <c r="C3630" s="129"/>
      <c r="D3630" s="181"/>
      <c r="E3630" s="182"/>
      <c r="F3630" s="141"/>
      <c r="G3630" s="142">
        <v>0</v>
      </c>
      <c r="H3630" s="183">
        <f t="shared" si="167"/>
        <v>0</v>
      </c>
    </row>
    <row r="3631" spans="1:8" x14ac:dyDescent="0.2">
      <c r="A3631" s="110">
        <f t="shared" si="166"/>
        <v>33</v>
      </c>
      <c r="B3631" s="129"/>
      <c r="C3631" s="129"/>
      <c r="D3631" s="181"/>
      <c r="E3631" s="182"/>
      <c r="F3631" s="141"/>
      <c r="G3631" s="265"/>
      <c r="H3631" s="274"/>
    </row>
    <row r="3632" spans="1:8" x14ac:dyDescent="0.2">
      <c r="A3632" s="110">
        <f t="shared" si="166"/>
        <v>34</v>
      </c>
      <c r="B3632" s="129" t="s">
        <v>211</v>
      </c>
      <c r="C3632" s="129"/>
      <c r="D3632" s="181"/>
      <c r="E3632" s="182"/>
      <c r="F3632" s="141"/>
      <c r="G3632" s="142">
        <v>0</v>
      </c>
      <c r="H3632" s="183">
        <f t="shared" si="167"/>
        <v>0</v>
      </c>
    </row>
    <row r="3633" spans="1:9" x14ac:dyDescent="0.2">
      <c r="A3633" s="110">
        <f t="shared" si="166"/>
        <v>35</v>
      </c>
      <c r="B3633" s="129" t="s">
        <v>212</v>
      </c>
      <c r="C3633" s="129"/>
      <c r="D3633" s="181"/>
      <c r="E3633" s="182"/>
      <c r="F3633" s="141"/>
      <c r="G3633" s="142">
        <v>0</v>
      </c>
      <c r="H3633" s="183">
        <f t="shared" si="167"/>
        <v>0</v>
      </c>
    </row>
    <row r="3634" spans="1:9" x14ac:dyDescent="0.2">
      <c r="A3634" s="110">
        <f t="shared" si="166"/>
        <v>36</v>
      </c>
      <c r="B3634" s="129" t="s">
        <v>213</v>
      </c>
      <c r="C3634" s="129"/>
      <c r="D3634" s="181"/>
      <c r="E3634" s="182"/>
      <c r="F3634" s="141"/>
      <c r="G3634" s="142">
        <v>0</v>
      </c>
      <c r="H3634" s="183">
        <f t="shared" si="167"/>
        <v>0</v>
      </c>
    </row>
    <row r="3635" spans="1:9" ht="60.75" thickBot="1" x14ac:dyDescent="0.25">
      <c r="A3635" s="184">
        <f t="shared" si="166"/>
        <v>37</v>
      </c>
      <c r="B3635" s="185" t="s">
        <v>214</v>
      </c>
      <c r="C3635" s="186"/>
      <c r="D3635" s="187"/>
      <c r="E3635" s="188"/>
      <c r="F3635" s="189"/>
      <c r="G3635" s="190">
        <v>0</v>
      </c>
      <c r="H3635" s="191">
        <f t="shared" si="167"/>
        <v>0</v>
      </c>
    </row>
    <row r="3636" spans="1:9" ht="17.25" thickTop="1" thickBot="1" x14ac:dyDescent="0.3">
      <c r="A3636" s="110">
        <f t="shared" si="166"/>
        <v>38</v>
      </c>
      <c r="B3636" s="724" t="s">
        <v>215</v>
      </c>
      <c r="C3636" s="116"/>
      <c r="D3636" s="192"/>
      <c r="E3636" s="143"/>
      <c r="F3636" s="193"/>
      <c r="G3636" s="194">
        <f>SUM(G3627:G3635)</f>
        <v>79.88</v>
      </c>
      <c r="H3636" s="194">
        <f>SUM(H3627:H3635)</f>
        <v>79.88</v>
      </c>
    </row>
    <row r="3637" spans="1:9" ht="16.5" thickTop="1" thickBot="1" x14ac:dyDescent="0.25">
      <c r="A3637" s="110"/>
      <c r="B3637" s="129"/>
      <c r="C3637" s="129"/>
      <c r="D3637" s="195"/>
      <c r="E3637" s="195"/>
      <c r="F3637" s="195"/>
      <c r="G3637" s="195"/>
      <c r="H3637" s="195"/>
    </row>
    <row r="3638" spans="1:9" ht="17.25" thickTop="1" thickBot="1" x14ac:dyDescent="0.3">
      <c r="A3638" s="110">
        <f>+A3636+1</f>
        <v>39</v>
      </c>
      <c r="B3638" s="116" t="s">
        <v>216</v>
      </c>
      <c r="C3638" s="116"/>
      <c r="D3638" s="196">
        <f>D3624</f>
        <v>253864.56</v>
      </c>
      <c r="E3638" s="196">
        <f>E3624</f>
        <v>0</v>
      </c>
      <c r="F3638" s="196">
        <f>F3624</f>
        <v>0</v>
      </c>
      <c r="G3638" s="194">
        <f>G3624+G3636</f>
        <v>91523.46</v>
      </c>
      <c r="H3638" s="194">
        <f>H3624+H3636</f>
        <v>345388.02</v>
      </c>
      <c r="I3638" s="482"/>
    </row>
    <row r="3639" spans="1:9" ht="16.5" thickTop="1" thickBot="1" x14ac:dyDescent="0.25">
      <c r="A3639" s="110">
        <f>+A3638+1</f>
        <v>40</v>
      </c>
      <c r="B3639" s="725" t="s">
        <v>217</v>
      </c>
      <c r="C3639" s="197"/>
      <c r="D3639" s="201"/>
      <c r="E3639" s="198"/>
      <c r="F3639" s="198"/>
      <c r="G3639" s="198"/>
      <c r="H3639" s="382">
        <v>3.9445399999999999E-3</v>
      </c>
    </row>
    <row r="3640" spans="1:9" ht="15.75" thickTop="1" x14ac:dyDescent="0.2"/>
    <row r="3642" spans="1:9" ht="20.25" x14ac:dyDescent="0.3">
      <c r="A3642" s="109" t="s">
        <v>134</v>
      </c>
      <c r="B3642" s="110"/>
      <c r="C3642" s="109"/>
      <c r="E3642" s="202"/>
      <c r="F3642" s="110"/>
      <c r="G3642" s="110"/>
      <c r="H3642" s="110"/>
    </row>
    <row r="3643" spans="1:9" ht="20.25" x14ac:dyDescent="0.3">
      <c r="A3643" s="112" t="s">
        <v>645</v>
      </c>
      <c r="B3643" s="109"/>
      <c r="C3643" s="109"/>
      <c r="D3643" s="110"/>
      <c r="E3643" s="111"/>
      <c r="F3643" s="110"/>
      <c r="G3643" s="110"/>
      <c r="H3643" s="110"/>
    </row>
    <row r="3644" spans="1:9" x14ac:dyDescent="0.2">
      <c r="A3644" s="113" t="s">
        <v>173</v>
      </c>
      <c r="B3644" s="114"/>
      <c r="C3644" s="115"/>
      <c r="D3644" s="110"/>
      <c r="E3644" s="111"/>
      <c r="F3644" s="110"/>
      <c r="G3644" s="110"/>
      <c r="H3644" s="110"/>
    </row>
    <row r="3645" spans="1:9" ht="21" thickBot="1" x14ac:dyDescent="0.35">
      <c r="A3645" s="256" t="s">
        <v>523</v>
      </c>
      <c r="B3645" s="257"/>
      <c r="C3645" s="257"/>
      <c r="D3645" s="110"/>
      <c r="E3645" s="111"/>
      <c r="F3645" s="110"/>
      <c r="G3645" s="110"/>
      <c r="H3645" s="110"/>
    </row>
    <row r="3646" spans="1:9" ht="15.75" thickBot="1" x14ac:dyDescent="0.25">
      <c r="A3646" s="110"/>
      <c r="B3646" s="110"/>
      <c r="C3646" s="110"/>
      <c r="D3646" s="110"/>
      <c r="E3646" s="111"/>
      <c r="F3646" s="110"/>
      <c r="G3646" s="110"/>
      <c r="H3646" s="110"/>
    </row>
    <row r="3647" spans="1:9" ht="15.75" thickTop="1" x14ac:dyDescent="0.2">
      <c r="A3647" s="110">
        <v>1</v>
      </c>
      <c r="B3647" s="117" t="s">
        <v>174</v>
      </c>
      <c r="C3647" s="388">
        <v>681</v>
      </c>
      <c r="D3647" s="118"/>
      <c r="E3647" s="119"/>
      <c r="F3647" s="110"/>
      <c r="G3647" s="120"/>
      <c r="H3647" s="120"/>
    </row>
    <row r="3648" spans="1:9" x14ac:dyDescent="0.2">
      <c r="A3648" s="110">
        <v>2</v>
      </c>
      <c r="B3648" s="117" t="s">
        <v>175</v>
      </c>
      <c r="C3648" s="121" t="s">
        <v>428</v>
      </c>
      <c r="D3648" s="122"/>
      <c r="E3648" s="123"/>
      <c r="F3648" s="110"/>
      <c r="G3648" s="120"/>
      <c r="H3648" s="120"/>
    </row>
    <row r="3649" spans="1:8" ht="15.75" thickBot="1" x14ac:dyDescent="0.25">
      <c r="A3649" s="110">
        <v>3</v>
      </c>
      <c r="B3649" s="117" t="s">
        <v>176</v>
      </c>
      <c r="C3649" s="124"/>
      <c r="D3649" s="125"/>
      <c r="E3649" s="126"/>
      <c r="F3649" s="120"/>
      <c r="G3649" s="120"/>
      <c r="H3649" s="120"/>
    </row>
    <row r="3650" spans="1:8" ht="15.75" thickTop="1" x14ac:dyDescent="0.2">
      <c r="A3650" s="110"/>
      <c r="B3650" s="117" t="s">
        <v>177</v>
      </c>
      <c r="C3650" s="117"/>
      <c r="D3650" s="127"/>
      <c r="E3650" s="128"/>
      <c r="F3650" s="120"/>
      <c r="G3650" s="120"/>
      <c r="H3650" s="120"/>
    </row>
    <row r="3651" spans="1:8" x14ac:dyDescent="0.2">
      <c r="A3651" s="110"/>
      <c r="B3651" s="110"/>
      <c r="C3651" s="110"/>
      <c r="D3651" s="110"/>
      <c r="E3651" s="111"/>
      <c r="F3651" s="110"/>
      <c r="G3651" s="110"/>
      <c r="H3651" s="110"/>
    </row>
    <row r="3652" spans="1:8" x14ac:dyDescent="0.2">
      <c r="A3652" s="110"/>
      <c r="B3652" s="117"/>
      <c r="C3652" s="117"/>
      <c r="D3652" s="120"/>
      <c r="E3652" s="128"/>
      <c r="F3652" s="127" t="s">
        <v>178</v>
      </c>
      <c r="G3652" s="120"/>
      <c r="H3652" s="120"/>
    </row>
    <row r="3653" spans="1:8" x14ac:dyDescent="0.2">
      <c r="A3653" s="110"/>
      <c r="B3653" s="129"/>
      <c r="C3653" s="129"/>
      <c r="D3653" s="130" t="s">
        <v>179</v>
      </c>
      <c r="E3653" s="131" t="s">
        <v>180</v>
      </c>
      <c r="F3653" s="127" t="s">
        <v>181</v>
      </c>
      <c r="G3653" s="127" t="s">
        <v>182</v>
      </c>
      <c r="H3653" s="120"/>
    </row>
    <row r="3654" spans="1:8" x14ac:dyDescent="0.2">
      <c r="A3654" s="110">
        <v>4</v>
      </c>
      <c r="B3654" s="117" t="s">
        <v>154</v>
      </c>
      <c r="C3654" s="117"/>
      <c r="D3654" s="275"/>
      <c r="E3654" s="132" t="s">
        <v>509</v>
      </c>
      <c r="F3654" s="276"/>
      <c r="G3654" s="422" t="s">
        <v>509</v>
      </c>
      <c r="H3654" s="275"/>
    </row>
    <row r="3655" spans="1:8" ht="15.75" x14ac:dyDescent="0.25">
      <c r="A3655" s="110"/>
      <c r="B3655" s="129"/>
      <c r="C3655" s="129"/>
      <c r="D3655" s="134" t="s">
        <v>183</v>
      </c>
      <c r="E3655" s="135" t="s">
        <v>183</v>
      </c>
      <c r="F3655" s="136" t="s">
        <v>183</v>
      </c>
      <c r="G3655" s="136" t="s">
        <v>184</v>
      </c>
      <c r="H3655" s="136" t="s">
        <v>185</v>
      </c>
    </row>
    <row r="3656" spans="1:8" ht="16.5" thickBot="1" x14ac:dyDescent="0.3">
      <c r="A3656" s="110"/>
      <c r="B3656" s="135" t="s">
        <v>186</v>
      </c>
      <c r="C3656" s="135"/>
      <c r="D3656" s="137"/>
      <c r="E3656" s="138"/>
      <c r="F3656" s="137"/>
      <c r="G3656" s="137"/>
      <c r="H3656" s="137"/>
    </row>
    <row r="3657" spans="1:8" ht="16.5" thickTop="1" x14ac:dyDescent="0.25">
      <c r="A3657" s="139">
        <f>1+A3654</f>
        <v>5</v>
      </c>
      <c r="B3657" s="117" t="s">
        <v>187</v>
      </c>
      <c r="C3657" s="135"/>
      <c r="D3657" s="216">
        <v>0</v>
      </c>
      <c r="E3657" s="217"/>
      <c r="F3657" s="218"/>
      <c r="G3657" s="219"/>
      <c r="H3657" s="220">
        <f>+D3657</f>
        <v>0</v>
      </c>
    </row>
    <row r="3658" spans="1:8" x14ac:dyDescent="0.2">
      <c r="A3658" s="110">
        <f>+A3657+1</f>
        <v>6</v>
      </c>
      <c r="B3658" s="129" t="s">
        <v>188</v>
      </c>
      <c r="C3658" s="129"/>
      <c r="D3658" s="221"/>
      <c r="E3658" s="222">
        <v>0</v>
      </c>
      <c r="F3658" s="223"/>
      <c r="G3658" s="224"/>
      <c r="H3658" s="220">
        <f>+E3658</f>
        <v>0</v>
      </c>
    </row>
    <row r="3659" spans="1:8" x14ac:dyDescent="0.2">
      <c r="A3659" s="110">
        <f>+A3658+1</f>
        <v>7</v>
      </c>
      <c r="B3659" s="129" t="s">
        <v>155</v>
      </c>
      <c r="C3659" s="129"/>
      <c r="D3659" s="225"/>
      <c r="E3659" s="226"/>
      <c r="F3659" s="227">
        <v>0</v>
      </c>
      <c r="G3659" s="228"/>
      <c r="H3659" s="229">
        <f>+F3659</f>
        <v>0</v>
      </c>
    </row>
    <row r="3660" spans="1:8" x14ac:dyDescent="0.2">
      <c r="A3660" s="110">
        <f>+A3659+1</f>
        <v>8</v>
      </c>
      <c r="B3660" s="129" t="s">
        <v>156</v>
      </c>
      <c r="C3660" s="129"/>
      <c r="D3660" s="225"/>
      <c r="E3660" s="230"/>
      <c r="F3660" s="231">
        <v>0</v>
      </c>
      <c r="G3660" s="232"/>
      <c r="H3660" s="229">
        <f>+F3660</f>
        <v>0</v>
      </c>
    </row>
    <row r="3661" spans="1:8" ht="15.75" thickBot="1" x14ac:dyDescent="0.25">
      <c r="A3661" s="110">
        <f>+A3660+1</f>
        <v>9</v>
      </c>
      <c r="B3661" s="129" t="s">
        <v>189</v>
      </c>
      <c r="C3661" s="129"/>
      <c r="D3661" s="225"/>
      <c r="E3661" s="233"/>
      <c r="F3661" s="234"/>
      <c r="G3661" s="235">
        <v>0</v>
      </c>
      <c r="H3661" s="236">
        <f>+G3661</f>
        <v>0</v>
      </c>
    </row>
    <row r="3662" spans="1:8" ht="17.25" thickTop="1" thickBot="1" x14ac:dyDescent="0.3">
      <c r="A3662" s="110">
        <f>+A3661+1</f>
        <v>10</v>
      </c>
      <c r="B3662" s="116" t="s">
        <v>190</v>
      </c>
      <c r="C3662" s="116"/>
      <c r="D3662" s="237">
        <f>+D3657</f>
        <v>0</v>
      </c>
      <c r="E3662" s="238">
        <f>+E3658</f>
        <v>0</v>
      </c>
      <c r="F3662" s="239">
        <f>+F3659+F3660</f>
        <v>0</v>
      </c>
      <c r="G3662" s="239">
        <f>+G3661</f>
        <v>0</v>
      </c>
      <c r="H3662" s="239">
        <f>SUM(D3662:G3662)</f>
        <v>0</v>
      </c>
    </row>
    <row r="3663" spans="1:8" ht="15.75" thickTop="1" x14ac:dyDescent="0.2">
      <c r="A3663" s="110"/>
      <c r="B3663" s="129"/>
      <c r="C3663" s="129"/>
      <c r="D3663" s="144"/>
      <c r="E3663" s="145"/>
      <c r="F3663" s="144"/>
      <c r="G3663" s="144"/>
      <c r="H3663" s="144"/>
    </row>
    <row r="3664" spans="1:8" ht="16.5" thickBot="1" x14ac:dyDescent="0.3">
      <c r="A3664" s="110"/>
      <c r="B3664" s="135" t="s">
        <v>191</v>
      </c>
      <c r="C3664" s="135"/>
      <c r="D3664" s="144"/>
      <c r="E3664" s="145"/>
      <c r="F3664" s="144"/>
      <c r="G3664" s="144"/>
      <c r="H3664" s="144"/>
    </row>
    <row r="3665" spans="1:8" ht="15.75" thickTop="1" x14ac:dyDescent="0.2">
      <c r="A3665" s="110">
        <f>+A3662+1</f>
        <v>11</v>
      </c>
      <c r="B3665" s="129" t="s">
        <v>192</v>
      </c>
      <c r="C3665" s="129"/>
      <c r="D3665" s="146">
        <v>0</v>
      </c>
      <c r="E3665" s="147">
        <v>0</v>
      </c>
      <c r="F3665" s="147">
        <v>0</v>
      </c>
      <c r="G3665" s="147">
        <v>0</v>
      </c>
      <c r="H3665" s="148">
        <v>0</v>
      </c>
    </row>
    <row r="3666" spans="1:8" ht="16.5" thickBot="1" x14ac:dyDescent="0.3">
      <c r="A3666" s="110">
        <f>+A3665+1</f>
        <v>12</v>
      </c>
      <c r="B3666" s="724" t="s">
        <v>193</v>
      </c>
      <c r="C3666" s="116"/>
      <c r="D3666" s="277">
        <f>+D3662-D3665</f>
        <v>0</v>
      </c>
      <c r="E3666" s="149">
        <f>+E3662-E3665</f>
        <v>0</v>
      </c>
      <c r="F3666" s="149">
        <f>+F3662-F3665</f>
        <v>0</v>
      </c>
      <c r="G3666" s="149">
        <f>+G3662-G3665</f>
        <v>0</v>
      </c>
      <c r="H3666" s="150">
        <f>+H3662-H3665</f>
        <v>0</v>
      </c>
    </row>
    <row r="3667" spans="1:8" ht="15.75" thickTop="1" x14ac:dyDescent="0.2">
      <c r="A3667" s="110"/>
      <c r="B3667" s="129"/>
      <c r="C3667" s="129"/>
      <c r="D3667" s="129"/>
      <c r="E3667" s="151"/>
      <c r="F3667" s="129"/>
      <c r="G3667" s="129"/>
      <c r="H3667" s="129"/>
    </row>
    <row r="3668" spans="1:8" ht="16.5" thickBot="1" x14ac:dyDescent="0.3">
      <c r="A3668" s="110"/>
      <c r="B3668" s="152" t="s">
        <v>194</v>
      </c>
      <c r="C3668" s="134"/>
      <c r="D3668" s="129"/>
      <c r="E3668" s="151"/>
      <c r="F3668" s="129"/>
      <c r="G3668" s="129"/>
      <c r="H3668" s="129"/>
    </row>
    <row r="3669" spans="1:8" ht="15.75" thickTop="1" x14ac:dyDescent="0.2">
      <c r="A3669" s="110">
        <f>+A3666+1</f>
        <v>13</v>
      </c>
      <c r="B3669" s="129" t="s">
        <v>195</v>
      </c>
      <c r="C3669" s="129"/>
      <c r="D3669" s="153"/>
      <c r="E3669" s="154"/>
      <c r="F3669" s="140"/>
      <c r="G3669" s="155"/>
      <c r="H3669" s="418">
        <v>84543186</v>
      </c>
    </row>
    <row r="3670" spans="1:8" x14ac:dyDescent="0.2">
      <c r="A3670" s="110">
        <f>+A3669+1</f>
        <v>14</v>
      </c>
      <c r="B3670" s="110" t="s">
        <v>196</v>
      </c>
      <c r="C3670" s="110"/>
      <c r="D3670" s="157"/>
      <c r="E3670" s="158"/>
      <c r="F3670" s="159"/>
      <c r="G3670" s="160"/>
      <c r="H3670" s="419">
        <v>0</v>
      </c>
    </row>
    <row r="3671" spans="1:8" x14ac:dyDescent="0.2">
      <c r="A3671" s="110">
        <f>+A3670+1</f>
        <v>15</v>
      </c>
      <c r="B3671" s="129" t="s">
        <v>197</v>
      </c>
      <c r="C3671" s="129"/>
      <c r="D3671" s="157"/>
      <c r="E3671" s="158"/>
      <c r="F3671" s="159"/>
      <c r="G3671" s="160"/>
      <c r="H3671" s="419">
        <v>0</v>
      </c>
    </row>
    <row r="3672" spans="1:8" ht="15.75" thickBot="1" x14ac:dyDescent="0.25">
      <c r="A3672" s="110">
        <f>+A3671+1</f>
        <v>16</v>
      </c>
      <c r="B3672" s="129" t="s">
        <v>198</v>
      </c>
      <c r="C3672" s="129"/>
      <c r="D3672" s="157"/>
      <c r="E3672" s="158"/>
      <c r="F3672" s="159"/>
      <c r="G3672" s="160"/>
      <c r="H3672" s="419">
        <v>0</v>
      </c>
    </row>
    <row r="3673" spans="1:8" ht="17.25" thickTop="1" thickBot="1" x14ac:dyDescent="0.3">
      <c r="A3673" s="110">
        <f>+A3672+1</f>
        <v>17</v>
      </c>
      <c r="B3673" s="116" t="s">
        <v>199</v>
      </c>
      <c r="C3673" s="116"/>
      <c r="D3673" s="162"/>
      <c r="E3673" s="163"/>
      <c r="F3673" s="164"/>
      <c r="G3673" s="164"/>
      <c r="H3673" s="420">
        <f>+H3669+H3670+H3671-H3672</f>
        <v>84543186</v>
      </c>
    </row>
    <row r="3674" spans="1:8" ht="15.75" thickTop="1" x14ac:dyDescent="0.2">
      <c r="A3674" s="110"/>
      <c r="B3674" s="129" t="s">
        <v>177</v>
      </c>
      <c r="C3674" s="129"/>
      <c r="D3674" s="166"/>
      <c r="E3674" s="167"/>
      <c r="F3674" s="166"/>
      <c r="G3674" s="166"/>
      <c r="H3674" s="166"/>
    </row>
    <row r="3675" spans="1:8" ht="16.5" thickBot="1" x14ac:dyDescent="0.3">
      <c r="A3675" s="110"/>
      <c r="B3675" s="135" t="s">
        <v>200</v>
      </c>
      <c r="C3675" s="135"/>
      <c r="D3675" s="166"/>
      <c r="E3675" s="167"/>
      <c r="F3675" s="166"/>
      <c r="G3675" s="166"/>
      <c r="H3675" s="166"/>
    </row>
    <row r="3676" spans="1:8" ht="15.75" thickTop="1" x14ac:dyDescent="0.2">
      <c r="A3676" s="110">
        <f>+A3673+1</f>
        <v>18</v>
      </c>
      <c r="B3676" s="129" t="s">
        <v>201</v>
      </c>
      <c r="C3676" s="129"/>
      <c r="D3676" s="199">
        <v>4.2052000000000001E-3</v>
      </c>
      <c r="E3676" s="200">
        <f>+INT(E3666/$H$32*10000000)/10000000</f>
        <v>0</v>
      </c>
      <c r="F3676" s="200">
        <f>+INT(F3666/$H$32*10000000)/10000000</f>
        <v>0</v>
      </c>
      <c r="G3676" s="200">
        <v>0</v>
      </c>
      <c r="H3676" s="278">
        <f>SUM(D3676:G3676)</f>
        <v>4.2052000000000001E-3</v>
      </c>
    </row>
    <row r="3677" spans="1:8" x14ac:dyDescent="0.2">
      <c r="A3677" s="110">
        <f t="shared" ref="A3677:A3682" si="168">+A3676+1</f>
        <v>19</v>
      </c>
      <c r="B3677" s="129" t="s">
        <v>202</v>
      </c>
      <c r="C3677" s="129"/>
      <c r="D3677" s="142">
        <f>+$H$3673*D3676</f>
        <v>355521.00576720003</v>
      </c>
      <c r="E3677" s="142">
        <f>+$H$32*E3676</f>
        <v>0</v>
      </c>
      <c r="F3677" s="142">
        <f>+$H$32*F3676</f>
        <v>0</v>
      </c>
      <c r="G3677" s="142">
        <v>0</v>
      </c>
      <c r="H3677" s="168">
        <f>SUM(D3677:G3677)</f>
        <v>355521.00576720003</v>
      </c>
    </row>
    <row r="3678" spans="1:8" x14ac:dyDescent="0.2">
      <c r="A3678" s="110">
        <f t="shared" si="168"/>
        <v>20</v>
      </c>
      <c r="B3678" s="129" t="s">
        <v>203</v>
      </c>
      <c r="C3678" s="129"/>
      <c r="D3678" s="281">
        <f>IF(D3666&lt;&gt;0,+D3677-D3666,0)</f>
        <v>0</v>
      </c>
      <c r="E3678" s="283">
        <f>IF(E3666&lt;&gt;0,+E3677-E3666,0)</f>
        <v>0</v>
      </c>
      <c r="F3678" s="283">
        <f>IF(F3666&lt;&gt;0,+F3677-F3666,0)</f>
        <v>0</v>
      </c>
      <c r="G3678" s="282">
        <f>IF(G3666&lt;&gt;0,+G3677-G3666,0)</f>
        <v>0</v>
      </c>
      <c r="H3678" s="168">
        <f>SUM(D3678:G3678)</f>
        <v>0</v>
      </c>
    </row>
    <row r="3679" spans="1:8" ht="15.75" x14ac:dyDescent="0.25">
      <c r="A3679" s="110">
        <f t="shared" si="168"/>
        <v>21</v>
      </c>
      <c r="B3679" s="129" t="s">
        <v>204</v>
      </c>
      <c r="C3679" s="129"/>
      <c r="D3679" s="267"/>
      <c r="E3679" s="169"/>
      <c r="F3679" s="169"/>
      <c r="G3679" s="169"/>
      <c r="H3679" s="268"/>
    </row>
    <row r="3680" spans="1:8" x14ac:dyDescent="0.2">
      <c r="A3680" s="110">
        <f t="shared" si="168"/>
        <v>22</v>
      </c>
      <c r="B3680" s="129" t="s">
        <v>205</v>
      </c>
      <c r="C3680" s="129"/>
      <c r="D3680" s="271"/>
      <c r="E3680" s="273"/>
      <c r="F3680" s="273"/>
      <c r="G3680" s="273"/>
      <c r="H3680" s="272"/>
    </row>
    <row r="3681" spans="1:8" x14ac:dyDescent="0.2">
      <c r="A3681" s="110">
        <f t="shared" si="168"/>
        <v>23</v>
      </c>
      <c r="B3681" s="129" t="s">
        <v>206</v>
      </c>
      <c r="C3681" s="129"/>
      <c r="D3681" s="271"/>
      <c r="E3681" s="273"/>
      <c r="F3681" s="273"/>
      <c r="G3681" s="273"/>
      <c r="H3681" s="272"/>
    </row>
    <row r="3682" spans="1:8" x14ac:dyDescent="0.2">
      <c r="A3682" s="110">
        <f t="shared" si="168"/>
        <v>24</v>
      </c>
      <c r="B3682" s="129" t="s">
        <v>145</v>
      </c>
      <c r="C3682" s="129"/>
      <c r="D3682" s="269"/>
      <c r="E3682" s="270"/>
      <c r="F3682" s="270"/>
      <c r="G3682" s="270"/>
      <c r="H3682" s="266"/>
    </row>
    <row r="3683" spans="1:8" x14ac:dyDescent="0.2">
      <c r="A3683" s="139" t="s">
        <v>139</v>
      </c>
      <c r="B3683" s="170" t="s">
        <v>146</v>
      </c>
      <c r="C3683" s="212"/>
      <c r="D3683" s="171">
        <v>0</v>
      </c>
      <c r="E3683" s="172">
        <v>0</v>
      </c>
      <c r="F3683" s="172"/>
      <c r="G3683" s="172">
        <v>0</v>
      </c>
      <c r="H3683" s="168">
        <f>SUM(D3683:G3683)</f>
        <v>0</v>
      </c>
    </row>
    <row r="3684" spans="1:8" x14ac:dyDescent="0.2">
      <c r="A3684" s="139" t="s">
        <v>140</v>
      </c>
      <c r="B3684" s="170" t="s">
        <v>147</v>
      </c>
      <c r="C3684" s="129"/>
      <c r="D3684" s="171">
        <v>0</v>
      </c>
      <c r="E3684" s="172">
        <v>0</v>
      </c>
      <c r="F3684" s="172"/>
      <c r="G3684" s="172">
        <v>0</v>
      </c>
      <c r="H3684" s="168">
        <f>SUM(D3684:G3684)</f>
        <v>0</v>
      </c>
    </row>
    <row r="3685" spans="1:8" x14ac:dyDescent="0.2">
      <c r="A3685" s="139" t="s">
        <v>141</v>
      </c>
      <c r="B3685" s="129" t="s">
        <v>407</v>
      </c>
      <c r="C3685" s="129"/>
      <c r="D3685" s="279">
        <f>+D3677+D3683+D3684</f>
        <v>355521.00576720003</v>
      </c>
      <c r="E3685" s="172">
        <f>+E3677+E3683+E3684</f>
        <v>0</v>
      </c>
      <c r="F3685" s="172">
        <f>+F3677+F3683+F3684</f>
        <v>0</v>
      </c>
      <c r="G3685" s="280">
        <f>+G3677+G3683+G3684</f>
        <v>0</v>
      </c>
      <c r="H3685" s="168">
        <f>SUM(D3685:G3685)</f>
        <v>355521.00576720003</v>
      </c>
    </row>
    <row r="3686" spans="1:8" x14ac:dyDescent="0.2">
      <c r="A3686" s="110">
        <v>25</v>
      </c>
      <c r="B3686" s="129" t="s">
        <v>148</v>
      </c>
      <c r="C3686" s="129"/>
      <c r="D3686" s="279">
        <v>355520.93</v>
      </c>
      <c r="E3686" s="172">
        <v>0</v>
      </c>
      <c r="F3686" s="172"/>
      <c r="G3686" s="280">
        <v>0</v>
      </c>
      <c r="H3686" s="168">
        <f>SUM(D3686:G3686)</f>
        <v>355520.93</v>
      </c>
    </row>
    <row r="3687" spans="1:8" x14ac:dyDescent="0.2">
      <c r="A3687" s="110">
        <f>+A3686+1</f>
        <v>26</v>
      </c>
      <c r="B3687" s="129" t="s">
        <v>149</v>
      </c>
      <c r="C3687" s="129"/>
      <c r="D3687" s="279">
        <f>+D3686-D3685</f>
        <v>-7.5767200032714754E-2</v>
      </c>
      <c r="E3687" s="142">
        <f>+E3686-E3685</f>
        <v>0</v>
      </c>
      <c r="F3687" s="142">
        <f>+F3686-F3685</f>
        <v>0</v>
      </c>
      <c r="G3687" s="280">
        <f>+G3686-G3685</f>
        <v>0</v>
      </c>
      <c r="H3687" s="168">
        <f>SUM(D3687:G3687)</f>
        <v>-7.5767200032714754E-2</v>
      </c>
    </row>
    <row r="3688" spans="1:8" ht="15.75" thickBot="1" x14ac:dyDescent="0.25">
      <c r="A3688" s="110">
        <f>+A3687+1</f>
        <v>27</v>
      </c>
      <c r="B3688" s="129" t="s">
        <v>207</v>
      </c>
      <c r="C3688" s="129"/>
      <c r="D3688" s="171">
        <v>-1200.49</v>
      </c>
      <c r="E3688" s="172">
        <v>0</v>
      </c>
      <c r="F3688" s="172"/>
      <c r="G3688" s="169"/>
      <c r="H3688" s="173">
        <f>SUM(D3688:F3688)</f>
        <v>-1200.49</v>
      </c>
    </row>
    <row r="3689" spans="1:8" ht="16.5" thickBot="1" x14ac:dyDescent="0.3">
      <c r="A3689" s="110">
        <f>+A3688+1</f>
        <v>28</v>
      </c>
      <c r="B3689" s="116" t="s">
        <v>208</v>
      </c>
      <c r="C3689" s="116"/>
      <c r="D3689" s="174">
        <f>+D3685+D3687+D3688</f>
        <v>354320.44</v>
      </c>
      <c r="E3689" s="174">
        <f>+E3685+E3687+E3688</f>
        <v>0</v>
      </c>
      <c r="F3689" s="174">
        <f>+F3685+F3687+F3688</f>
        <v>0</v>
      </c>
      <c r="G3689" s="174">
        <f>+G3685+G3687</f>
        <v>0</v>
      </c>
      <c r="H3689" s="175">
        <f>SUM(D3689:G3689)</f>
        <v>354320.44</v>
      </c>
    </row>
    <row r="3690" spans="1:8" ht="15.75" thickTop="1" x14ac:dyDescent="0.2">
      <c r="A3690" s="110"/>
      <c r="B3690" s="129"/>
      <c r="C3690" s="129"/>
      <c r="D3690" s="151"/>
      <c r="E3690" s="151"/>
      <c r="F3690" s="151"/>
      <c r="G3690" s="151"/>
      <c r="H3690" s="151"/>
    </row>
    <row r="3691" spans="1:8" ht="16.5" thickBot="1" x14ac:dyDescent="0.3">
      <c r="A3691" s="110"/>
      <c r="B3691" s="135" t="s">
        <v>209</v>
      </c>
      <c r="C3691" s="135"/>
      <c r="D3691" s="151"/>
      <c r="E3691" s="151"/>
      <c r="F3691" s="151"/>
      <c r="G3691" s="151"/>
      <c r="H3691" s="151"/>
    </row>
    <row r="3692" spans="1:8" ht="15.75" thickTop="1" x14ac:dyDescent="0.2">
      <c r="A3692" s="110">
        <f>+A3689+1</f>
        <v>29</v>
      </c>
      <c r="B3692" s="129" t="s">
        <v>168</v>
      </c>
      <c r="C3692" s="129"/>
      <c r="D3692" s="176"/>
      <c r="E3692" s="177"/>
      <c r="F3692" s="178"/>
      <c r="G3692" s="179">
        <v>434.33</v>
      </c>
      <c r="H3692" s="180">
        <f>G3692</f>
        <v>434.33</v>
      </c>
    </row>
    <row r="3693" spans="1:8" x14ac:dyDescent="0.2">
      <c r="A3693" s="110">
        <f t="shared" ref="A3693:A3701" si="169">+A3692+1</f>
        <v>30</v>
      </c>
      <c r="B3693" s="129" t="s">
        <v>169</v>
      </c>
      <c r="C3693" s="129"/>
      <c r="D3693" s="181"/>
      <c r="E3693" s="182"/>
      <c r="F3693" s="141"/>
      <c r="G3693" s="142">
        <v>0</v>
      </c>
      <c r="H3693" s="183">
        <f t="shared" ref="H3693:H3700" si="170">+G3693</f>
        <v>0</v>
      </c>
    </row>
    <row r="3694" spans="1:8" x14ac:dyDescent="0.2">
      <c r="A3694" s="110">
        <f t="shared" si="169"/>
        <v>31</v>
      </c>
      <c r="B3694" s="129" t="s">
        <v>360</v>
      </c>
      <c r="C3694" s="129"/>
      <c r="D3694" s="181"/>
      <c r="E3694" s="182"/>
      <c r="F3694" s="141"/>
      <c r="G3694" s="142">
        <v>0</v>
      </c>
      <c r="H3694" s="183">
        <f t="shared" si="170"/>
        <v>0</v>
      </c>
    </row>
    <row r="3695" spans="1:8" x14ac:dyDescent="0.2">
      <c r="A3695" s="110">
        <f t="shared" si="169"/>
        <v>32</v>
      </c>
      <c r="B3695" s="129" t="s">
        <v>210</v>
      </c>
      <c r="C3695" s="129"/>
      <c r="D3695" s="181"/>
      <c r="E3695" s="182"/>
      <c r="F3695" s="141"/>
      <c r="G3695" s="142">
        <v>0</v>
      </c>
      <c r="H3695" s="183">
        <f t="shared" si="170"/>
        <v>0</v>
      </c>
    </row>
    <row r="3696" spans="1:8" x14ac:dyDescent="0.2">
      <c r="A3696" s="110">
        <f t="shared" si="169"/>
        <v>33</v>
      </c>
      <c r="B3696" s="129"/>
      <c r="C3696" s="129"/>
      <c r="D3696" s="181"/>
      <c r="E3696" s="182"/>
      <c r="F3696" s="141"/>
      <c r="G3696" s="265"/>
      <c r="H3696" s="274"/>
    </row>
    <row r="3697" spans="1:9" x14ac:dyDescent="0.2">
      <c r="A3697" s="110">
        <f t="shared" si="169"/>
        <v>34</v>
      </c>
      <c r="B3697" s="129" t="s">
        <v>211</v>
      </c>
      <c r="C3697" s="129"/>
      <c r="D3697" s="181"/>
      <c r="E3697" s="182"/>
      <c r="F3697" s="141"/>
      <c r="G3697" s="142">
        <v>0</v>
      </c>
      <c r="H3697" s="183">
        <f t="shared" si="170"/>
        <v>0</v>
      </c>
    </row>
    <row r="3698" spans="1:9" x14ac:dyDescent="0.2">
      <c r="A3698" s="110">
        <f t="shared" si="169"/>
        <v>35</v>
      </c>
      <c r="B3698" s="129" t="s">
        <v>212</v>
      </c>
      <c r="C3698" s="129"/>
      <c r="D3698" s="181"/>
      <c r="E3698" s="182"/>
      <c r="F3698" s="141"/>
      <c r="G3698" s="142">
        <v>0</v>
      </c>
      <c r="H3698" s="183">
        <f t="shared" si="170"/>
        <v>0</v>
      </c>
    </row>
    <row r="3699" spans="1:9" x14ac:dyDescent="0.2">
      <c r="A3699" s="110">
        <f t="shared" si="169"/>
        <v>36</v>
      </c>
      <c r="B3699" s="129" t="s">
        <v>213</v>
      </c>
      <c r="C3699" s="129"/>
      <c r="D3699" s="181"/>
      <c r="E3699" s="182"/>
      <c r="F3699" s="141"/>
      <c r="G3699" s="142">
        <v>0</v>
      </c>
      <c r="H3699" s="183">
        <f t="shared" si="170"/>
        <v>0</v>
      </c>
    </row>
    <row r="3700" spans="1:9" ht="60.75" thickBot="1" x14ac:dyDescent="0.25">
      <c r="A3700" s="184">
        <f t="shared" si="169"/>
        <v>37</v>
      </c>
      <c r="B3700" s="185" t="s">
        <v>214</v>
      </c>
      <c r="C3700" s="186"/>
      <c r="D3700" s="187"/>
      <c r="E3700" s="188"/>
      <c r="F3700" s="189"/>
      <c r="G3700" s="190">
        <v>0</v>
      </c>
      <c r="H3700" s="191">
        <f t="shared" si="170"/>
        <v>0</v>
      </c>
    </row>
    <row r="3701" spans="1:9" ht="17.25" thickTop="1" thickBot="1" x14ac:dyDescent="0.3">
      <c r="A3701" s="110">
        <f t="shared" si="169"/>
        <v>38</v>
      </c>
      <c r="B3701" s="724" t="s">
        <v>215</v>
      </c>
      <c r="C3701" s="116"/>
      <c r="D3701" s="192"/>
      <c r="E3701" s="143"/>
      <c r="F3701" s="193"/>
      <c r="G3701" s="194">
        <f>SUM(G3692:G3700)</f>
        <v>434.33</v>
      </c>
      <c r="H3701" s="194">
        <f>SUM(H3692:H3700)</f>
        <v>434.33</v>
      </c>
    </row>
    <row r="3702" spans="1:9" ht="16.5" thickTop="1" thickBot="1" x14ac:dyDescent="0.25">
      <c r="A3702" s="110"/>
      <c r="B3702" s="129"/>
      <c r="C3702" s="129"/>
      <c r="D3702" s="195"/>
      <c r="E3702" s="195"/>
      <c r="F3702" s="195"/>
      <c r="G3702" s="195"/>
      <c r="H3702" s="195"/>
    </row>
    <row r="3703" spans="1:9" ht="17.25" thickTop="1" thickBot="1" x14ac:dyDescent="0.3">
      <c r="A3703" s="110">
        <f>+A3701+1</f>
        <v>39</v>
      </c>
      <c r="B3703" s="116" t="s">
        <v>216</v>
      </c>
      <c r="C3703" s="116"/>
      <c r="D3703" s="196">
        <f>D3689</f>
        <v>354320.44</v>
      </c>
      <c r="E3703" s="196">
        <f>E3689</f>
        <v>0</v>
      </c>
      <c r="F3703" s="196">
        <f>F3689</f>
        <v>0</v>
      </c>
      <c r="G3703" s="194">
        <f>G3689+G3701</f>
        <v>434.33</v>
      </c>
      <c r="H3703" s="194">
        <f>H3689+H3701</f>
        <v>354754.77</v>
      </c>
      <c r="I3703" s="482"/>
    </row>
    <row r="3704" spans="1:9" ht="16.5" thickTop="1" thickBot="1" x14ac:dyDescent="0.25">
      <c r="A3704" s="110">
        <f>+A3703+1</f>
        <v>40</v>
      </c>
      <c r="B3704" s="725" t="s">
        <v>217</v>
      </c>
      <c r="C3704" s="197"/>
      <c r="D3704" s="201"/>
      <c r="E3704" s="198"/>
      <c r="F3704" s="198"/>
      <c r="G3704" s="198"/>
      <c r="H3704" s="382">
        <v>4.0515200000000003E-3</v>
      </c>
    </row>
    <row r="3705" spans="1:9" ht="15.75" thickTop="1" x14ac:dyDescent="0.2"/>
    <row r="3707" spans="1:9" ht="20.25" x14ac:dyDescent="0.3">
      <c r="A3707" s="109" t="s">
        <v>134</v>
      </c>
      <c r="B3707" s="110"/>
      <c r="C3707" s="109"/>
      <c r="E3707" s="202"/>
      <c r="F3707" s="110"/>
      <c r="G3707" s="110"/>
      <c r="H3707" s="110"/>
    </row>
    <row r="3708" spans="1:9" ht="20.25" x14ac:dyDescent="0.3">
      <c r="A3708" s="112" t="s">
        <v>645</v>
      </c>
      <c r="B3708" s="109"/>
      <c r="C3708" s="109"/>
      <c r="D3708" s="110"/>
      <c r="E3708" s="111"/>
      <c r="F3708" s="110"/>
      <c r="G3708" s="110"/>
      <c r="H3708" s="110"/>
    </row>
    <row r="3709" spans="1:9" x14ac:dyDescent="0.2">
      <c r="A3709" s="113" t="s">
        <v>173</v>
      </c>
      <c r="B3709" s="114"/>
      <c r="C3709" s="115"/>
      <c r="D3709" s="110"/>
      <c r="E3709" s="111"/>
      <c r="F3709" s="110"/>
      <c r="G3709" s="110"/>
      <c r="H3709" s="110"/>
    </row>
    <row r="3710" spans="1:9" ht="21" thickBot="1" x14ac:dyDescent="0.35">
      <c r="A3710" s="256" t="s">
        <v>523</v>
      </c>
      <c r="B3710" s="257"/>
      <c r="C3710" s="257"/>
      <c r="D3710" s="110"/>
      <c r="E3710" s="111"/>
      <c r="F3710" s="110"/>
      <c r="G3710" s="110"/>
      <c r="H3710" s="110"/>
    </row>
    <row r="3711" spans="1:9" ht="15.75" thickBot="1" x14ac:dyDescent="0.25">
      <c r="A3711" s="110"/>
      <c r="B3711" s="110"/>
      <c r="C3711" s="110"/>
      <c r="D3711" s="110"/>
      <c r="E3711" s="111"/>
      <c r="F3711" s="110"/>
      <c r="G3711" s="110"/>
      <c r="H3711" s="110"/>
    </row>
    <row r="3712" spans="1:9" ht="15.75" thickTop="1" x14ac:dyDescent="0.2">
      <c r="A3712" s="110">
        <v>1</v>
      </c>
      <c r="B3712" s="117" t="s">
        <v>174</v>
      </c>
      <c r="C3712" s="388">
        <v>682</v>
      </c>
      <c r="D3712" s="118"/>
      <c r="E3712" s="119"/>
      <c r="F3712" s="110"/>
      <c r="G3712" s="120"/>
      <c r="H3712" s="120"/>
    </row>
    <row r="3713" spans="1:8" x14ac:dyDescent="0.2">
      <c r="A3713" s="110">
        <v>2</v>
      </c>
      <c r="B3713" s="117" t="s">
        <v>175</v>
      </c>
      <c r="C3713" s="121" t="s">
        <v>528</v>
      </c>
      <c r="D3713" s="122"/>
      <c r="E3713" s="123"/>
      <c r="F3713" s="110"/>
      <c r="G3713" s="120"/>
      <c r="H3713" s="120"/>
    </row>
    <row r="3714" spans="1:8" ht="15.75" thickBot="1" x14ac:dyDescent="0.25">
      <c r="A3714" s="110">
        <v>3</v>
      </c>
      <c r="B3714" s="117" t="s">
        <v>176</v>
      </c>
      <c r="C3714" s="124"/>
      <c r="D3714" s="125"/>
      <c r="E3714" s="126"/>
      <c r="F3714" s="120"/>
      <c r="G3714" s="120"/>
      <c r="H3714" s="120"/>
    </row>
    <row r="3715" spans="1:8" ht="15.75" thickTop="1" x14ac:dyDescent="0.2">
      <c r="A3715" s="110"/>
      <c r="B3715" s="117" t="s">
        <v>177</v>
      </c>
      <c r="C3715" s="117"/>
      <c r="D3715" s="127"/>
      <c r="E3715" s="128"/>
      <c r="F3715" s="120"/>
      <c r="G3715" s="120"/>
      <c r="H3715" s="120"/>
    </row>
    <row r="3716" spans="1:8" x14ac:dyDescent="0.2">
      <c r="A3716" s="110"/>
      <c r="B3716" s="110"/>
      <c r="C3716" s="110"/>
      <c r="D3716" s="110"/>
      <c r="E3716" s="111"/>
      <c r="F3716" s="110"/>
      <c r="G3716" s="110"/>
      <c r="H3716" s="110"/>
    </row>
    <row r="3717" spans="1:8" x14ac:dyDescent="0.2">
      <c r="A3717" s="110"/>
      <c r="B3717" s="117"/>
      <c r="C3717" s="117"/>
      <c r="D3717" s="120"/>
      <c r="E3717" s="128"/>
      <c r="F3717" s="127" t="s">
        <v>178</v>
      </c>
      <c r="G3717" s="120"/>
      <c r="H3717" s="120"/>
    </row>
    <row r="3718" spans="1:8" x14ac:dyDescent="0.2">
      <c r="A3718" s="110"/>
      <c r="B3718" s="129"/>
      <c r="C3718" s="129"/>
      <c r="D3718" s="130" t="s">
        <v>179</v>
      </c>
      <c r="E3718" s="131" t="s">
        <v>180</v>
      </c>
      <c r="F3718" s="127" t="s">
        <v>181</v>
      </c>
      <c r="G3718" s="127" t="s">
        <v>182</v>
      </c>
      <c r="H3718" s="120"/>
    </row>
    <row r="3719" spans="1:8" x14ac:dyDescent="0.2">
      <c r="A3719" s="110">
        <v>4</v>
      </c>
      <c r="B3719" s="117" t="s">
        <v>154</v>
      </c>
      <c r="C3719" s="117"/>
      <c r="D3719" s="275"/>
      <c r="E3719" s="132" t="s">
        <v>510</v>
      </c>
      <c r="F3719" s="276"/>
      <c r="G3719" s="422" t="s">
        <v>509</v>
      </c>
      <c r="H3719" s="275"/>
    </row>
    <row r="3720" spans="1:8" ht="15.75" x14ac:dyDescent="0.25">
      <c r="A3720" s="110"/>
      <c r="B3720" s="129"/>
      <c r="C3720" s="129"/>
      <c r="D3720" s="134" t="s">
        <v>183</v>
      </c>
      <c r="E3720" s="135" t="s">
        <v>183</v>
      </c>
      <c r="F3720" s="136" t="s">
        <v>183</v>
      </c>
      <c r="G3720" s="136" t="s">
        <v>184</v>
      </c>
      <c r="H3720" s="136" t="s">
        <v>185</v>
      </c>
    </row>
    <row r="3721" spans="1:8" ht="16.5" thickBot="1" x14ac:dyDescent="0.3">
      <c r="A3721" s="110"/>
      <c r="B3721" s="135" t="s">
        <v>186</v>
      </c>
      <c r="C3721" s="135"/>
      <c r="D3721" s="137"/>
      <c r="E3721" s="138"/>
      <c r="F3721" s="137"/>
      <c r="G3721" s="137"/>
      <c r="H3721" s="137"/>
    </row>
    <row r="3722" spans="1:8" ht="16.5" thickTop="1" x14ac:dyDescent="0.25">
      <c r="A3722" s="139">
        <f>1+A3719</f>
        <v>5</v>
      </c>
      <c r="B3722" s="117" t="s">
        <v>187</v>
      </c>
      <c r="C3722" s="135"/>
      <c r="D3722" s="216">
        <v>0</v>
      </c>
      <c r="E3722" s="217"/>
      <c r="F3722" s="218"/>
      <c r="G3722" s="219"/>
      <c r="H3722" s="220">
        <f>+D3722</f>
        <v>0</v>
      </c>
    </row>
    <row r="3723" spans="1:8" x14ac:dyDescent="0.2">
      <c r="A3723" s="110">
        <f>+A3722+1</f>
        <v>6</v>
      </c>
      <c r="B3723" s="129" t="s">
        <v>188</v>
      </c>
      <c r="C3723" s="129"/>
      <c r="D3723" s="221"/>
      <c r="E3723" s="222">
        <v>0</v>
      </c>
      <c r="F3723" s="223"/>
      <c r="G3723" s="224"/>
      <c r="H3723" s="220">
        <f>+E3723</f>
        <v>0</v>
      </c>
    </row>
    <row r="3724" spans="1:8" x14ac:dyDescent="0.2">
      <c r="A3724" s="110">
        <f>+A3723+1</f>
        <v>7</v>
      </c>
      <c r="B3724" s="129" t="s">
        <v>155</v>
      </c>
      <c r="C3724" s="129"/>
      <c r="D3724" s="225"/>
      <c r="E3724" s="226"/>
      <c r="F3724" s="227">
        <v>0</v>
      </c>
      <c r="G3724" s="228"/>
      <c r="H3724" s="229">
        <f>+F3724</f>
        <v>0</v>
      </c>
    </row>
    <row r="3725" spans="1:8" x14ac:dyDescent="0.2">
      <c r="A3725" s="110">
        <f>+A3724+1</f>
        <v>8</v>
      </c>
      <c r="B3725" s="129" t="s">
        <v>156</v>
      </c>
      <c r="C3725" s="129"/>
      <c r="D3725" s="225"/>
      <c r="E3725" s="230"/>
      <c r="F3725" s="231">
        <v>0</v>
      </c>
      <c r="G3725" s="232"/>
      <c r="H3725" s="229">
        <f>+F3725</f>
        <v>0</v>
      </c>
    </row>
    <row r="3726" spans="1:8" ht="15.75" thickBot="1" x14ac:dyDescent="0.25">
      <c r="A3726" s="110">
        <f>+A3725+1</f>
        <v>9</v>
      </c>
      <c r="B3726" s="129" t="s">
        <v>189</v>
      </c>
      <c r="C3726" s="129"/>
      <c r="D3726" s="225"/>
      <c r="E3726" s="233"/>
      <c r="F3726" s="234"/>
      <c r="G3726" s="235">
        <v>0</v>
      </c>
      <c r="H3726" s="236">
        <f>+G3726</f>
        <v>0</v>
      </c>
    </row>
    <row r="3727" spans="1:8" ht="17.25" thickTop="1" thickBot="1" x14ac:dyDescent="0.3">
      <c r="A3727" s="110">
        <f>+A3726+1</f>
        <v>10</v>
      </c>
      <c r="B3727" s="116" t="s">
        <v>190</v>
      </c>
      <c r="C3727" s="116"/>
      <c r="D3727" s="237">
        <f>+D3722</f>
        <v>0</v>
      </c>
      <c r="E3727" s="238">
        <f>+E3723</f>
        <v>0</v>
      </c>
      <c r="F3727" s="239">
        <f>+F3724+F3725</f>
        <v>0</v>
      </c>
      <c r="G3727" s="239">
        <f>+G3726</f>
        <v>0</v>
      </c>
      <c r="H3727" s="239">
        <f>SUM(D3727:G3727)</f>
        <v>0</v>
      </c>
    </row>
    <row r="3728" spans="1:8" ht="15.75" thickTop="1" x14ac:dyDescent="0.2">
      <c r="A3728" s="110"/>
      <c r="B3728" s="129"/>
      <c r="C3728" s="129"/>
      <c r="D3728" s="144"/>
      <c r="E3728" s="145"/>
      <c r="F3728" s="144"/>
      <c r="G3728" s="144"/>
      <c r="H3728" s="144"/>
    </row>
    <row r="3729" spans="1:8" ht="16.5" thickBot="1" x14ac:dyDescent="0.3">
      <c r="A3729" s="110"/>
      <c r="B3729" s="135" t="s">
        <v>191</v>
      </c>
      <c r="C3729" s="135"/>
      <c r="D3729" s="144"/>
      <c r="E3729" s="145"/>
      <c r="F3729" s="144"/>
      <c r="G3729" s="144"/>
      <c r="H3729" s="144"/>
    </row>
    <row r="3730" spans="1:8" ht="15.75" thickTop="1" x14ac:dyDescent="0.2">
      <c r="A3730" s="110">
        <f>+A3727+1</f>
        <v>11</v>
      </c>
      <c r="B3730" s="129" t="s">
        <v>192</v>
      </c>
      <c r="C3730" s="129"/>
      <c r="D3730" s="146">
        <v>0</v>
      </c>
      <c r="E3730" s="147">
        <v>0</v>
      </c>
      <c r="F3730" s="147">
        <v>0</v>
      </c>
      <c r="G3730" s="147">
        <v>0</v>
      </c>
      <c r="H3730" s="148">
        <v>0</v>
      </c>
    </row>
    <row r="3731" spans="1:8" ht="16.5" thickBot="1" x14ac:dyDescent="0.3">
      <c r="A3731" s="110">
        <f>+A3730+1</f>
        <v>12</v>
      </c>
      <c r="B3731" s="724" t="s">
        <v>193</v>
      </c>
      <c r="C3731" s="116"/>
      <c r="D3731" s="277">
        <f>+D3727-D3730</f>
        <v>0</v>
      </c>
      <c r="E3731" s="149">
        <f>+E3727-E3730</f>
        <v>0</v>
      </c>
      <c r="F3731" s="149">
        <f>+F3727-F3730</f>
        <v>0</v>
      </c>
      <c r="G3731" s="149">
        <f>+G3727-G3730</f>
        <v>0</v>
      </c>
      <c r="H3731" s="150">
        <f>+H3727-H3730</f>
        <v>0</v>
      </c>
    </row>
    <row r="3732" spans="1:8" ht="15.75" thickTop="1" x14ac:dyDescent="0.2">
      <c r="A3732" s="110"/>
      <c r="B3732" s="129"/>
      <c r="C3732" s="129"/>
      <c r="D3732" s="129"/>
      <c r="E3732" s="151"/>
      <c r="F3732" s="129"/>
      <c r="G3732" s="129"/>
      <c r="H3732" s="129"/>
    </row>
    <row r="3733" spans="1:8" ht="16.5" thickBot="1" x14ac:dyDescent="0.3">
      <c r="A3733" s="110"/>
      <c r="B3733" s="152" t="s">
        <v>194</v>
      </c>
      <c r="C3733" s="134"/>
      <c r="D3733" s="129"/>
      <c r="E3733" s="151"/>
      <c r="F3733" s="129"/>
      <c r="G3733" s="129"/>
      <c r="H3733" s="129"/>
    </row>
    <row r="3734" spans="1:8" ht="15.75" thickTop="1" x14ac:dyDescent="0.2">
      <c r="A3734" s="110">
        <f>+A3731+1</f>
        <v>13</v>
      </c>
      <c r="B3734" s="129" t="s">
        <v>195</v>
      </c>
      <c r="C3734" s="129"/>
      <c r="D3734" s="153"/>
      <c r="E3734" s="154"/>
      <c r="F3734" s="140"/>
      <c r="G3734" s="155"/>
      <c r="H3734" s="418">
        <f>H3669</f>
        <v>84543186</v>
      </c>
    </row>
    <row r="3735" spans="1:8" x14ac:dyDescent="0.2">
      <c r="A3735" s="110">
        <f>+A3734+1</f>
        <v>14</v>
      </c>
      <c r="B3735" s="110" t="s">
        <v>196</v>
      </c>
      <c r="C3735" s="110"/>
      <c r="D3735" s="157"/>
      <c r="E3735" s="158"/>
      <c r="F3735" s="159"/>
      <c r="G3735" s="160"/>
      <c r="H3735" s="419">
        <v>0</v>
      </c>
    </row>
    <row r="3736" spans="1:8" x14ac:dyDescent="0.2">
      <c r="A3736" s="110">
        <f>+A3735+1</f>
        <v>15</v>
      </c>
      <c r="B3736" s="129" t="s">
        <v>197</v>
      </c>
      <c r="C3736" s="129"/>
      <c r="D3736" s="157"/>
      <c r="E3736" s="158"/>
      <c r="F3736" s="159"/>
      <c r="G3736" s="160"/>
      <c r="H3736" s="419">
        <v>0</v>
      </c>
    </row>
    <row r="3737" spans="1:8" ht="15.75" thickBot="1" x14ac:dyDescent="0.25">
      <c r="A3737" s="110">
        <f>+A3736+1</f>
        <v>16</v>
      </c>
      <c r="B3737" s="129" t="s">
        <v>198</v>
      </c>
      <c r="C3737" s="129"/>
      <c r="D3737" s="157"/>
      <c r="E3737" s="158"/>
      <c r="F3737" s="159"/>
      <c r="G3737" s="160"/>
      <c r="H3737" s="419">
        <v>0</v>
      </c>
    </row>
    <row r="3738" spans="1:8" ht="17.25" thickTop="1" thickBot="1" x14ac:dyDescent="0.3">
      <c r="A3738" s="110">
        <f>+A3737+1</f>
        <v>17</v>
      </c>
      <c r="B3738" s="116" t="s">
        <v>199</v>
      </c>
      <c r="C3738" s="116"/>
      <c r="D3738" s="162"/>
      <c r="E3738" s="163"/>
      <c r="F3738" s="164"/>
      <c r="G3738" s="164"/>
      <c r="H3738" s="420">
        <f>+H3734+H3735+H3736-H3737</f>
        <v>84543186</v>
      </c>
    </row>
    <row r="3739" spans="1:8" ht="15.75" thickTop="1" x14ac:dyDescent="0.2">
      <c r="A3739" s="110"/>
      <c r="B3739" s="129" t="s">
        <v>177</v>
      </c>
      <c r="C3739" s="129"/>
      <c r="D3739" s="166"/>
      <c r="E3739" s="167"/>
      <c r="F3739" s="166"/>
      <c r="G3739" s="166"/>
      <c r="H3739" s="166"/>
    </row>
    <row r="3740" spans="1:8" ht="16.5" thickBot="1" x14ac:dyDescent="0.3">
      <c r="A3740" s="110"/>
      <c r="B3740" s="135" t="s">
        <v>200</v>
      </c>
      <c r="C3740" s="135"/>
      <c r="D3740" s="166"/>
      <c r="E3740" s="167"/>
      <c r="F3740" s="166"/>
      <c r="G3740" s="166"/>
      <c r="H3740" s="166"/>
    </row>
    <row r="3741" spans="1:8" ht="15.75" thickTop="1" x14ac:dyDescent="0.2">
      <c r="A3741" s="110">
        <f>+A3738+1</f>
        <v>18</v>
      </c>
      <c r="B3741" s="129" t="s">
        <v>201</v>
      </c>
      <c r="C3741" s="129"/>
      <c r="D3741" s="199">
        <v>0</v>
      </c>
      <c r="E3741" s="200">
        <v>1.25E-3</v>
      </c>
      <c r="F3741" s="200">
        <f>+INT(F3731/$H$32*10000000)/10000000</f>
        <v>0</v>
      </c>
      <c r="G3741" s="200">
        <v>0</v>
      </c>
      <c r="H3741" s="278">
        <f>SUM(D3741:G3741)</f>
        <v>1.25E-3</v>
      </c>
    </row>
    <row r="3742" spans="1:8" x14ac:dyDescent="0.2">
      <c r="A3742" s="110">
        <f t="shared" ref="A3742:A3747" si="171">+A3741+1</f>
        <v>19</v>
      </c>
      <c r="B3742" s="129" t="s">
        <v>202</v>
      </c>
      <c r="C3742" s="129"/>
      <c r="D3742" s="142">
        <v>0</v>
      </c>
      <c r="E3742" s="142">
        <f>+$H$3738*E3741</f>
        <v>105678.9825</v>
      </c>
      <c r="F3742" s="142">
        <f>+$H$32*F3741</f>
        <v>0</v>
      </c>
      <c r="G3742" s="142">
        <v>0</v>
      </c>
      <c r="H3742" s="168">
        <f>SUM(D3742:G3742)</f>
        <v>105678.9825</v>
      </c>
    </row>
    <row r="3743" spans="1:8" x14ac:dyDescent="0.2">
      <c r="A3743" s="110">
        <f t="shared" si="171"/>
        <v>20</v>
      </c>
      <c r="B3743" s="129" t="s">
        <v>203</v>
      </c>
      <c r="C3743" s="129"/>
      <c r="D3743" s="281">
        <f>IF(D3731&lt;&gt;0,+D3742-D3731,0)</f>
        <v>0</v>
      </c>
      <c r="E3743" s="283">
        <f>IF(E3731&lt;&gt;0,+E3742-E3731,0)</f>
        <v>0</v>
      </c>
      <c r="F3743" s="283">
        <f>IF(F3731&lt;&gt;0,+F3742-F3731,0)</f>
        <v>0</v>
      </c>
      <c r="G3743" s="282">
        <f>IF(G3731&lt;&gt;0,+G3742-G3731,0)</f>
        <v>0</v>
      </c>
      <c r="H3743" s="168">
        <f>SUM(D3743:G3743)</f>
        <v>0</v>
      </c>
    </row>
    <row r="3744" spans="1:8" ht="15.75" x14ac:dyDescent="0.25">
      <c r="A3744" s="110">
        <f t="shared" si="171"/>
        <v>21</v>
      </c>
      <c r="B3744" s="129" t="s">
        <v>204</v>
      </c>
      <c r="C3744" s="129"/>
      <c r="D3744" s="267"/>
      <c r="E3744" s="169"/>
      <c r="F3744" s="169"/>
      <c r="G3744" s="169"/>
      <c r="H3744" s="268"/>
    </row>
    <row r="3745" spans="1:8" x14ac:dyDescent="0.2">
      <c r="A3745" s="110">
        <f t="shared" si="171"/>
        <v>22</v>
      </c>
      <c r="B3745" s="129" t="s">
        <v>205</v>
      </c>
      <c r="C3745" s="129"/>
      <c r="D3745" s="271"/>
      <c r="E3745" s="273"/>
      <c r="F3745" s="273"/>
      <c r="G3745" s="273"/>
      <c r="H3745" s="272"/>
    </row>
    <row r="3746" spans="1:8" x14ac:dyDescent="0.2">
      <c r="A3746" s="110">
        <f t="shared" si="171"/>
        <v>23</v>
      </c>
      <c r="B3746" s="129" t="s">
        <v>206</v>
      </c>
      <c r="C3746" s="129"/>
      <c r="D3746" s="271"/>
      <c r="E3746" s="273"/>
      <c r="F3746" s="273"/>
      <c r="G3746" s="273"/>
      <c r="H3746" s="272"/>
    </row>
    <row r="3747" spans="1:8" x14ac:dyDescent="0.2">
      <c r="A3747" s="110">
        <f t="shared" si="171"/>
        <v>24</v>
      </c>
      <c r="B3747" s="129" t="s">
        <v>145</v>
      </c>
      <c r="C3747" s="129"/>
      <c r="D3747" s="269"/>
      <c r="E3747" s="270"/>
      <c r="F3747" s="270"/>
      <c r="G3747" s="270"/>
      <c r="H3747" s="266"/>
    </row>
    <row r="3748" spans="1:8" x14ac:dyDescent="0.2">
      <c r="A3748" s="139" t="s">
        <v>139</v>
      </c>
      <c r="B3748" s="170" t="s">
        <v>146</v>
      </c>
      <c r="C3748" s="212"/>
      <c r="D3748" s="171">
        <v>0</v>
      </c>
      <c r="E3748" s="172">
        <v>0</v>
      </c>
      <c r="F3748" s="172"/>
      <c r="G3748" s="172">
        <v>0</v>
      </c>
      <c r="H3748" s="168">
        <f>SUM(D3748:G3748)</f>
        <v>0</v>
      </c>
    </row>
    <row r="3749" spans="1:8" x14ac:dyDescent="0.2">
      <c r="A3749" s="139" t="s">
        <v>140</v>
      </c>
      <c r="B3749" s="170" t="s">
        <v>147</v>
      </c>
      <c r="C3749" s="129"/>
      <c r="D3749" s="171">
        <v>0</v>
      </c>
      <c r="E3749" s="172">
        <v>0</v>
      </c>
      <c r="F3749" s="172"/>
      <c r="G3749" s="172">
        <v>0</v>
      </c>
      <c r="H3749" s="168">
        <f>SUM(D3749:G3749)</f>
        <v>0</v>
      </c>
    </row>
    <row r="3750" spans="1:8" x14ac:dyDescent="0.2">
      <c r="A3750" s="139" t="s">
        <v>141</v>
      </c>
      <c r="B3750" s="129" t="s">
        <v>407</v>
      </c>
      <c r="C3750" s="129"/>
      <c r="D3750" s="279">
        <f>+D3742+D3748+D3749</f>
        <v>0</v>
      </c>
      <c r="E3750" s="172">
        <f>+E3742+E3748+E3749</f>
        <v>105678.9825</v>
      </c>
      <c r="F3750" s="172">
        <f>+F3742+F3748+F3749</f>
        <v>0</v>
      </c>
      <c r="G3750" s="280">
        <f>+G3742+G3748+G3749</f>
        <v>0</v>
      </c>
      <c r="H3750" s="168">
        <f>SUM(D3750:G3750)</f>
        <v>105678.9825</v>
      </c>
    </row>
    <row r="3751" spans="1:8" x14ac:dyDescent="0.2">
      <c r="A3751" s="110">
        <v>25</v>
      </c>
      <c r="B3751" s="129" t="s">
        <v>148</v>
      </c>
      <c r="C3751" s="129"/>
      <c r="D3751" s="279">
        <v>0</v>
      </c>
      <c r="E3751" s="172">
        <v>105680.07</v>
      </c>
      <c r="F3751" s="172"/>
      <c r="G3751" s="280">
        <v>0</v>
      </c>
      <c r="H3751" s="168">
        <f>SUM(D3751:G3751)</f>
        <v>105680.07</v>
      </c>
    </row>
    <row r="3752" spans="1:8" x14ac:dyDescent="0.2">
      <c r="A3752" s="110">
        <f>+A3751+1</f>
        <v>26</v>
      </c>
      <c r="B3752" s="129" t="s">
        <v>149</v>
      </c>
      <c r="C3752" s="129"/>
      <c r="D3752" s="279">
        <f>+D3751-D3750</f>
        <v>0</v>
      </c>
      <c r="E3752" s="142">
        <f>+E3751-E3750</f>
        <v>1.0875000000087311</v>
      </c>
      <c r="F3752" s="142">
        <f>+F3751-F3750</f>
        <v>0</v>
      </c>
      <c r="G3752" s="280">
        <f>+G3751-G3750</f>
        <v>0</v>
      </c>
      <c r="H3752" s="168">
        <f>SUM(D3752:G3752)</f>
        <v>1.0875000000087311</v>
      </c>
    </row>
    <row r="3753" spans="1:8" ht="15.75" thickBot="1" x14ac:dyDescent="0.25">
      <c r="A3753" s="110">
        <f>+A3752+1</f>
        <v>27</v>
      </c>
      <c r="B3753" s="129" t="s">
        <v>207</v>
      </c>
      <c r="C3753" s="129"/>
      <c r="D3753" s="171">
        <v>0</v>
      </c>
      <c r="E3753" s="172">
        <v>-25949.97</v>
      </c>
      <c r="F3753" s="172"/>
      <c r="G3753" s="169"/>
      <c r="H3753" s="173">
        <f>SUM(D3753:F3753)</f>
        <v>-25949.97</v>
      </c>
    </row>
    <row r="3754" spans="1:8" ht="16.5" thickBot="1" x14ac:dyDescent="0.3">
      <c r="A3754" s="110">
        <f>+A3753+1</f>
        <v>28</v>
      </c>
      <c r="B3754" s="116" t="s">
        <v>208</v>
      </c>
      <c r="C3754" s="116"/>
      <c r="D3754" s="174">
        <f>+D3750+D3752+D3753</f>
        <v>0</v>
      </c>
      <c r="E3754" s="174">
        <f>+E3750+E3752+E3753</f>
        <v>79730.100000000006</v>
      </c>
      <c r="F3754" s="174">
        <f>+F3750+F3752+F3753</f>
        <v>0</v>
      </c>
      <c r="G3754" s="174">
        <f>+G3750+G3752</f>
        <v>0</v>
      </c>
      <c r="H3754" s="175">
        <f>SUM(D3754:G3754)</f>
        <v>79730.100000000006</v>
      </c>
    </row>
    <row r="3755" spans="1:8" ht="15.75" thickTop="1" x14ac:dyDescent="0.2">
      <c r="A3755" s="110"/>
      <c r="B3755" s="129"/>
      <c r="C3755" s="129"/>
      <c r="D3755" s="151"/>
      <c r="E3755" s="151"/>
      <c r="F3755" s="151"/>
      <c r="G3755" s="151"/>
      <c r="H3755" s="151"/>
    </row>
    <row r="3756" spans="1:8" ht="16.5" thickBot="1" x14ac:dyDescent="0.3">
      <c r="A3756" s="110"/>
      <c r="B3756" s="135" t="s">
        <v>209</v>
      </c>
      <c r="C3756" s="135"/>
      <c r="D3756" s="151"/>
      <c r="E3756" s="151"/>
      <c r="F3756" s="151"/>
      <c r="G3756" s="151"/>
      <c r="H3756" s="151"/>
    </row>
    <row r="3757" spans="1:8" ht="15.75" thickTop="1" x14ac:dyDescent="0.2">
      <c r="A3757" s="110">
        <f>+A3754+1</f>
        <v>29</v>
      </c>
      <c r="B3757" s="129" t="s">
        <v>168</v>
      </c>
      <c r="C3757" s="129"/>
      <c r="D3757" s="176"/>
      <c r="E3757" s="177"/>
      <c r="F3757" s="178"/>
      <c r="G3757" s="179">
        <v>129.1</v>
      </c>
      <c r="H3757" s="180">
        <f>G3757</f>
        <v>129.1</v>
      </c>
    </row>
    <row r="3758" spans="1:8" x14ac:dyDescent="0.2">
      <c r="A3758" s="110">
        <f t="shared" ref="A3758:A3766" si="172">+A3757+1</f>
        <v>30</v>
      </c>
      <c r="B3758" s="129" t="s">
        <v>169</v>
      </c>
      <c r="C3758" s="129"/>
      <c r="D3758" s="181"/>
      <c r="E3758" s="182"/>
      <c r="F3758" s="141"/>
      <c r="G3758" s="142">
        <v>0</v>
      </c>
      <c r="H3758" s="183">
        <f t="shared" ref="H3758:H3765" si="173">+G3758</f>
        <v>0</v>
      </c>
    </row>
    <row r="3759" spans="1:8" x14ac:dyDescent="0.2">
      <c r="A3759" s="110">
        <f t="shared" si="172"/>
        <v>31</v>
      </c>
      <c r="B3759" s="129" t="s">
        <v>360</v>
      </c>
      <c r="C3759" s="129"/>
      <c r="D3759" s="181"/>
      <c r="E3759" s="182"/>
      <c r="F3759" s="141"/>
      <c r="G3759" s="142">
        <v>0</v>
      </c>
      <c r="H3759" s="183">
        <f t="shared" si="173"/>
        <v>0</v>
      </c>
    </row>
    <row r="3760" spans="1:8" x14ac:dyDescent="0.2">
      <c r="A3760" s="110">
        <f t="shared" si="172"/>
        <v>32</v>
      </c>
      <c r="B3760" s="129" t="s">
        <v>210</v>
      </c>
      <c r="C3760" s="129"/>
      <c r="D3760" s="181"/>
      <c r="E3760" s="182"/>
      <c r="F3760" s="141"/>
      <c r="G3760" s="142">
        <v>0</v>
      </c>
      <c r="H3760" s="183">
        <f t="shared" si="173"/>
        <v>0</v>
      </c>
    </row>
    <row r="3761" spans="1:9" x14ac:dyDescent="0.2">
      <c r="A3761" s="110">
        <f t="shared" si="172"/>
        <v>33</v>
      </c>
      <c r="B3761" s="129"/>
      <c r="C3761" s="129"/>
      <c r="D3761" s="181"/>
      <c r="E3761" s="182"/>
      <c r="F3761" s="141"/>
      <c r="G3761" s="265"/>
      <c r="H3761" s="274"/>
    </row>
    <row r="3762" spans="1:9" x14ac:dyDescent="0.2">
      <c r="A3762" s="110">
        <f t="shared" si="172"/>
        <v>34</v>
      </c>
      <c r="B3762" s="129" t="s">
        <v>211</v>
      </c>
      <c r="C3762" s="129"/>
      <c r="D3762" s="181"/>
      <c r="E3762" s="182"/>
      <c r="F3762" s="141"/>
      <c r="G3762" s="142">
        <v>0</v>
      </c>
      <c r="H3762" s="183">
        <f t="shared" si="173"/>
        <v>0</v>
      </c>
    </row>
    <row r="3763" spans="1:9" x14ac:dyDescent="0.2">
      <c r="A3763" s="110">
        <f t="shared" si="172"/>
        <v>35</v>
      </c>
      <c r="B3763" s="129" t="s">
        <v>212</v>
      </c>
      <c r="C3763" s="129"/>
      <c r="D3763" s="181"/>
      <c r="E3763" s="182"/>
      <c r="F3763" s="141"/>
      <c r="G3763" s="142">
        <v>0</v>
      </c>
      <c r="H3763" s="183">
        <f t="shared" si="173"/>
        <v>0</v>
      </c>
    </row>
    <row r="3764" spans="1:9" x14ac:dyDescent="0.2">
      <c r="A3764" s="110">
        <f t="shared" si="172"/>
        <v>36</v>
      </c>
      <c r="B3764" s="129" t="s">
        <v>213</v>
      </c>
      <c r="C3764" s="129"/>
      <c r="D3764" s="181"/>
      <c r="E3764" s="182"/>
      <c r="F3764" s="141"/>
      <c r="G3764" s="142">
        <v>0</v>
      </c>
      <c r="H3764" s="183">
        <f t="shared" si="173"/>
        <v>0</v>
      </c>
    </row>
    <row r="3765" spans="1:9" ht="60.75" thickBot="1" x14ac:dyDescent="0.25">
      <c r="A3765" s="184">
        <f t="shared" si="172"/>
        <v>37</v>
      </c>
      <c r="B3765" s="185" t="s">
        <v>214</v>
      </c>
      <c r="C3765" s="186"/>
      <c r="D3765" s="187"/>
      <c r="E3765" s="188"/>
      <c r="F3765" s="189"/>
      <c r="G3765" s="190">
        <v>0</v>
      </c>
      <c r="H3765" s="191">
        <f t="shared" si="173"/>
        <v>0</v>
      </c>
    </row>
    <row r="3766" spans="1:9" ht="17.25" thickTop="1" thickBot="1" x14ac:dyDescent="0.3">
      <c r="A3766" s="110">
        <f t="shared" si="172"/>
        <v>38</v>
      </c>
      <c r="B3766" s="724" t="s">
        <v>215</v>
      </c>
      <c r="C3766" s="116"/>
      <c r="D3766" s="192"/>
      <c r="E3766" s="143"/>
      <c r="F3766" s="193"/>
      <c r="G3766" s="194">
        <f>SUM(G3757:G3765)</f>
        <v>129.1</v>
      </c>
      <c r="H3766" s="194">
        <f>SUM(H3757:H3765)</f>
        <v>129.1</v>
      </c>
    </row>
    <row r="3767" spans="1:9" ht="16.5" thickTop="1" thickBot="1" x14ac:dyDescent="0.25">
      <c r="A3767" s="110"/>
      <c r="B3767" s="129"/>
      <c r="C3767" s="129"/>
      <c r="D3767" s="195"/>
      <c r="E3767" s="195"/>
      <c r="F3767" s="195"/>
      <c r="G3767" s="195"/>
      <c r="H3767" s="195"/>
    </row>
    <row r="3768" spans="1:9" ht="17.25" thickTop="1" thickBot="1" x14ac:dyDescent="0.3">
      <c r="A3768" s="110">
        <f>+A3766+1</f>
        <v>39</v>
      </c>
      <c r="B3768" s="116" t="s">
        <v>216</v>
      </c>
      <c r="C3768" s="116"/>
      <c r="D3768" s="196">
        <f>D3754</f>
        <v>0</v>
      </c>
      <c r="E3768" s="196">
        <f>E3754</f>
        <v>79730.100000000006</v>
      </c>
      <c r="F3768" s="196">
        <f>F3754</f>
        <v>0</v>
      </c>
      <c r="G3768" s="194">
        <f>G3754+G3766</f>
        <v>129.1</v>
      </c>
      <c r="H3768" s="194">
        <f>H3754+H3766</f>
        <v>79859.200000000012</v>
      </c>
      <c r="I3768" s="482"/>
    </row>
    <row r="3769" spans="1:9" ht="16.5" thickTop="1" thickBot="1" x14ac:dyDescent="0.25">
      <c r="A3769" s="110">
        <f>+A3768+1</f>
        <v>40</v>
      </c>
      <c r="B3769" s="725" t="s">
        <v>217</v>
      </c>
      <c r="C3769" s="197"/>
      <c r="D3769" s="201"/>
      <c r="E3769" s="198"/>
      <c r="F3769" s="198"/>
      <c r="G3769" s="198"/>
      <c r="H3769" s="382">
        <v>9.1204000000000003E-4</v>
      </c>
    </row>
    <row r="3770" spans="1:9" ht="15.75" thickTop="1" x14ac:dyDescent="0.2"/>
    <row r="3772" spans="1:9" ht="20.25" x14ac:dyDescent="0.3">
      <c r="A3772" s="109" t="s">
        <v>134</v>
      </c>
      <c r="B3772" s="110"/>
      <c r="C3772" s="109"/>
      <c r="E3772" s="202"/>
      <c r="F3772" s="110"/>
      <c r="G3772" s="110"/>
      <c r="H3772" s="110"/>
    </row>
    <row r="3773" spans="1:9" ht="20.25" x14ac:dyDescent="0.3">
      <c r="A3773" s="112" t="s">
        <v>645</v>
      </c>
      <c r="B3773" s="109"/>
      <c r="C3773" s="109"/>
      <c r="D3773" s="110"/>
      <c r="E3773" s="111"/>
      <c r="F3773" s="110"/>
      <c r="G3773" s="110"/>
      <c r="H3773" s="110"/>
    </row>
    <row r="3774" spans="1:9" x14ac:dyDescent="0.2">
      <c r="A3774" s="113" t="s">
        <v>173</v>
      </c>
      <c r="B3774" s="114"/>
      <c r="C3774" s="115"/>
      <c r="D3774" s="110"/>
      <c r="E3774" s="111"/>
      <c r="F3774" s="110"/>
      <c r="G3774" s="110"/>
      <c r="H3774" s="110"/>
    </row>
    <row r="3775" spans="1:9" ht="21" thickBot="1" x14ac:dyDescent="0.35">
      <c r="A3775" s="256" t="s">
        <v>523</v>
      </c>
      <c r="B3775" s="257"/>
      <c r="C3775" s="257"/>
      <c r="D3775" s="110"/>
      <c r="E3775" s="111"/>
      <c r="F3775" s="110"/>
      <c r="G3775" s="110"/>
      <c r="H3775" s="110"/>
    </row>
    <row r="3776" spans="1:9" ht="15.75" thickBot="1" x14ac:dyDescent="0.25">
      <c r="A3776" s="110"/>
      <c r="B3776" s="110"/>
      <c r="C3776" s="110"/>
      <c r="D3776" s="110"/>
      <c r="E3776" s="111"/>
      <c r="F3776" s="110"/>
      <c r="G3776" s="110"/>
      <c r="H3776" s="110"/>
    </row>
    <row r="3777" spans="1:8" ht="15.75" thickTop="1" x14ac:dyDescent="0.2">
      <c r="A3777" s="110">
        <v>1</v>
      </c>
      <c r="B3777" s="117" t="s">
        <v>174</v>
      </c>
      <c r="C3777" s="388">
        <v>701</v>
      </c>
      <c r="D3777" s="118"/>
      <c r="E3777" s="119"/>
      <c r="F3777" s="110"/>
      <c r="G3777" s="120"/>
      <c r="H3777" s="120"/>
    </row>
    <row r="3778" spans="1:8" x14ac:dyDescent="0.2">
      <c r="A3778" s="110">
        <v>2</v>
      </c>
      <c r="B3778" s="117" t="s">
        <v>175</v>
      </c>
      <c r="C3778" s="121" t="s">
        <v>454</v>
      </c>
      <c r="D3778" s="122"/>
      <c r="E3778" s="123"/>
      <c r="F3778" s="110"/>
      <c r="G3778" s="120"/>
      <c r="H3778" s="120"/>
    </row>
    <row r="3779" spans="1:8" ht="15.75" thickBot="1" x14ac:dyDescent="0.25">
      <c r="A3779" s="110">
        <v>3</v>
      </c>
      <c r="B3779" s="117" t="s">
        <v>176</v>
      </c>
      <c r="C3779" s="124" t="s">
        <v>504</v>
      </c>
      <c r="D3779" s="125"/>
      <c r="E3779" s="126"/>
      <c r="F3779" s="120"/>
      <c r="G3779" s="120"/>
      <c r="H3779" s="120"/>
    </row>
    <row r="3780" spans="1:8" ht="15.75" thickTop="1" x14ac:dyDescent="0.2">
      <c r="A3780" s="110"/>
      <c r="B3780" s="117" t="s">
        <v>177</v>
      </c>
      <c r="C3780" s="117"/>
      <c r="D3780" s="127"/>
      <c r="E3780" s="128"/>
      <c r="F3780" s="120"/>
      <c r="G3780" s="120"/>
      <c r="H3780" s="120"/>
    </row>
    <row r="3781" spans="1:8" x14ac:dyDescent="0.2">
      <c r="A3781" s="110"/>
      <c r="B3781" s="110"/>
      <c r="C3781" s="110"/>
      <c r="D3781" s="110"/>
      <c r="E3781" s="111"/>
      <c r="F3781" s="110"/>
      <c r="G3781" s="110"/>
      <c r="H3781" s="110"/>
    </row>
    <row r="3782" spans="1:8" x14ac:dyDescent="0.2">
      <c r="A3782" s="110"/>
      <c r="B3782" s="117"/>
      <c r="C3782" s="117"/>
      <c r="D3782" s="120"/>
      <c r="E3782" s="128"/>
      <c r="F3782" s="127" t="s">
        <v>178</v>
      </c>
      <c r="G3782" s="120"/>
      <c r="H3782" s="120"/>
    </row>
    <row r="3783" spans="1:8" x14ac:dyDescent="0.2">
      <c r="A3783" s="110"/>
      <c r="B3783" s="129"/>
      <c r="C3783" s="129"/>
      <c r="D3783" s="130" t="s">
        <v>179</v>
      </c>
      <c r="E3783" s="131" t="s">
        <v>180</v>
      </c>
      <c r="F3783" s="127" t="s">
        <v>181</v>
      </c>
      <c r="G3783" s="127" t="s">
        <v>182</v>
      </c>
      <c r="H3783" s="120"/>
    </row>
    <row r="3784" spans="1:8" x14ac:dyDescent="0.2">
      <c r="A3784" s="110">
        <v>4</v>
      </c>
      <c r="B3784" s="117" t="s">
        <v>154</v>
      </c>
      <c r="C3784" s="117"/>
      <c r="D3784" s="275"/>
      <c r="E3784" s="132" t="s">
        <v>509</v>
      </c>
      <c r="F3784" s="276"/>
      <c r="G3784" s="133" t="s">
        <v>509</v>
      </c>
      <c r="H3784" s="275"/>
    </row>
    <row r="3785" spans="1:8" ht="15.75" x14ac:dyDescent="0.25">
      <c r="A3785" s="110"/>
      <c r="B3785" s="129"/>
      <c r="C3785" s="129"/>
      <c r="D3785" s="134" t="s">
        <v>183</v>
      </c>
      <c r="E3785" s="135" t="s">
        <v>183</v>
      </c>
      <c r="F3785" s="136" t="s">
        <v>183</v>
      </c>
      <c r="G3785" s="136" t="s">
        <v>184</v>
      </c>
      <c r="H3785" s="136" t="s">
        <v>185</v>
      </c>
    </row>
    <row r="3786" spans="1:8" ht="16.5" thickBot="1" x14ac:dyDescent="0.3">
      <c r="A3786" s="110"/>
      <c r="B3786" s="135" t="s">
        <v>186</v>
      </c>
      <c r="C3786" s="135"/>
      <c r="D3786" s="137"/>
      <c r="E3786" s="138"/>
      <c r="F3786" s="137"/>
      <c r="G3786" s="137"/>
      <c r="H3786" s="137"/>
    </row>
    <row r="3787" spans="1:8" ht="16.5" thickTop="1" x14ac:dyDescent="0.25">
      <c r="A3787" s="139">
        <f>1+A3784</f>
        <v>5</v>
      </c>
      <c r="B3787" s="117" t="s">
        <v>187</v>
      </c>
      <c r="C3787" s="135"/>
      <c r="D3787" s="216">
        <v>0</v>
      </c>
      <c r="E3787" s="217"/>
      <c r="F3787" s="218"/>
      <c r="G3787" s="219"/>
      <c r="H3787" s="220">
        <f>+D3787</f>
        <v>0</v>
      </c>
    </row>
    <row r="3788" spans="1:8" x14ac:dyDescent="0.2">
      <c r="A3788" s="110">
        <f>+A3787+1</f>
        <v>6</v>
      </c>
      <c r="B3788" s="129" t="s">
        <v>188</v>
      </c>
      <c r="C3788" s="129"/>
      <c r="D3788" s="221"/>
      <c r="E3788" s="222">
        <v>0</v>
      </c>
      <c r="F3788" s="223"/>
      <c r="G3788" s="224"/>
      <c r="H3788" s="220">
        <f>+E3788</f>
        <v>0</v>
      </c>
    </row>
    <row r="3789" spans="1:8" x14ac:dyDescent="0.2">
      <c r="A3789" s="110">
        <f>+A3788+1</f>
        <v>7</v>
      </c>
      <c r="B3789" s="129" t="s">
        <v>155</v>
      </c>
      <c r="C3789" s="129"/>
      <c r="D3789" s="225"/>
      <c r="E3789" s="226"/>
      <c r="F3789" s="227">
        <v>0</v>
      </c>
      <c r="G3789" s="228"/>
      <c r="H3789" s="229">
        <f>+F3789</f>
        <v>0</v>
      </c>
    </row>
    <row r="3790" spans="1:8" x14ac:dyDescent="0.2">
      <c r="A3790" s="110">
        <f>+A3789+1</f>
        <v>8</v>
      </c>
      <c r="B3790" s="129" t="s">
        <v>156</v>
      </c>
      <c r="C3790" s="129"/>
      <c r="D3790" s="225"/>
      <c r="E3790" s="230"/>
      <c r="F3790" s="231">
        <v>0</v>
      </c>
      <c r="G3790" s="232"/>
      <c r="H3790" s="229">
        <f>+F3790</f>
        <v>0</v>
      </c>
    </row>
    <row r="3791" spans="1:8" ht="15.75" thickBot="1" x14ac:dyDescent="0.25">
      <c r="A3791" s="110">
        <f>+A3790+1</f>
        <v>9</v>
      </c>
      <c r="B3791" s="129" t="s">
        <v>189</v>
      </c>
      <c r="C3791" s="129"/>
      <c r="D3791" s="225"/>
      <c r="E3791" s="233"/>
      <c r="F3791" s="234"/>
      <c r="G3791" s="235">
        <v>0</v>
      </c>
      <c r="H3791" s="236">
        <f>+G3791</f>
        <v>0</v>
      </c>
    </row>
    <row r="3792" spans="1:8" ht="17.25" thickTop="1" thickBot="1" x14ac:dyDescent="0.3">
      <c r="A3792" s="110">
        <f>+A3791+1</f>
        <v>10</v>
      </c>
      <c r="B3792" s="116" t="s">
        <v>190</v>
      </c>
      <c r="C3792" s="116"/>
      <c r="D3792" s="237">
        <f>+D3787</f>
        <v>0</v>
      </c>
      <c r="E3792" s="238">
        <f>+E3788</f>
        <v>0</v>
      </c>
      <c r="F3792" s="239">
        <f>+F3789+F3790</f>
        <v>0</v>
      </c>
      <c r="G3792" s="239">
        <f>+G3791</f>
        <v>0</v>
      </c>
      <c r="H3792" s="239">
        <f>SUM(D3792:G3792)</f>
        <v>0</v>
      </c>
    </row>
    <row r="3793" spans="1:8" ht="15.75" thickTop="1" x14ac:dyDescent="0.2">
      <c r="A3793" s="110"/>
      <c r="B3793" s="129"/>
      <c r="C3793" s="129"/>
      <c r="D3793" s="144"/>
      <c r="E3793" s="145"/>
      <c r="F3793" s="144"/>
      <c r="G3793" s="144"/>
      <c r="H3793" s="144"/>
    </row>
    <row r="3794" spans="1:8" ht="16.5" thickBot="1" x14ac:dyDescent="0.3">
      <c r="A3794" s="110"/>
      <c r="B3794" s="135" t="s">
        <v>191</v>
      </c>
      <c r="C3794" s="135"/>
      <c r="D3794" s="144"/>
      <c r="E3794" s="145"/>
      <c r="F3794" s="144"/>
      <c r="G3794" s="144"/>
      <c r="H3794" s="144"/>
    </row>
    <row r="3795" spans="1:8" ht="15.75" thickTop="1" x14ac:dyDescent="0.2">
      <c r="A3795" s="110">
        <f>+A3792+1</f>
        <v>11</v>
      </c>
      <c r="B3795" s="129" t="s">
        <v>192</v>
      </c>
      <c r="C3795" s="129"/>
      <c r="D3795" s="146">
        <v>0</v>
      </c>
      <c r="E3795" s="147">
        <v>0</v>
      </c>
      <c r="F3795" s="147">
        <v>0</v>
      </c>
      <c r="G3795" s="147">
        <v>0</v>
      </c>
      <c r="H3795" s="148">
        <v>0</v>
      </c>
    </row>
    <row r="3796" spans="1:8" ht="16.5" thickBot="1" x14ac:dyDescent="0.3">
      <c r="A3796" s="110">
        <f>+A3795+1</f>
        <v>12</v>
      </c>
      <c r="B3796" s="724" t="s">
        <v>193</v>
      </c>
      <c r="C3796" s="116"/>
      <c r="D3796" s="277">
        <f>+D3792-D3795</f>
        <v>0</v>
      </c>
      <c r="E3796" s="149">
        <f>+E3792-E3795</f>
        <v>0</v>
      </c>
      <c r="F3796" s="149">
        <f>+F3792-F3795</f>
        <v>0</v>
      </c>
      <c r="G3796" s="149">
        <f>+G3792-G3795</f>
        <v>0</v>
      </c>
      <c r="H3796" s="150">
        <f>+H3792-H3795</f>
        <v>0</v>
      </c>
    </row>
    <row r="3797" spans="1:8" ht="15.75" thickTop="1" x14ac:dyDescent="0.2">
      <c r="A3797" s="110"/>
      <c r="B3797" s="129"/>
      <c r="C3797" s="129"/>
      <c r="D3797" s="129"/>
      <c r="E3797" s="151"/>
      <c r="F3797" s="129"/>
      <c r="G3797" s="129"/>
      <c r="H3797" s="129"/>
    </row>
    <row r="3798" spans="1:8" ht="16.5" thickBot="1" x14ac:dyDescent="0.3">
      <c r="A3798" s="110"/>
      <c r="B3798" s="152" t="s">
        <v>194</v>
      </c>
      <c r="C3798" s="134"/>
      <c r="D3798" s="129"/>
      <c r="E3798" s="151"/>
      <c r="F3798" s="129"/>
      <c r="G3798" s="129"/>
      <c r="H3798" s="129"/>
    </row>
    <row r="3799" spans="1:8" ht="15.75" thickTop="1" x14ac:dyDescent="0.2">
      <c r="A3799" s="110">
        <f>+A3796+1</f>
        <v>13</v>
      </c>
      <c r="B3799" s="129" t="s">
        <v>195</v>
      </c>
      <c r="C3799" s="129"/>
      <c r="D3799" s="153"/>
      <c r="E3799" s="154"/>
      <c r="F3799" s="140"/>
      <c r="G3799" s="155"/>
      <c r="H3799" s="418">
        <v>2194364467</v>
      </c>
    </row>
    <row r="3800" spans="1:8" x14ac:dyDescent="0.2">
      <c r="A3800" s="110">
        <f>+A3799+1</f>
        <v>14</v>
      </c>
      <c r="B3800" s="110" t="s">
        <v>196</v>
      </c>
      <c r="C3800" s="110"/>
      <c r="D3800" s="157"/>
      <c r="E3800" s="158"/>
      <c r="F3800" s="159"/>
      <c r="G3800" s="160"/>
      <c r="H3800" s="419">
        <v>0</v>
      </c>
    </row>
    <row r="3801" spans="1:8" x14ac:dyDescent="0.2">
      <c r="A3801" s="110">
        <f>+A3800+1</f>
        <v>15</v>
      </c>
      <c r="B3801" s="129" t="s">
        <v>197</v>
      </c>
      <c r="C3801" s="129"/>
      <c r="D3801" s="157"/>
      <c r="E3801" s="158"/>
      <c r="F3801" s="159"/>
      <c r="G3801" s="160"/>
      <c r="H3801" s="419">
        <v>0</v>
      </c>
    </row>
    <row r="3802" spans="1:8" ht="15.75" thickBot="1" x14ac:dyDescent="0.25">
      <c r="A3802" s="110">
        <f>+A3801+1</f>
        <v>16</v>
      </c>
      <c r="B3802" s="129" t="s">
        <v>198</v>
      </c>
      <c r="C3802" s="129"/>
      <c r="D3802" s="157"/>
      <c r="E3802" s="158"/>
      <c r="F3802" s="159"/>
      <c r="G3802" s="160"/>
      <c r="H3802" s="419">
        <f>H1071</f>
        <v>70593304</v>
      </c>
    </row>
    <row r="3803" spans="1:8" ht="17.25" thickTop="1" thickBot="1" x14ac:dyDescent="0.3">
      <c r="A3803" s="110">
        <f>+A3802+1</f>
        <v>17</v>
      </c>
      <c r="B3803" s="116" t="s">
        <v>199</v>
      </c>
      <c r="C3803" s="116"/>
      <c r="D3803" s="162"/>
      <c r="E3803" s="163"/>
      <c r="F3803" s="164"/>
      <c r="G3803" s="164"/>
      <c r="H3803" s="420">
        <f>+H3799+H3800+H3801-H3802</f>
        <v>2123771163</v>
      </c>
    </row>
    <row r="3804" spans="1:8" ht="15.75" thickTop="1" x14ac:dyDescent="0.2">
      <c r="A3804" s="110"/>
      <c r="B3804" s="129" t="s">
        <v>177</v>
      </c>
      <c r="C3804" s="129"/>
      <c r="D3804" s="166"/>
      <c r="E3804" s="167"/>
      <c r="F3804" s="166"/>
      <c r="G3804" s="166"/>
      <c r="H3804" s="166"/>
    </row>
    <row r="3805" spans="1:8" ht="16.5" thickBot="1" x14ac:dyDescent="0.3">
      <c r="A3805" s="110"/>
      <c r="B3805" s="135" t="s">
        <v>200</v>
      </c>
      <c r="C3805" s="135"/>
      <c r="D3805" s="166"/>
      <c r="E3805" s="167"/>
      <c r="F3805" s="166"/>
      <c r="G3805" s="166"/>
      <c r="H3805" s="166"/>
    </row>
    <row r="3806" spans="1:8" ht="15.75" thickTop="1" x14ac:dyDescent="0.2">
      <c r="A3806" s="110">
        <f>+A3803+1</f>
        <v>18</v>
      </c>
      <c r="B3806" s="129" t="s">
        <v>201</v>
      </c>
      <c r="C3806" s="129"/>
      <c r="D3806" s="199">
        <v>7.6090000000000001E-4</v>
      </c>
      <c r="E3806" s="200">
        <f>+INT(E3796/$H$32*10000000)/10000000</f>
        <v>0</v>
      </c>
      <c r="F3806" s="200">
        <f>+INT(F3796/$H$32*10000000)/10000000</f>
        <v>0</v>
      </c>
      <c r="G3806" s="200">
        <v>0</v>
      </c>
      <c r="H3806" s="278">
        <f>SUM(D3806:G3806)</f>
        <v>7.6090000000000001E-4</v>
      </c>
    </row>
    <row r="3807" spans="1:8" x14ac:dyDescent="0.2">
      <c r="A3807" s="110">
        <f t="shared" ref="A3807:A3812" si="174">+A3806+1</f>
        <v>19</v>
      </c>
      <c r="B3807" s="129" t="s">
        <v>202</v>
      </c>
      <c r="C3807" s="129"/>
      <c r="D3807" s="142">
        <f>+$H$3803*D3806</f>
        <v>1615977.4779266999</v>
      </c>
      <c r="E3807" s="142">
        <f>+$H$32*E3806</f>
        <v>0</v>
      </c>
      <c r="F3807" s="142">
        <f>+$H$32*F3806</f>
        <v>0</v>
      </c>
      <c r="G3807" s="142">
        <v>0</v>
      </c>
      <c r="H3807" s="168">
        <f>SUM(D3807:G3807)</f>
        <v>1615977.4779266999</v>
      </c>
    </row>
    <row r="3808" spans="1:8" x14ac:dyDescent="0.2">
      <c r="A3808" s="110">
        <f t="shared" si="174"/>
        <v>20</v>
      </c>
      <c r="B3808" s="129" t="s">
        <v>203</v>
      </c>
      <c r="C3808" s="129"/>
      <c r="D3808" s="281">
        <f>IF(D3796&lt;&gt;0,+D3807-D3796,0)</f>
        <v>0</v>
      </c>
      <c r="E3808" s="283">
        <f>IF(E3796&lt;&gt;0,+E3807-E3796,0)</f>
        <v>0</v>
      </c>
      <c r="F3808" s="283">
        <f>IF(F3796&lt;&gt;0,+F3807-F3796,0)</f>
        <v>0</v>
      </c>
      <c r="G3808" s="282">
        <f>IF(G3796&lt;&gt;0,+G3807-G3796,0)</f>
        <v>0</v>
      </c>
      <c r="H3808" s="168">
        <f>SUM(D3808:G3808)</f>
        <v>0</v>
      </c>
    </row>
    <row r="3809" spans="1:8" ht="15.75" x14ac:dyDescent="0.25">
      <c r="A3809" s="110">
        <f t="shared" si="174"/>
        <v>21</v>
      </c>
      <c r="B3809" s="129" t="s">
        <v>204</v>
      </c>
      <c r="C3809" s="129"/>
      <c r="D3809" s="267"/>
      <c r="E3809" s="169"/>
      <c r="F3809" s="169"/>
      <c r="G3809" s="169"/>
      <c r="H3809" s="268"/>
    </row>
    <row r="3810" spans="1:8" x14ac:dyDescent="0.2">
      <c r="A3810" s="110">
        <f t="shared" si="174"/>
        <v>22</v>
      </c>
      <c r="B3810" s="129" t="s">
        <v>205</v>
      </c>
      <c r="C3810" s="129"/>
      <c r="D3810" s="271"/>
      <c r="E3810" s="273"/>
      <c r="F3810" s="273"/>
      <c r="G3810" s="273"/>
      <c r="H3810" s="272"/>
    </row>
    <row r="3811" spans="1:8" x14ac:dyDescent="0.2">
      <c r="A3811" s="110">
        <f t="shared" si="174"/>
        <v>23</v>
      </c>
      <c r="B3811" s="129" t="s">
        <v>206</v>
      </c>
      <c r="C3811" s="129"/>
      <c r="D3811" s="271"/>
      <c r="E3811" s="273"/>
      <c r="F3811" s="273"/>
      <c r="G3811" s="273"/>
      <c r="H3811" s="272"/>
    </row>
    <row r="3812" spans="1:8" x14ac:dyDescent="0.2">
      <c r="A3812" s="110">
        <f t="shared" si="174"/>
        <v>24</v>
      </c>
      <c r="B3812" s="129" t="s">
        <v>145</v>
      </c>
      <c r="C3812" s="129"/>
      <c r="D3812" s="269"/>
      <c r="E3812" s="270"/>
      <c r="F3812" s="270"/>
      <c r="G3812" s="270"/>
      <c r="H3812" s="266"/>
    </row>
    <row r="3813" spans="1:8" x14ac:dyDescent="0.2">
      <c r="A3813" s="139" t="s">
        <v>139</v>
      </c>
      <c r="B3813" s="170" t="s">
        <v>146</v>
      </c>
      <c r="C3813" s="212"/>
      <c r="D3813" s="171">
        <v>14.07</v>
      </c>
      <c r="E3813" s="172">
        <v>0</v>
      </c>
      <c r="F3813" s="172"/>
      <c r="G3813" s="172">
        <v>0</v>
      </c>
      <c r="H3813" s="168">
        <f>SUM(D3813:G3813)</f>
        <v>14.07</v>
      </c>
    </row>
    <row r="3814" spans="1:8" x14ac:dyDescent="0.2">
      <c r="A3814" s="139" t="s">
        <v>140</v>
      </c>
      <c r="B3814" s="170" t="s">
        <v>147</v>
      </c>
      <c r="C3814" s="129"/>
      <c r="D3814" s="171">
        <v>-22827.49</v>
      </c>
      <c r="E3814" s="172">
        <v>0</v>
      </c>
      <c r="F3814" s="172"/>
      <c r="G3814" s="172">
        <v>0</v>
      </c>
      <c r="H3814" s="168">
        <f>SUM(D3814:G3814)</f>
        <v>-22827.49</v>
      </c>
    </row>
    <row r="3815" spans="1:8" x14ac:dyDescent="0.2">
      <c r="A3815" s="139" t="s">
        <v>141</v>
      </c>
      <c r="B3815" s="129" t="s">
        <v>407</v>
      </c>
      <c r="C3815" s="129"/>
      <c r="D3815" s="279">
        <f>+D3807+D3813+D3814</f>
        <v>1593164.0579267</v>
      </c>
      <c r="E3815" s="172">
        <f>+E3807+E3813+E3814</f>
        <v>0</v>
      </c>
      <c r="F3815" s="172">
        <f>+F3807+F3813+F3814</f>
        <v>0</v>
      </c>
      <c r="G3815" s="280">
        <f>+G3807+G3813+G3814</f>
        <v>0</v>
      </c>
      <c r="H3815" s="168">
        <f>SUM(D3815:G3815)</f>
        <v>1593164.0579267</v>
      </c>
    </row>
    <row r="3816" spans="1:8" x14ac:dyDescent="0.2">
      <c r="A3816" s="110">
        <v>25</v>
      </c>
      <c r="B3816" s="129" t="s">
        <v>148</v>
      </c>
      <c r="C3816" s="129"/>
      <c r="D3816" s="279">
        <v>1593164.16</v>
      </c>
      <c r="E3816" s="172">
        <v>0</v>
      </c>
      <c r="F3816" s="172"/>
      <c r="G3816" s="280">
        <v>0</v>
      </c>
      <c r="H3816" s="168">
        <f>SUM(D3816:G3816)</f>
        <v>1593164.16</v>
      </c>
    </row>
    <row r="3817" spans="1:8" x14ac:dyDescent="0.2">
      <c r="A3817" s="110">
        <f>+A3816+1</f>
        <v>26</v>
      </c>
      <c r="B3817" s="129" t="s">
        <v>149</v>
      </c>
      <c r="C3817" s="129"/>
      <c r="D3817" s="279">
        <f>+D3816-D3815</f>
        <v>0.10207329993136227</v>
      </c>
      <c r="E3817" s="142">
        <f>+E3816-E3815</f>
        <v>0</v>
      </c>
      <c r="F3817" s="142">
        <f>+F3816-F3815</f>
        <v>0</v>
      </c>
      <c r="G3817" s="280">
        <f>+G3816-G3815</f>
        <v>0</v>
      </c>
      <c r="H3817" s="168">
        <f>SUM(D3817:G3817)</f>
        <v>0.10207329993136227</v>
      </c>
    </row>
    <row r="3818" spans="1:8" ht="15.75" thickBot="1" x14ac:dyDescent="0.25">
      <c r="A3818" s="110">
        <f>+A3817+1</f>
        <v>27</v>
      </c>
      <c r="B3818" s="129" t="s">
        <v>207</v>
      </c>
      <c r="C3818" s="129"/>
      <c r="D3818" s="171">
        <v>0</v>
      </c>
      <c r="E3818" s="172">
        <v>0</v>
      </c>
      <c r="F3818" s="172"/>
      <c r="G3818" s="169"/>
      <c r="H3818" s="173">
        <f>SUM(D3818:F3818)</f>
        <v>0</v>
      </c>
    </row>
    <row r="3819" spans="1:8" ht="16.5" thickBot="1" x14ac:dyDescent="0.3">
      <c r="A3819" s="110">
        <f>+A3818+1</f>
        <v>28</v>
      </c>
      <c r="B3819" s="116" t="s">
        <v>208</v>
      </c>
      <c r="C3819" s="116"/>
      <c r="D3819" s="174">
        <f>+D3815+D3817+D3818</f>
        <v>1593164.16</v>
      </c>
      <c r="E3819" s="174">
        <f>+E3815+E3817+E3818</f>
        <v>0</v>
      </c>
      <c r="F3819" s="174">
        <f>+F3815+F3817+F3818</f>
        <v>0</v>
      </c>
      <c r="G3819" s="174">
        <f>+G3815+G3817</f>
        <v>0</v>
      </c>
      <c r="H3819" s="175">
        <f>SUM(D3819:G3819)</f>
        <v>1593164.16</v>
      </c>
    </row>
    <row r="3820" spans="1:8" ht="15.75" thickTop="1" x14ac:dyDescent="0.2">
      <c r="A3820" s="110"/>
      <c r="B3820" s="129"/>
      <c r="C3820" s="129"/>
      <c r="D3820" s="151"/>
      <c r="E3820" s="151"/>
      <c r="F3820" s="151"/>
      <c r="G3820" s="151"/>
      <c r="H3820" s="151"/>
    </row>
    <row r="3821" spans="1:8" ht="16.5" thickBot="1" x14ac:dyDescent="0.3">
      <c r="A3821" s="110"/>
      <c r="B3821" s="135" t="s">
        <v>209</v>
      </c>
      <c r="C3821" s="135"/>
      <c r="D3821" s="151"/>
      <c r="E3821" s="151"/>
      <c r="F3821" s="151"/>
      <c r="G3821" s="151"/>
      <c r="H3821" s="151"/>
    </row>
    <row r="3822" spans="1:8" ht="15.75" thickTop="1" x14ac:dyDescent="0.2">
      <c r="A3822" s="110">
        <f>+A3819+1</f>
        <v>29</v>
      </c>
      <c r="B3822" s="129" t="s">
        <v>168</v>
      </c>
      <c r="C3822" s="129"/>
      <c r="D3822" s="176"/>
      <c r="E3822" s="177"/>
      <c r="F3822" s="178"/>
      <c r="G3822" s="179">
        <v>0</v>
      </c>
      <c r="H3822" s="180">
        <f>G3822</f>
        <v>0</v>
      </c>
    </row>
    <row r="3823" spans="1:8" x14ac:dyDescent="0.2">
      <c r="A3823" s="110">
        <f t="shared" ref="A3823:A3831" si="175">+A3822+1</f>
        <v>30</v>
      </c>
      <c r="B3823" s="129" t="s">
        <v>169</v>
      </c>
      <c r="C3823" s="129"/>
      <c r="D3823" s="181"/>
      <c r="E3823" s="182"/>
      <c r="F3823" s="141"/>
      <c r="G3823" s="142">
        <v>492.56</v>
      </c>
      <c r="H3823" s="183">
        <f t="shared" ref="H3823:H3830" si="176">+G3823</f>
        <v>492.56</v>
      </c>
    </row>
    <row r="3824" spans="1:8" x14ac:dyDescent="0.2">
      <c r="A3824" s="110">
        <f t="shared" si="175"/>
        <v>31</v>
      </c>
      <c r="B3824" s="129" t="s">
        <v>360</v>
      </c>
      <c r="C3824" s="129"/>
      <c r="D3824" s="181"/>
      <c r="E3824" s="182"/>
      <c r="F3824" s="141"/>
      <c r="G3824" s="142">
        <v>0</v>
      </c>
      <c r="H3824" s="183">
        <f t="shared" si="176"/>
        <v>0</v>
      </c>
    </row>
    <row r="3825" spans="1:9" x14ac:dyDescent="0.2">
      <c r="A3825" s="110">
        <f t="shared" si="175"/>
        <v>32</v>
      </c>
      <c r="B3825" s="129" t="s">
        <v>210</v>
      </c>
      <c r="C3825" s="129"/>
      <c r="D3825" s="181"/>
      <c r="E3825" s="182"/>
      <c r="F3825" s="141"/>
      <c r="G3825" s="142">
        <v>0</v>
      </c>
      <c r="H3825" s="183">
        <f t="shared" si="176"/>
        <v>0</v>
      </c>
    </row>
    <row r="3826" spans="1:9" x14ac:dyDescent="0.2">
      <c r="A3826" s="110">
        <f t="shared" si="175"/>
        <v>33</v>
      </c>
      <c r="B3826" s="129"/>
      <c r="C3826" s="129"/>
      <c r="D3826" s="181"/>
      <c r="E3826" s="182"/>
      <c r="F3826" s="141"/>
      <c r="G3826" s="265"/>
      <c r="H3826" s="274"/>
    </row>
    <row r="3827" spans="1:9" x14ac:dyDescent="0.2">
      <c r="A3827" s="110">
        <f t="shared" si="175"/>
        <v>34</v>
      </c>
      <c r="B3827" s="129" t="s">
        <v>211</v>
      </c>
      <c r="C3827" s="129"/>
      <c r="D3827" s="181"/>
      <c r="E3827" s="182"/>
      <c r="F3827" s="141"/>
      <c r="G3827" s="142">
        <v>0</v>
      </c>
      <c r="H3827" s="183">
        <f t="shared" si="176"/>
        <v>0</v>
      </c>
    </row>
    <row r="3828" spans="1:9" x14ac:dyDescent="0.2">
      <c r="A3828" s="110">
        <f t="shared" si="175"/>
        <v>35</v>
      </c>
      <c r="B3828" s="129" t="s">
        <v>212</v>
      </c>
      <c r="C3828" s="129"/>
      <c r="D3828" s="181"/>
      <c r="E3828" s="182"/>
      <c r="F3828" s="141"/>
      <c r="G3828" s="142">
        <v>0</v>
      </c>
      <c r="H3828" s="183">
        <f t="shared" si="176"/>
        <v>0</v>
      </c>
    </row>
    <row r="3829" spans="1:9" x14ac:dyDescent="0.2">
      <c r="A3829" s="110">
        <f t="shared" si="175"/>
        <v>36</v>
      </c>
      <c r="B3829" s="129" t="s">
        <v>213</v>
      </c>
      <c r="C3829" s="129"/>
      <c r="D3829" s="181"/>
      <c r="E3829" s="182"/>
      <c r="F3829" s="141"/>
      <c r="G3829" s="142">
        <v>0</v>
      </c>
      <c r="H3829" s="183">
        <f t="shared" si="176"/>
        <v>0</v>
      </c>
    </row>
    <row r="3830" spans="1:9" ht="60.75" thickBot="1" x14ac:dyDescent="0.25">
      <c r="A3830" s="184">
        <f t="shared" si="175"/>
        <v>37</v>
      </c>
      <c r="B3830" s="185" t="s">
        <v>214</v>
      </c>
      <c r="C3830" s="186"/>
      <c r="D3830" s="187"/>
      <c r="E3830" s="188"/>
      <c r="F3830" s="189"/>
      <c r="G3830" s="190">
        <v>0</v>
      </c>
      <c r="H3830" s="191">
        <f t="shared" si="176"/>
        <v>0</v>
      </c>
    </row>
    <row r="3831" spans="1:9" ht="17.25" thickTop="1" thickBot="1" x14ac:dyDescent="0.3">
      <c r="A3831" s="110">
        <f t="shared" si="175"/>
        <v>38</v>
      </c>
      <c r="B3831" s="724" t="s">
        <v>215</v>
      </c>
      <c r="C3831" s="116"/>
      <c r="D3831" s="192"/>
      <c r="E3831" s="143"/>
      <c r="F3831" s="193"/>
      <c r="G3831" s="194">
        <f>SUM(G3822:G3830)</f>
        <v>492.56</v>
      </c>
      <c r="H3831" s="194">
        <f>SUM(H3822:H3830)</f>
        <v>492.56</v>
      </c>
    </row>
    <row r="3832" spans="1:9" ht="16.5" thickTop="1" thickBot="1" x14ac:dyDescent="0.25">
      <c r="A3832" s="110"/>
      <c r="B3832" s="129"/>
      <c r="C3832" s="129"/>
      <c r="D3832" s="195"/>
      <c r="E3832" s="195"/>
      <c r="F3832" s="195"/>
      <c r="G3832" s="195"/>
      <c r="H3832" s="195"/>
    </row>
    <row r="3833" spans="1:9" ht="17.25" thickTop="1" thickBot="1" x14ac:dyDescent="0.3">
      <c r="A3833" s="110">
        <f>+A3831+1</f>
        <v>39</v>
      </c>
      <c r="B3833" s="116" t="s">
        <v>216</v>
      </c>
      <c r="C3833" s="116"/>
      <c r="D3833" s="196">
        <f>D3819</f>
        <v>1593164.16</v>
      </c>
      <c r="E3833" s="196">
        <f>E3819</f>
        <v>0</v>
      </c>
      <c r="F3833" s="196">
        <f>F3819</f>
        <v>0</v>
      </c>
      <c r="G3833" s="194">
        <f>G3819+G3831</f>
        <v>492.56</v>
      </c>
      <c r="H3833" s="194">
        <f>H3819+H3831</f>
        <v>1593656.72</v>
      </c>
      <c r="I3833" s="482"/>
    </row>
    <row r="3834" spans="1:9" ht="16.5" thickTop="1" thickBot="1" x14ac:dyDescent="0.25">
      <c r="A3834" s="110">
        <f>+A3833+1</f>
        <v>40</v>
      </c>
      <c r="B3834" s="725" t="s">
        <v>217</v>
      </c>
      <c r="C3834" s="197"/>
      <c r="D3834" s="201"/>
      <c r="E3834" s="198"/>
      <c r="F3834" s="198"/>
      <c r="G3834" s="198"/>
      <c r="H3834" s="382">
        <v>1.8200529999999999E-2</v>
      </c>
    </row>
    <row r="3835" spans="1:9" ht="15.75" thickTop="1" x14ac:dyDescent="0.2"/>
    <row r="3837" spans="1:9" ht="20.25" x14ac:dyDescent="0.3">
      <c r="A3837" s="109" t="s">
        <v>134</v>
      </c>
      <c r="B3837" s="110"/>
      <c r="C3837" s="109"/>
      <c r="E3837" s="202"/>
      <c r="F3837" s="110"/>
      <c r="G3837" s="110"/>
      <c r="H3837" s="110"/>
    </row>
    <row r="3838" spans="1:9" ht="20.25" x14ac:dyDescent="0.3">
      <c r="A3838" s="112" t="s">
        <v>645</v>
      </c>
      <c r="B3838" s="109"/>
      <c r="C3838" s="109"/>
      <c r="D3838" s="110"/>
      <c r="E3838" s="111"/>
      <c r="F3838" s="110"/>
      <c r="G3838" s="110"/>
      <c r="H3838" s="110"/>
    </row>
    <row r="3839" spans="1:9" x14ac:dyDescent="0.2">
      <c r="A3839" s="113" t="s">
        <v>173</v>
      </c>
      <c r="B3839" s="114"/>
      <c r="C3839" s="115"/>
      <c r="D3839" s="110"/>
      <c r="E3839" s="111"/>
      <c r="F3839" s="110"/>
      <c r="G3839" s="110"/>
      <c r="H3839" s="110"/>
    </row>
    <row r="3840" spans="1:9" ht="21" thickBot="1" x14ac:dyDescent="0.35">
      <c r="A3840" s="256" t="s">
        <v>523</v>
      </c>
      <c r="B3840" s="257"/>
      <c r="C3840" s="257"/>
      <c r="D3840" s="110"/>
      <c r="E3840" s="111"/>
      <c r="F3840" s="110"/>
      <c r="G3840" s="110"/>
      <c r="H3840" s="110"/>
    </row>
    <row r="3841" spans="1:8" ht="15.75" thickBot="1" x14ac:dyDescent="0.25">
      <c r="A3841" s="110"/>
      <c r="B3841" s="110"/>
      <c r="C3841" s="110"/>
      <c r="D3841" s="110"/>
      <c r="E3841" s="111"/>
      <c r="F3841" s="110"/>
      <c r="G3841" s="110"/>
      <c r="H3841" s="110"/>
    </row>
    <row r="3842" spans="1:8" ht="15.75" thickTop="1" x14ac:dyDescent="0.2">
      <c r="A3842" s="110">
        <v>1</v>
      </c>
      <c r="B3842" s="117" t="s">
        <v>174</v>
      </c>
      <c r="C3842" s="388">
        <v>721</v>
      </c>
      <c r="D3842" s="118"/>
      <c r="E3842" s="119"/>
      <c r="F3842" s="110"/>
      <c r="G3842" s="120"/>
      <c r="H3842" s="120"/>
    </row>
    <row r="3843" spans="1:8" x14ac:dyDescent="0.2">
      <c r="A3843" s="110">
        <v>2</v>
      </c>
      <c r="B3843" s="117" t="s">
        <v>175</v>
      </c>
      <c r="C3843" s="121" t="s">
        <v>586</v>
      </c>
      <c r="D3843" s="122"/>
      <c r="E3843" s="123"/>
      <c r="F3843" s="110"/>
      <c r="G3843" s="120"/>
      <c r="H3843" s="120"/>
    </row>
    <row r="3844" spans="1:8" ht="15.75" thickBot="1" x14ac:dyDescent="0.25">
      <c r="A3844" s="110">
        <v>3</v>
      </c>
      <c r="B3844" s="117" t="s">
        <v>176</v>
      </c>
      <c r="C3844" s="124"/>
      <c r="D3844" s="125"/>
      <c r="E3844" s="126"/>
      <c r="F3844" s="120"/>
      <c r="G3844" s="120"/>
      <c r="H3844" s="120"/>
    </row>
    <row r="3845" spans="1:8" ht="15.75" thickTop="1" x14ac:dyDescent="0.2">
      <c r="A3845" s="110"/>
      <c r="B3845" s="117" t="s">
        <v>177</v>
      </c>
      <c r="C3845" s="117"/>
      <c r="D3845" s="127"/>
      <c r="E3845" s="128"/>
      <c r="F3845" s="120"/>
      <c r="G3845" s="120"/>
      <c r="H3845" s="120"/>
    </row>
    <row r="3846" spans="1:8" x14ac:dyDescent="0.2">
      <c r="A3846" s="110"/>
      <c r="B3846" s="110"/>
      <c r="C3846" s="110"/>
      <c r="D3846" s="110"/>
      <c r="E3846" s="111"/>
      <c r="F3846" s="110"/>
      <c r="G3846" s="110"/>
      <c r="H3846" s="110"/>
    </row>
    <row r="3847" spans="1:8" x14ac:dyDescent="0.2">
      <c r="A3847" s="110"/>
      <c r="B3847" s="117"/>
      <c r="C3847" s="117"/>
      <c r="D3847" s="120"/>
      <c r="E3847" s="128"/>
      <c r="F3847" s="127" t="s">
        <v>178</v>
      </c>
      <c r="G3847" s="120"/>
      <c r="H3847" s="120"/>
    </row>
    <row r="3848" spans="1:8" x14ac:dyDescent="0.2">
      <c r="A3848" s="110"/>
      <c r="B3848" s="129"/>
      <c r="C3848" s="129"/>
      <c r="D3848" s="130" t="s">
        <v>179</v>
      </c>
      <c r="E3848" s="131" t="s">
        <v>180</v>
      </c>
      <c r="F3848" s="127" t="s">
        <v>181</v>
      </c>
      <c r="G3848" s="127" t="s">
        <v>182</v>
      </c>
      <c r="H3848" s="120"/>
    </row>
    <row r="3849" spans="1:8" x14ac:dyDescent="0.2">
      <c r="A3849" s="110">
        <v>4</v>
      </c>
      <c r="B3849" s="117" t="s">
        <v>154</v>
      </c>
      <c r="C3849" s="117"/>
      <c r="D3849" s="275"/>
      <c r="E3849" s="132"/>
      <c r="F3849" s="276"/>
      <c r="G3849" s="133"/>
      <c r="H3849" s="275"/>
    </row>
    <row r="3850" spans="1:8" ht="15.75" x14ac:dyDescent="0.25">
      <c r="A3850" s="110"/>
      <c r="B3850" s="129"/>
      <c r="C3850" s="129"/>
      <c r="D3850" s="134" t="s">
        <v>183</v>
      </c>
      <c r="E3850" s="135" t="s">
        <v>183</v>
      </c>
      <c r="F3850" s="136" t="s">
        <v>183</v>
      </c>
      <c r="G3850" s="136" t="s">
        <v>184</v>
      </c>
      <c r="H3850" s="136" t="s">
        <v>185</v>
      </c>
    </row>
    <row r="3851" spans="1:8" ht="16.5" thickBot="1" x14ac:dyDescent="0.3">
      <c r="A3851" s="110"/>
      <c r="B3851" s="135" t="s">
        <v>186</v>
      </c>
      <c r="C3851" s="135"/>
      <c r="D3851" s="137"/>
      <c r="E3851" s="138"/>
      <c r="F3851" s="137"/>
      <c r="G3851" s="137"/>
      <c r="H3851" s="137"/>
    </row>
    <row r="3852" spans="1:8" ht="16.5" thickTop="1" x14ac:dyDescent="0.25">
      <c r="A3852" s="139">
        <f>1+A3849</f>
        <v>5</v>
      </c>
      <c r="B3852" s="117" t="s">
        <v>187</v>
      </c>
      <c r="C3852" s="135"/>
      <c r="D3852" s="216">
        <v>0</v>
      </c>
      <c r="E3852" s="217"/>
      <c r="F3852" s="218"/>
      <c r="G3852" s="219"/>
      <c r="H3852" s="220">
        <f>+D3852</f>
        <v>0</v>
      </c>
    </row>
    <row r="3853" spans="1:8" x14ac:dyDescent="0.2">
      <c r="A3853" s="110">
        <f>+A3852+1</f>
        <v>6</v>
      </c>
      <c r="B3853" s="129" t="s">
        <v>188</v>
      </c>
      <c r="C3853" s="129"/>
      <c r="D3853" s="221"/>
      <c r="E3853" s="222">
        <v>0</v>
      </c>
      <c r="F3853" s="223"/>
      <c r="G3853" s="224"/>
      <c r="H3853" s="220">
        <f>+E3853</f>
        <v>0</v>
      </c>
    </row>
    <row r="3854" spans="1:8" x14ac:dyDescent="0.2">
      <c r="A3854" s="110">
        <f>+A3853+1</f>
        <v>7</v>
      </c>
      <c r="B3854" s="129" t="s">
        <v>155</v>
      </c>
      <c r="C3854" s="129"/>
      <c r="D3854" s="225"/>
      <c r="E3854" s="226"/>
      <c r="F3854" s="227">
        <v>0</v>
      </c>
      <c r="G3854" s="228"/>
      <c r="H3854" s="229">
        <f>+F3854</f>
        <v>0</v>
      </c>
    </row>
    <row r="3855" spans="1:8" x14ac:dyDescent="0.2">
      <c r="A3855" s="110">
        <f>+A3854+1</f>
        <v>8</v>
      </c>
      <c r="B3855" s="129" t="s">
        <v>156</v>
      </c>
      <c r="C3855" s="129"/>
      <c r="D3855" s="225"/>
      <c r="E3855" s="230"/>
      <c r="F3855" s="231">
        <v>0</v>
      </c>
      <c r="G3855" s="232"/>
      <c r="H3855" s="229">
        <f>+F3855</f>
        <v>0</v>
      </c>
    </row>
    <row r="3856" spans="1:8" ht="15.75" thickBot="1" x14ac:dyDescent="0.25">
      <c r="A3856" s="110">
        <f>+A3855+1</f>
        <v>9</v>
      </c>
      <c r="B3856" s="129" t="s">
        <v>189</v>
      </c>
      <c r="C3856" s="129"/>
      <c r="D3856" s="225"/>
      <c r="E3856" s="233"/>
      <c r="F3856" s="234"/>
      <c r="G3856" s="235">
        <v>0</v>
      </c>
      <c r="H3856" s="236">
        <f>+G3856</f>
        <v>0</v>
      </c>
    </row>
    <row r="3857" spans="1:8" ht="17.25" thickTop="1" thickBot="1" x14ac:dyDescent="0.3">
      <c r="A3857" s="110">
        <f>+A3856+1</f>
        <v>10</v>
      </c>
      <c r="B3857" s="116" t="s">
        <v>190</v>
      </c>
      <c r="C3857" s="116"/>
      <c r="D3857" s="237">
        <f>+D3852</f>
        <v>0</v>
      </c>
      <c r="E3857" s="238">
        <f>+E3853</f>
        <v>0</v>
      </c>
      <c r="F3857" s="239">
        <f>+F3854+F3855</f>
        <v>0</v>
      </c>
      <c r="G3857" s="239">
        <f>+G3856</f>
        <v>0</v>
      </c>
      <c r="H3857" s="239">
        <f>SUM(D3857:G3857)</f>
        <v>0</v>
      </c>
    </row>
    <row r="3858" spans="1:8" ht="15.75" thickTop="1" x14ac:dyDescent="0.2">
      <c r="A3858" s="110"/>
      <c r="B3858" s="129"/>
      <c r="C3858" s="129"/>
      <c r="D3858" s="144"/>
      <c r="E3858" s="145"/>
      <c r="F3858" s="144"/>
      <c r="G3858" s="144"/>
      <c r="H3858" s="144"/>
    </row>
    <row r="3859" spans="1:8" ht="16.5" thickBot="1" x14ac:dyDescent="0.3">
      <c r="A3859" s="110"/>
      <c r="B3859" s="135" t="s">
        <v>191</v>
      </c>
      <c r="C3859" s="135"/>
      <c r="D3859" s="144"/>
      <c r="E3859" s="145"/>
      <c r="F3859" s="144"/>
      <c r="G3859" s="144"/>
      <c r="H3859" s="144"/>
    </row>
    <row r="3860" spans="1:8" ht="15.75" thickTop="1" x14ac:dyDescent="0.2">
      <c r="A3860" s="110">
        <f>+A3857+1</f>
        <v>11</v>
      </c>
      <c r="B3860" s="129" t="s">
        <v>192</v>
      </c>
      <c r="C3860" s="129"/>
      <c r="D3860" s="146">
        <v>0</v>
      </c>
      <c r="E3860" s="147">
        <v>0</v>
      </c>
      <c r="F3860" s="147">
        <v>0</v>
      </c>
      <c r="G3860" s="147">
        <v>0</v>
      </c>
      <c r="H3860" s="148">
        <v>0</v>
      </c>
    </row>
    <row r="3861" spans="1:8" ht="16.5" thickBot="1" x14ac:dyDescent="0.3">
      <c r="A3861" s="110">
        <f>+A3860+1</f>
        <v>12</v>
      </c>
      <c r="B3861" s="724" t="s">
        <v>193</v>
      </c>
      <c r="C3861" s="116"/>
      <c r="D3861" s="277">
        <f>+D3857-D3860</f>
        <v>0</v>
      </c>
      <c r="E3861" s="149">
        <f>+E3857-E3860</f>
        <v>0</v>
      </c>
      <c r="F3861" s="149">
        <f>+F3857-F3860</f>
        <v>0</v>
      </c>
      <c r="G3861" s="149">
        <f>+G3857-G3860</f>
        <v>0</v>
      </c>
      <c r="H3861" s="150">
        <f>+H3857-H3860</f>
        <v>0</v>
      </c>
    </row>
    <row r="3862" spans="1:8" ht="15.75" thickTop="1" x14ac:dyDescent="0.2">
      <c r="A3862" s="110"/>
      <c r="B3862" s="129"/>
      <c r="C3862" s="129"/>
      <c r="D3862" s="129"/>
      <c r="E3862" s="151"/>
      <c r="F3862" s="129"/>
      <c r="G3862" s="129"/>
      <c r="H3862" s="129"/>
    </row>
    <row r="3863" spans="1:8" ht="16.5" thickBot="1" x14ac:dyDescent="0.3">
      <c r="A3863" s="110"/>
      <c r="B3863" s="152" t="s">
        <v>194</v>
      </c>
      <c r="C3863" s="134"/>
      <c r="D3863" s="129"/>
      <c r="E3863" s="151"/>
      <c r="F3863" s="129"/>
      <c r="G3863" s="129"/>
      <c r="H3863" s="129"/>
    </row>
    <row r="3864" spans="1:8" ht="15.75" thickTop="1" x14ac:dyDescent="0.2">
      <c r="A3864" s="110">
        <f>+A3861+1</f>
        <v>13</v>
      </c>
      <c r="B3864" s="129" t="s">
        <v>195</v>
      </c>
      <c r="C3864" s="129"/>
      <c r="D3864" s="153"/>
      <c r="E3864" s="154"/>
      <c r="F3864" s="140"/>
      <c r="G3864" s="155"/>
      <c r="H3864" s="418">
        <f>H28</f>
        <v>5621923862</v>
      </c>
    </row>
    <row r="3865" spans="1:8" x14ac:dyDescent="0.2">
      <c r="A3865" s="110">
        <f>+A3864+1</f>
        <v>14</v>
      </c>
      <c r="B3865" s="110" t="s">
        <v>196</v>
      </c>
      <c r="C3865" s="110"/>
      <c r="D3865" s="157"/>
      <c r="E3865" s="158"/>
      <c r="F3865" s="159"/>
      <c r="G3865" s="160"/>
      <c r="H3865" s="419">
        <v>0</v>
      </c>
    </row>
    <row r="3866" spans="1:8" x14ac:dyDescent="0.2">
      <c r="A3866" s="110">
        <f>+A3865+1</f>
        <v>15</v>
      </c>
      <c r="B3866" s="129" t="s">
        <v>197</v>
      </c>
      <c r="C3866" s="129"/>
      <c r="D3866" s="157"/>
      <c r="E3866" s="158"/>
      <c r="F3866" s="159"/>
      <c r="G3866" s="160"/>
      <c r="H3866" s="419">
        <v>0</v>
      </c>
    </row>
    <row r="3867" spans="1:8" ht="15.75" thickBot="1" x14ac:dyDescent="0.25">
      <c r="A3867" s="110">
        <f>+A3866+1</f>
        <v>16</v>
      </c>
      <c r="B3867" s="129" t="s">
        <v>198</v>
      </c>
      <c r="C3867" s="129"/>
      <c r="D3867" s="157"/>
      <c r="E3867" s="158"/>
      <c r="F3867" s="159"/>
      <c r="G3867" s="160"/>
      <c r="H3867" s="419">
        <f>H31</f>
        <v>137032833</v>
      </c>
    </row>
    <row r="3868" spans="1:8" ht="17.25" thickTop="1" thickBot="1" x14ac:dyDescent="0.3">
      <c r="A3868" s="110">
        <f>+A3867+1</f>
        <v>17</v>
      </c>
      <c r="B3868" s="116" t="s">
        <v>199</v>
      </c>
      <c r="C3868" s="116"/>
      <c r="D3868" s="162"/>
      <c r="E3868" s="163"/>
      <c r="F3868" s="164"/>
      <c r="G3868" s="164"/>
      <c r="H3868" s="420">
        <f>+H3864+H3865+H3866-H3867</f>
        <v>5484891029</v>
      </c>
    </row>
    <row r="3869" spans="1:8" ht="15.75" thickTop="1" x14ac:dyDescent="0.2">
      <c r="A3869" s="110"/>
      <c r="B3869" s="129" t="s">
        <v>177</v>
      </c>
      <c r="C3869" s="129"/>
      <c r="D3869" s="166"/>
      <c r="E3869" s="167"/>
      <c r="F3869" s="166"/>
      <c r="G3869" s="166"/>
      <c r="H3869" s="166"/>
    </row>
    <row r="3870" spans="1:8" ht="16.5" thickBot="1" x14ac:dyDescent="0.3">
      <c r="A3870" s="110"/>
      <c r="B3870" s="135" t="s">
        <v>200</v>
      </c>
      <c r="C3870" s="135"/>
      <c r="D3870" s="166"/>
      <c r="E3870" s="167"/>
      <c r="F3870" s="166"/>
      <c r="G3870" s="166"/>
      <c r="H3870" s="166"/>
    </row>
    <row r="3871" spans="1:8" ht="15.75" thickTop="1" x14ac:dyDescent="0.2">
      <c r="A3871" s="110">
        <f>+A3868+1</f>
        <v>18</v>
      </c>
      <c r="B3871" s="129" t="s">
        <v>201</v>
      </c>
      <c r="C3871" s="129"/>
      <c r="D3871" s="199">
        <v>7.4999999999999993E-5</v>
      </c>
      <c r="E3871" s="200">
        <f>+INT(E3861/$H$32*10000000)/10000000</f>
        <v>0</v>
      </c>
      <c r="F3871" s="200">
        <f>+INT(F3861/$H$32*10000000)/10000000</f>
        <v>0</v>
      </c>
      <c r="G3871" s="200">
        <v>0</v>
      </c>
      <c r="H3871" s="278">
        <f>SUM(D3871:G3871)</f>
        <v>7.4999999999999993E-5</v>
      </c>
    </row>
    <row r="3872" spans="1:8" x14ac:dyDescent="0.2">
      <c r="A3872" s="110">
        <f t="shared" ref="A3872:A3877" si="177">+A3871+1</f>
        <v>19</v>
      </c>
      <c r="B3872" s="129" t="s">
        <v>202</v>
      </c>
      <c r="C3872" s="129"/>
      <c r="D3872" s="142">
        <f>+$H$3868*D3871</f>
        <v>411366.82717499998</v>
      </c>
      <c r="E3872" s="142">
        <f>+$H$32*E3871</f>
        <v>0</v>
      </c>
      <c r="F3872" s="142">
        <f>+$H$32*F3871</f>
        <v>0</v>
      </c>
      <c r="G3872" s="142">
        <v>0</v>
      </c>
      <c r="H3872" s="168">
        <f>SUM(D3872:G3872)</f>
        <v>411366.82717499998</v>
      </c>
    </row>
    <row r="3873" spans="1:8" x14ac:dyDescent="0.2">
      <c r="A3873" s="110">
        <f t="shared" si="177"/>
        <v>20</v>
      </c>
      <c r="B3873" s="129" t="s">
        <v>203</v>
      </c>
      <c r="C3873" s="129"/>
      <c r="D3873" s="281">
        <f>IF(D3861&lt;&gt;0,+D3872-D3861,0)</f>
        <v>0</v>
      </c>
      <c r="E3873" s="283">
        <f>IF(E3861&lt;&gt;0,+E3872-E3861,0)</f>
        <v>0</v>
      </c>
      <c r="F3873" s="283">
        <f>IF(F3861&lt;&gt;0,+F3872-F3861,0)</f>
        <v>0</v>
      </c>
      <c r="G3873" s="282">
        <f>IF(G3861&lt;&gt;0,+G3872-G3861,0)</f>
        <v>0</v>
      </c>
      <c r="H3873" s="168">
        <f>SUM(D3873:G3873)</f>
        <v>0</v>
      </c>
    </row>
    <row r="3874" spans="1:8" ht="15.75" x14ac:dyDescent="0.25">
      <c r="A3874" s="110">
        <f t="shared" si="177"/>
        <v>21</v>
      </c>
      <c r="B3874" s="129" t="s">
        <v>204</v>
      </c>
      <c r="C3874" s="129"/>
      <c r="D3874" s="267"/>
      <c r="E3874" s="169"/>
      <c r="F3874" s="169"/>
      <c r="G3874" s="169"/>
      <c r="H3874" s="268"/>
    </row>
    <row r="3875" spans="1:8" x14ac:dyDescent="0.2">
      <c r="A3875" s="110">
        <f t="shared" si="177"/>
        <v>22</v>
      </c>
      <c r="B3875" s="129" t="s">
        <v>205</v>
      </c>
      <c r="C3875" s="129"/>
      <c r="D3875" s="271"/>
      <c r="E3875" s="273"/>
      <c r="F3875" s="273"/>
      <c r="G3875" s="273"/>
      <c r="H3875" s="272"/>
    </row>
    <row r="3876" spans="1:8" x14ac:dyDescent="0.2">
      <c r="A3876" s="110">
        <f t="shared" si="177"/>
        <v>23</v>
      </c>
      <c r="B3876" s="129" t="s">
        <v>206</v>
      </c>
      <c r="C3876" s="129"/>
      <c r="D3876" s="271"/>
      <c r="E3876" s="273"/>
      <c r="F3876" s="273"/>
      <c r="G3876" s="273"/>
      <c r="H3876" s="272"/>
    </row>
    <row r="3877" spans="1:8" x14ac:dyDescent="0.2">
      <c r="A3877" s="110">
        <f t="shared" si="177"/>
        <v>24</v>
      </c>
      <c r="B3877" s="129" t="s">
        <v>145</v>
      </c>
      <c r="C3877" s="129"/>
      <c r="D3877" s="269"/>
      <c r="E3877" s="270"/>
      <c r="F3877" s="270"/>
      <c r="G3877" s="270"/>
      <c r="H3877" s="266"/>
    </row>
    <row r="3878" spans="1:8" x14ac:dyDescent="0.2">
      <c r="A3878" s="139" t="s">
        <v>139</v>
      </c>
      <c r="B3878" s="170" t="s">
        <v>146</v>
      </c>
      <c r="C3878" s="212"/>
      <c r="D3878" s="171">
        <v>205.68</v>
      </c>
      <c r="E3878" s="172">
        <v>0</v>
      </c>
      <c r="F3878" s="172"/>
      <c r="G3878" s="172">
        <v>0</v>
      </c>
      <c r="H3878" s="168">
        <f>SUM(D3878:G3878)</f>
        <v>205.68</v>
      </c>
    </row>
    <row r="3879" spans="1:8" x14ac:dyDescent="0.2">
      <c r="A3879" s="139" t="s">
        <v>140</v>
      </c>
      <c r="B3879" s="170" t="s">
        <v>147</v>
      </c>
      <c r="C3879" s="129"/>
      <c r="D3879" s="171">
        <v>0</v>
      </c>
      <c r="E3879" s="172">
        <v>0</v>
      </c>
      <c r="F3879" s="172"/>
      <c r="G3879" s="172">
        <v>0</v>
      </c>
      <c r="H3879" s="168">
        <f>SUM(D3879:G3879)</f>
        <v>0</v>
      </c>
    </row>
    <row r="3880" spans="1:8" x14ac:dyDescent="0.2">
      <c r="A3880" s="139" t="s">
        <v>141</v>
      </c>
      <c r="B3880" s="129" t="s">
        <v>407</v>
      </c>
      <c r="C3880" s="129"/>
      <c r="D3880" s="279">
        <f>+D3872+D3878+D3879</f>
        <v>411572.50717499998</v>
      </c>
      <c r="E3880" s="172">
        <f>+E3872+E3878+E3879</f>
        <v>0</v>
      </c>
      <c r="F3880" s="172">
        <f>+F3872+F3878+F3879</f>
        <v>0</v>
      </c>
      <c r="G3880" s="280">
        <f>+G3872+G3878+G3879</f>
        <v>0</v>
      </c>
      <c r="H3880" s="168">
        <f>SUM(D3880:G3880)</f>
        <v>411572.50717499998</v>
      </c>
    </row>
    <row r="3881" spans="1:8" x14ac:dyDescent="0.2">
      <c r="A3881" s="110">
        <v>25</v>
      </c>
      <c r="B3881" s="129" t="s">
        <v>148</v>
      </c>
      <c r="C3881" s="129"/>
      <c r="D3881" s="279">
        <v>411574.29</v>
      </c>
      <c r="E3881" s="172">
        <v>0</v>
      </c>
      <c r="F3881" s="172"/>
      <c r="G3881" s="280">
        <v>0</v>
      </c>
      <c r="H3881" s="168">
        <f>SUM(D3881:G3881)</f>
        <v>411574.29</v>
      </c>
    </row>
    <row r="3882" spans="1:8" x14ac:dyDescent="0.2">
      <c r="A3882" s="110">
        <f>+A3881+1</f>
        <v>26</v>
      </c>
      <c r="B3882" s="129" t="s">
        <v>149</v>
      </c>
      <c r="C3882" s="129"/>
      <c r="D3882" s="279">
        <f>+D3881-D3880</f>
        <v>1.7828250000020489</v>
      </c>
      <c r="E3882" s="142">
        <f>+E3881-E3880</f>
        <v>0</v>
      </c>
      <c r="F3882" s="142">
        <f>+F3881-F3880</f>
        <v>0</v>
      </c>
      <c r="G3882" s="280">
        <f>+G3881-G3880</f>
        <v>0</v>
      </c>
      <c r="H3882" s="168">
        <f>SUM(D3882:G3882)</f>
        <v>1.7828250000020489</v>
      </c>
    </row>
    <row r="3883" spans="1:8" ht="15.75" thickBot="1" x14ac:dyDescent="0.25">
      <c r="A3883" s="110">
        <f>+A3882+1</f>
        <v>27</v>
      </c>
      <c r="B3883" s="129" t="s">
        <v>207</v>
      </c>
      <c r="C3883" s="129"/>
      <c r="D3883" s="171">
        <v>-2.79</v>
      </c>
      <c r="E3883" s="172">
        <v>0</v>
      </c>
      <c r="F3883" s="172"/>
      <c r="G3883" s="169"/>
      <c r="H3883" s="173">
        <f>SUM(D3883:F3883)</f>
        <v>-2.79</v>
      </c>
    </row>
    <row r="3884" spans="1:8" ht="16.5" thickBot="1" x14ac:dyDescent="0.3">
      <c r="A3884" s="110">
        <f>+A3883+1</f>
        <v>28</v>
      </c>
      <c r="B3884" s="116" t="s">
        <v>208</v>
      </c>
      <c r="C3884" s="116"/>
      <c r="D3884" s="174">
        <f>+D3880+D3882+D3883</f>
        <v>411571.5</v>
      </c>
      <c r="E3884" s="174">
        <f>+E3880+E3882+E3883</f>
        <v>0</v>
      </c>
      <c r="F3884" s="174">
        <f>+F3880+F3882+F3883</f>
        <v>0</v>
      </c>
      <c r="G3884" s="174">
        <f>+G3880+G3882</f>
        <v>0</v>
      </c>
      <c r="H3884" s="175">
        <f>SUM(D3884:G3884)</f>
        <v>411571.5</v>
      </c>
    </row>
    <row r="3885" spans="1:8" ht="15.75" thickTop="1" x14ac:dyDescent="0.2">
      <c r="A3885" s="110"/>
      <c r="B3885" s="129"/>
      <c r="C3885" s="129"/>
      <c r="D3885" s="151"/>
      <c r="E3885" s="151"/>
      <c r="F3885" s="151"/>
      <c r="G3885" s="151"/>
      <c r="H3885" s="151"/>
    </row>
    <row r="3886" spans="1:8" ht="16.5" thickBot="1" x14ac:dyDescent="0.3">
      <c r="A3886" s="110"/>
      <c r="B3886" s="135" t="s">
        <v>209</v>
      </c>
      <c r="C3886" s="135"/>
      <c r="D3886" s="151"/>
      <c r="E3886" s="151"/>
      <c r="F3886" s="151"/>
      <c r="G3886" s="151"/>
      <c r="H3886" s="151"/>
    </row>
    <row r="3887" spans="1:8" ht="15.75" thickTop="1" x14ac:dyDescent="0.2">
      <c r="A3887" s="110">
        <f>+A3884+1</f>
        <v>29</v>
      </c>
      <c r="B3887" s="129" t="s">
        <v>168</v>
      </c>
      <c r="C3887" s="129"/>
      <c r="D3887" s="176"/>
      <c r="E3887" s="177"/>
      <c r="F3887" s="178"/>
      <c r="G3887" s="179">
        <v>349.26</v>
      </c>
      <c r="H3887" s="180">
        <f>G3887</f>
        <v>349.26</v>
      </c>
    </row>
    <row r="3888" spans="1:8" x14ac:dyDescent="0.2">
      <c r="A3888" s="110">
        <f t="shared" ref="A3888:A3896" si="178">+A3887+1</f>
        <v>30</v>
      </c>
      <c r="B3888" s="129" t="s">
        <v>169</v>
      </c>
      <c r="C3888" s="129"/>
      <c r="D3888" s="181"/>
      <c r="E3888" s="182"/>
      <c r="F3888" s="141"/>
      <c r="G3888" s="142">
        <v>224.69</v>
      </c>
      <c r="H3888" s="183">
        <f t="shared" ref="H3888:H3895" si="179">+G3888</f>
        <v>224.69</v>
      </c>
    </row>
    <row r="3889" spans="1:9" x14ac:dyDescent="0.2">
      <c r="A3889" s="110">
        <f t="shared" si="178"/>
        <v>31</v>
      </c>
      <c r="B3889" s="129" t="s">
        <v>360</v>
      </c>
      <c r="C3889" s="129"/>
      <c r="D3889" s="181"/>
      <c r="E3889" s="182"/>
      <c r="F3889" s="141"/>
      <c r="G3889" s="142">
        <v>2.2200000000000002</v>
      </c>
      <c r="H3889" s="183">
        <f t="shared" si="179"/>
        <v>2.2200000000000002</v>
      </c>
    </row>
    <row r="3890" spans="1:9" x14ac:dyDescent="0.2">
      <c r="A3890" s="110">
        <f t="shared" si="178"/>
        <v>32</v>
      </c>
      <c r="B3890" s="129" t="s">
        <v>210</v>
      </c>
      <c r="C3890" s="129"/>
      <c r="D3890" s="181"/>
      <c r="E3890" s="182"/>
      <c r="F3890" s="141"/>
      <c r="G3890" s="142">
        <v>0</v>
      </c>
      <c r="H3890" s="183">
        <f t="shared" si="179"/>
        <v>0</v>
      </c>
    </row>
    <row r="3891" spans="1:9" x14ac:dyDescent="0.2">
      <c r="A3891" s="110">
        <f t="shared" si="178"/>
        <v>33</v>
      </c>
      <c r="B3891" s="129"/>
      <c r="C3891" s="129"/>
      <c r="D3891" s="181"/>
      <c r="E3891" s="182"/>
      <c r="F3891" s="141"/>
      <c r="G3891" s="265"/>
      <c r="H3891" s="274"/>
    </row>
    <row r="3892" spans="1:9" x14ac:dyDescent="0.2">
      <c r="A3892" s="110">
        <f t="shared" si="178"/>
        <v>34</v>
      </c>
      <c r="B3892" s="129" t="s">
        <v>211</v>
      </c>
      <c r="C3892" s="129"/>
      <c r="D3892" s="181"/>
      <c r="E3892" s="182"/>
      <c r="F3892" s="141"/>
      <c r="G3892" s="142">
        <v>0</v>
      </c>
      <c r="H3892" s="183">
        <f t="shared" si="179"/>
        <v>0</v>
      </c>
    </row>
    <row r="3893" spans="1:9" x14ac:dyDescent="0.2">
      <c r="A3893" s="110">
        <f t="shared" si="178"/>
        <v>35</v>
      </c>
      <c r="B3893" s="129" t="s">
        <v>212</v>
      </c>
      <c r="C3893" s="129"/>
      <c r="D3893" s="181"/>
      <c r="E3893" s="182"/>
      <c r="F3893" s="141"/>
      <c r="G3893" s="142">
        <v>0</v>
      </c>
      <c r="H3893" s="183">
        <f t="shared" si="179"/>
        <v>0</v>
      </c>
    </row>
    <row r="3894" spans="1:9" x14ac:dyDescent="0.2">
      <c r="A3894" s="110">
        <f t="shared" si="178"/>
        <v>36</v>
      </c>
      <c r="B3894" s="129" t="s">
        <v>213</v>
      </c>
      <c r="C3894" s="129"/>
      <c r="D3894" s="181"/>
      <c r="E3894" s="182"/>
      <c r="F3894" s="141"/>
      <c r="G3894" s="142">
        <v>0</v>
      </c>
      <c r="H3894" s="183">
        <f t="shared" si="179"/>
        <v>0</v>
      </c>
    </row>
    <row r="3895" spans="1:9" ht="60.75" thickBot="1" x14ac:dyDescent="0.25">
      <c r="A3895" s="184">
        <f t="shared" si="178"/>
        <v>37</v>
      </c>
      <c r="B3895" s="185" t="s">
        <v>214</v>
      </c>
      <c r="C3895" s="186"/>
      <c r="D3895" s="187"/>
      <c r="E3895" s="188"/>
      <c r="F3895" s="189"/>
      <c r="G3895" s="190">
        <v>14.18</v>
      </c>
      <c r="H3895" s="191">
        <f t="shared" si="179"/>
        <v>14.18</v>
      </c>
    </row>
    <row r="3896" spans="1:9" ht="17.25" thickTop="1" thickBot="1" x14ac:dyDescent="0.3">
      <c r="A3896" s="110">
        <f t="shared" si="178"/>
        <v>38</v>
      </c>
      <c r="B3896" s="724" t="s">
        <v>215</v>
      </c>
      <c r="C3896" s="116"/>
      <c r="D3896" s="192"/>
      <c r="E3896" s="143"/>
      <c r="F3896" s="193"/>
      <c r="G3896" s="194">
        <f>SUM(G3887:G3895)</f>
        <v>590.35</v>
      </c>
      <c r="H3896" s="194">
        <f>SUM(H3887:H3895)</f>
        <v>590.35</v>
      </c>
    </row>
    <row r="3897" spans="1:9" ht="16.5" thickTop="1" thickBot="1" x14ac:dyDescent="0.25">
      <c r="A3897" s="110"/>
      <c r="B3897" s="129"/>
      <c r="C3897" s="129"/>
      <c r="D3897" s="195"/>
      <c r="E3897" s="195"/>
      <c r="F3897" s="195"/>
      <c r="G3897" s="195"/>
      <c r="H3897" s="195"/>
    </row>
    <row r="3898" spans="1:9" ht="17.25" thickTop="1" thickBot="1" x14ac:dyDescent="0.3">
      <c r="A3898" s="110">
        <f>+A3896+1</f>
        <v>39</v>
      </c>
      <c r="B3898" s="116" t="s">
        <v>216</v>
      </c>
      <c r="C3898" s="116"/>
      <c r="D3898" s="196">
        <f>D3884</f>
        <v>411571.5</v>
      </c>
      <c r="E3898" s="196">
        <f>E3884</f>
        <v>0</v>
      </c>
      <c r="F3898" s="196">
        <f>F3884</f>
        <v>0</v>
      </c>
      <c r="G3898" s="194">
        <f>G3884+G3896</f>
        <v>590.35</v>
      </c>
      <c r="H3898" s="194">
        <f>H3884+H3896</f>
        <v>412161.85</v>
      </c>
      <c r="I3898" s="482"/>
    </row>
    <row r="3899" spans="1:9" ht="16.5" thickTop="1" thickBot="1" x14ac:dyDescent="0.25">
      <c r="A3899" s="110">
        <f>+A3898+1</f>
        <v>40</v>
      </c>
      <c r="B3899" s="725" t="s">
        <v>217</v>
      </c>
      <c r="C3899" s="197"/>
      <c r="D3899" s="201"/>
      <c r="E3899" s="198"/>
      <c r="F3899" s="198"/>
      <c r="G3899" s="198"/>
      <c r="H3899" s="382">
        <v>4.7071400000000003E-3</v>
      </c>
    </row>
    <row r="3900" spans="1:9" ht="15.75" thickTop="1" x14ac:dyDescent="0.2"/>
  </sheetData>
  <phoneticPr fontId="30" type="noConversion"/>
  <pageMargins left="0.47" right="0" top="0.75" bottom="0.5" header="0.25" footer="0.25"/>
  <pageSetup scale="10" orientation="portrait" horizontalDpi="4294967292"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J41"/>
  <sheetViews>
    <sheetView showGridLines="0" workbookViewId="0">
      <selection activeCell="B2" sqref="B2"/>
    </sheetView>
  </sheetViews>
  <sheetFormatPr defaultRowHeight="15" x14ac:dyDescent="0.2"/>
  <cols>
    <col min="1" max="1" width="14.77734375" customWidth="1"/>
    <col min="2" max="2" width="37.21875" customWidth="1"/>
    <col min="3" max="3" width="10.77734375" customWidth="1"/>
    <col min="4" max="4" width="11.21875" customWidth="1"/>
    <col min="5" max="8" width="13.21875" customWidth="1"/>
    <col min="9" max="10" width="12.77734375" customWidth="1"/>
  </cols>
  <sheetData>
    <row r="1" spans="1:10" ht="18" x14ac:dyDescent="0.25">
      <c r="A1" s="22" t="s">
        <v>345</v>
      </c>
    </row>
    <row r="2" spans="1:10" ht="18" customHeight="1" x14ac:dyDescent="0.25">
      <c r="A2" s="54" t="s">
        <v>645</v>
      </c>
      <c r="C2" s="744"/>
      <c r="D2" s="482"/>
    </row>
    <row r="3" spans="1:10" ht="12" customHeight="1" x14ac:dyDescent="0.2"/>
    <row r="4" spans="1:10" ht="21.95" customHeight="1" thickBot="1" x14ac:dyDescent="0.3">
      <c r="A4" s="82" t="s">
        <v>135</v>
      </c>
      <c r="B4" s="254" t="s">
        <v>409</v>
      </c>
      <c r="C4" s="482"/>
      <c r="D4" s="481"/>
      <c r="E4" s="481"/>
    </row>
    <row r="5" spans="1:10" ht="21.95" customHeight="1" thickBot="1" x14ac:dyDescent="0.3">
      <c r="A5" s="82" t="s">
        <v>218</v>
      </c>
      <c r="B5" s="260" t="s">
        <v>488</v>
      </c>
    </row>
    <row r="7" spans="1:10" ht="12.75" customHeight="1" x14ac:dyDescent="0.2">
      <c r="A7" s="16"/>
      <c r="B7" s="16"/>
      <c r="C7" s="43" t="s">
        <v>4</v>
      </c>
      <c r="D7" s="43" t="s">
        <v>5</v>
      </c>
      <c r="E7" s="43" t="s">
        <v>6</v>
      </c>
      <c r="F7" s="43" t="s">
        <v>7</v>
      </c>
      <c r="G7" s="43" t="s">
        <v>8</v>
      </c>
      <c r="H7" s="43" t="s">
        <v>9</v>
      </c>
    </row>
    <row r="8" spans="1:10" ht="54.95" customHeight="1" thickBot="1" x14ac:dyDescent="0.3">
      <c r="A8" s="46" t="s">
        <v>344</v>
      </c>
      <c r="B8" s="46" t="s">
        <v>255</v>
      </c>
      <c r="C8" s="42" t="s">
        <v>219</v>
      </c>
      <c r="D8" s="42" t="s">
        <v>647</v>
      </c>
      <c r="E8" s="42" t="s">
        <v>648</v>
      </c>
      <c r="F8" s="42" t="s">
        <v>642</v>
      </c>
      <c r="G8" s="42" t="s">
        <v>649</v>
      </c>
      <c r="H8" s="42" t="s">
        <v>650</v>
      </c>
      <c r="I8" s="44"/>
      <c r="J8" s="45"/>
    </row>
    <row r="9" spans="1:10" ht="21.95" customHeight="1" thickBot="1" x14ac:dyDescent="0.25">
      <c r="A9" s="259">
        <v>270008885</v>
      </c>
      <c r="B9" s="15" t="s">
        <v>424</v>
      </c>
      <c r="C9" s="320">
        <v>1</v>
      </c>
      <c r="D9" s="15"/>
      <c r="E9" s="569">
        <v>13096993</v>
      </c>
      <c r="F9" s="569">
        <v>11800365</v>
      </c>
      <c r="G9" s="707">
        <f>+E9/F9</f>
        <v>1.1098803299728441</v>
      </c>
      <c r="H9" s="3">
        <f>+D9*G9</f>
        <v>0</v>
      </c>
    </row>
    <row r="10" spans="1:10" ht="21.95" customHeight="1" x14ac:dyDescent="0.2">
      <c r="A10" s="317"/>
      <c r="B10" s="5"/>
      <c r="C10" s="5"/>
      <c r="D10" s="5"/>
      <c r="E10" s="285"/>
      <c r="F10" s="285"/>
      <c r="G10" s="318"/>
      <c r="H10" s="204"/>
    </row>
    <row r="12" spans="1:10" ht="21.95" customHeight="1" thickBot="1" x14ac:dyDescent="0.3">
      <c r="A12" s="82" t="s">
        <v>135</v>
      </c>
      <c r="B12" s="254" t="s">
        <v>409</v>
      </c>
    </row>
    <row r="13" spans="1:10" ht="21.95" customHeight="1" thickBot="1" x14ac:dyDescent="0.3">
      <c r="A13" s="82" t="s">
        <v>218</v>
      </c>
      <c r="B13" s="260" t="s">
        <v>489</v>
      </c>
    </row>
    <row r="15" spans="1:10" ht="12.75" customHeight="1" x14ac:dyDescent="0.2">
      <c r="A15" s="16"/>
      <c r="B15" s="16"/>
      <c r="C15" s="43" t="s">
        <v>4</v>
      </c>
      <c r="D15" s="43" t="s">
        <v>5</v>
      </c>
      <c r="E15" s="43" t="s">
        <v>6</v>
      </c>
      <c r="F15" s="43" t="s">
        <v>7</v>
      </c>
      <c r="G15" s="43" t="s">
        <v>8</v>
      </c>
      <c r="H15" s="43" t="s">
        <v>9</v>
      </c>
    </row>
    <row r="16" spans="1:10" ht="54.95" customHeight="1" thickBot="1" x14ac:dyDescent="0.3">
      <c r="A16" s="46" t="s">
        <v>344</v>
      </c>
      <c r="B16" s="46" t="s">
        <v>255</v>
      </c>
      <c r="C16" s="42" t="s">
        <v>219</v>
      </c>
      <c r="D16" s="42" t="s">
        <v>647</v>
      </c>
      <c r="E16" s="42" t="s">
        <v>648</v>
      </c>
      <c r="F16" s="42" t="s">
        <v>642</v>
      </c>
      <c r="G16" s="42" t="s">
        <v>649</v>
      </c>
      <c r="H16" s="42" t="s">
        <v>650</v>
      </c>
      <c r="I16" s="44"/>
      <c r="J16" s="45"/>
    </row>
    <row r="17" spans="1:10" ht="21.95" customHeight="1" thickBot="1" x14ac:dyDescent="0.25">
      <c r="A17" s="259">
        <v>270008880</v>
      </c>
      <c r="B17" s="15" t="s">
        <v>479</v>
      </c>
      <c r="C17" s="320">
        <v>1</v>
      </c>
      <c r="D17" s="15"/>
      <c r="E17" s="569">
        <v>33552684</v>
      </c>
      <c r="F17" s="569">
        <v>30839796</v>
      </c>
      <c r="G17" s="707">
        <f>+E17/F17</f>
        <v>1.0879671188486462</v>
      </c>
      <c r="H17" s="3">
        <f>+D17*G17</f>
        <v>0</v>
      </c>
    </row>
    <row r="18" spans="1:10" ht="21.95" customHeight="1" x14ac:dyDescent="0.2">
      <c r="A18" s="317"/>
      <c r="B18" s="5"/>
      <c r="C18" s="5"/>
      <c r="D18" s="5"/>
      <c r="E18" s="285"/>
      <c r="F18" s="285"/>
      <c r="G18" s="318"/>
      <c r="H18" s="204"/>
    </row>
    <row r="20" spans="1:10" ht="21.95" customHeight="1" thickBot="1" x14ac:dyDescent="0.3">
      <c r="A20" s="82" t="s">
        <v>135</v>
      </c>
      <c r="B20" s="254" t="s">
        <v>409</v>
      </c>
    </row>
    <row r="21" spans="1:10" ht="21.95" customHeight="1" thickBot="1" x14ac:dyDescent="0.3">
      <c r="A21" s="82" t="s">
        <v>218</v>
      </c>
      <c r="B21" s="260" t="s">
        <v>438</v>
      </c>
    </row>
    <row r="23" spans="1:10" ht="12.75" customHeight="1" x14ac:dyDescent="0.2">
      <c r="A23" s="16"/>
      <c r="B23" s="16"/>
      <c r="C23" s="43" t="s">
        <v>4</v>
      </c>
      <c r="D23" s="43" t="s">
        <v>5</v>
      </c>
      <c r="E23" s="43" t="s">
        <v>6</v>
      </c>
      <c r="F23" s="43" t="s">
        <v>7</v>
      </c>
      <c r="G23" s="43" t="s">
        <v>8</v>
      </c>
      <c r="H23" s="43" t="s">
        <v>9</v>
      </c>
    </row>
    <row r="24" spans="1:10" ht="54.95" customHeight="1" thickBot="1" x14ac:dyDescent="0.3">
      <c r="A24" s="46" t="s">
        <v>344</v>
      </c>
      <c r="B24" s="46" t="s">
        <v>255</v>
      </c>
      <c r="C24" s="42" t="s">
        <v>219</v>
      </c>
      <c r="D24" s="42" t="s">
        <v>647</v>
      </c>
      <c r="E24" s="42" t="s">
        <v>648</v>
      </c>
      <c r="F24" s="42" t="s">
        <v>642</v>
      </c>
      <c r="G24" s="42" t="s">
        <v>649</v>
      </c>
      <c r="H24" s="42" t="s">
        <v>650</v>
      </c>
      <c r="I24" s="44"/>
      <c r="J24" s="45"/>
    </row>
    <row r="25" spans="1:10" ht="21.95" customHeight="1" thickBot="1" x14ac:dyDescent="0.25">
      <c r="A25" s="259">
        <v>279041000</v>
      </c>
      <c r="B25" s="15" t="s">
        <v>478</v>
      </c>
      <c r="C25" s="320">
        <v>1</v>
      </c>
      <c r="D25" s="15"/>
      <c r="E25" s="286">
        <v>19789852</v>
      </c>
      <c r="F25" s="286">
        <v>18545251</v>
      </c>
      <c r="G25" s="707">
        <f>+E25/F25</f>
        <v>1.0671115748177256</v>
      </c>
      <c r="H25" s="3">
        <f>+D25*G25</f>
        <v>0</v>
      </c>
    </row>
    <row r="26" spans="1:10" ht="21.95" customHeight="1" x14ac:dyDescent="0.2">
      <c r="A26" s="317"/>
      <c r="B26" s="5"/>
      <c r="C26" s="5"/>
      <c r="D26" s="5"/>
      <c r="E26" s="285"/>
      <c r="F26" s="285"/>
      <c r="G26" s="318"/>
      <c r="H26" s="204"/>
    </row>
    <row r="28" spans="1:10" ht="21.95" customHeight="1" thickBot="1" x14ac:dyDescent="0.3">
      <c r="A28" s="82" t="s">
        <v>135</v>
      </c>
      <c r="B28" s="254" t="s">
        <v>409</v>
      </c>
    </row>
    <row r="29" spans="1:10" ht="21.95" customHeight="1" thickBot="1" x14ac:dyDescent="0.3">
      <c r="A29" s="82" t="s">
        <v>218</v>
      </c>
      <c r="B29" s="260" t="s">
        <v>490</v>
      </c>
    </row>
    <row r="31" spans="1:10" ht="12.75" customHeight="1" x14ac:dyDescent="0.2">
      <c r="A31" s="16"/>
      <c r="B31" s="16"/>
      <c r="C31" s="43" t="s">
        <v>4</v>
      </c>
      <c r="D31" s="43" t="s">
        <v>5</v>
      </c>
      <c r="E31" s="43" t="s">
        <v>6</v>
      </c>
      <c r="F31" s="43" t="s">
        <v>7</v>
      </c>
      <c r="G31" s="43" t="s">
        <v>8</v>
      </c>
      <c r="H31" s="43" t="s">
        <v>9</v>
      </c>
    </row>
    <row r="32" spans="1:10" ht="54.95" customHeight="1" x14ac:dyDescent="0.25">
      <c r="A32" s="46" t="s">
        <v>344</v>
      </c>
      <c r="B32" s="46" t="s">
        <v>255</v>
      </c>
      <c r="C32" s="42" t="s">
        <v>219</v>
      </c>
      <c r="D32" s="42" t="s">
        <v>647</v>
      </c>
      <c r="E32" s="42" t="s">
        <v>648</v>
      </c>
      <c r="F32" s="42" t="s">
        <v>642</v>
      </c>
      <c r="G32" s="42" t="s">
        <v>649</v>
      </c>
      <c r="H32" s="42" t="s">
        <v>650</v>
      </c>
      <c r="I32" s="44"/>
      <c r="J32" s="45"/>
    </row>
    <row r="33" spans="1:8" ht="21.95" customHeight="1" x14ac:dyDescent="0.2">
      <c r="A33" s="319">
        <v>240008950</v>
      </c>
      <c r="B33" s="15" t="s">
        <v>439</v>
      </c>
      <c r="C33" s="320">
        <v>1</v>
      </c>
      <c r="D33" s="286"/>
      <c r="E33" s="287"/>
      <c r="F33" s="287"/>
      <c r="G33" s="15"/>
      <c r="H33" s="3">
        <f t="shared" ref="H33:H39" si="0">+D33*G33</f>
        <v>0</v>
      </c>
    </row>
    <row r="34" spans="1:8" ht="21.95" customHeight="1" x14ac:dyDescent="0.2">
      <c r="A34" s="319">
        <v>240008810</v>
      </c>
      <c r="B34" s="15" t="s">
        <v>450</v>
      </c>
      <c r="C34" s="320">
        <v>1</v>
      </c>
      <c r="D34" s="286"/>
      <c r="E34" s="287"/>
      <c r="F34" s="287"/>
      <c r="G34" s="15"/>
      <c r="H34" s="3">
        <f t="shared" si="0"/>
        <v>0</v>
      </c>
    </row>
    <row r="35" spans="1:8" ht="21.95" customHeight="1" x14ac:dyDescent="0.2">
      <c r="A35" s="319">
        <v>270008820</v>
      </c>
      <c r="B35" s="15" t="s">
        <v>463</v>
      </c>
      <c r="C35" s="320">
        <v>1</v>
      </c>
      <c r="D35" s="286">
        <v>0</v>
      </c>
      <c r="E35" s="652">
        <v>70593304</v>
      </c>
      <c r="F35" s="287">
        <v>60372334</v>
      </c>
      <c r="G35" s="653">
        <f>+E35/F35</f>
        <v>1.1692989043623856</v>
      </c>
      <c r="H35" s="3">
        <f t="shared" si="0"/>
        <v>0</v>
      </c>
    </row>
    <row r="36" spans="1:8" ht="21.95" customHeight="1" x14ac:dyDescent="0.2">
      <c r="A36" s="319">
        <v>240008790</v>
      </c>
      <c r="B36" s="15" t="s">
        <v>426</v>
      </c>
      <c r="C36" s="320">
        <v>3</v>
      </c>
      <c r="D36" s="286"/>
      <c r="E36" s="287"/>
      <c r="F36" s="287"/>
      <c r="G36" s="15"/>
      <c r="H36" s="3">
        <f t="shared" si="0"/>
        <v>0</v>
      </c>
    </row>
    <row r="37" spans="1:8" ht="21.95" customHeight="1" x14ac:dyDescent="0.2">
      <c r="A37" s="319">
        <v>240008815</v>
      </c>
      <c r="B37" s="15" t="s">
        <v>436</v>
      </c>
      <c r="C37" s="320">
        <v>1</v>
      </c>
      <c r="D37" s="286"/>
      <c r="E37" s="287"/>
      <c r="F37" s="287"/>
      <c r="G37" s="15"/>
      <c r="H37" s="3">
        <f t="shared" si="0"/>
        <v>0</v>
      </c>
    </row>
    <row r="38" spans="1:8" ht="21.95" customHeight="1" x14ac:dyDescent="0.2">
      <c r="A38" s="319">
        <v>240008805</v>
      </c>
      <c r="B38" s="15" t="s">
        <v>481</v>
      </c>
      <c r="C38" s="320">
        <v>1</v>
      </c>
      <c r="D38" s="286"/>
      <c r="E38" s="287"/>
      <c r="F38" s="287"/>
      <c r="G38" s="15"/>
      <c r="H38" s="3">
        <f t="shared" si="0"/>
        <v>0</v>
      </c>
    </row>
    <row r="39" spans="1:8" ht="21.75" customHeight="1" x14ac:dyDescent="0.2">
      <c r="A39" s="319">
        <v>240008825</v>
      </c>
      <c r="B39" s="15" t="s">
        <v>530</v>
      </c>
      <c r="C39" s="320">
        <v>1</v>
      </c>
      <c r="D39" s="15"/>
      <c r="E39" s="287"/>
      <c r="F39" s="287"/>
      <c r="G39" s="15"/>
      <c r="H39" s="3">
        <f t="shared" si="0"/>
        <v>0</v>
      </c>
    </row>
    <row r="41" spans="1:8" x14ac:dyDescent="0.2">
      <c r="E41" s="314"/>
      <c r="F41" s="314"/>
    </row>
  </sheetData>
  <phoneticPr fontId="30" type="noConversion"/>
  <pageMargins left="0.4" right="0.34" top="0.43" bottom="0.53" header="0.41" footer="0.5"/>
  <pageSetup scale="86" orientation="landscape"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14</vt:i4>
      </vt:variant>
    </vt:vector>
  </HeadingPairs>
  <TitlesOfParts>
    <vt:vector size="33" baseType="lpstr">
      <vt:lpstr>Table1a</vt:lpstr>
      <vt:lpstr>Table 1b</vt:lpstr>
      <vt:lpstr>Table 2a</vt:lpstr>
      <vt:lpstr>Table 2b</vt:lpstr>
      <vt:lpstr>Table 2c</vt:lpstr>
      <vt:lpstr>Table 3</vt:lpstr>
      <vt:lpstr>Table 4a (horizontal)</vt:lpstr>
      <vt:lpstr>Table 4a (vertical)</vt:lpstr>
      <vt:lpstr>Table 4b</vt:lpstr>
      <vt:lpstr>Table 4c for UR Agency 1</vt:lpstr>
      <vt:lpstr>Table 4d for UR Agency 1</vt:lpstr>
      <vt:lpstr>Table 4e (vert) for UR Agency 1</vt:lpstr>
      <vt:lpstr>Table 4f</vt:lpstr>
      <vt:lpstr>Table5</vt:lpstr>
      <vt:lpstr>Table 6a</vt:lpstr>
      <vt:lpstr>Table 6b</vt:lpstr>
      <vt:lpstr>Table 6c</vt:lpstr>
      <vt:lpstr>Table 7a</vt:lpstr>
      <vt:lpstr>Table 8</vt:lpstr>
      <vt:lpstr>'Table 1b'!Print_Area</vt:lpstr>
      <vt:lpstr>'Table 2a'!Print_Area</vt:lpstr>
      <vt:lpstr>'Table 2c'!Print_Area</vt:lpstr>
      <vt:lpstr>'Table 4a (horizontal)'!Print_Area</vt:lpstr>
      <vt:lpstr>'Table 4b'!Print_Area</vt:lpstr>
      <vt:lpstr>'Table 4c for UR Agency 1'!Print_Area</vt:lpstr>
      <vt:lpstr>'Table 4d for UR Agency 1'!Print_Area</vt:lpstr>
      <vt:lpstr>'Table 6b'!Print_Area</vt:lpstr>
      <vt:lpstr>'Table 6c'!Print_Area</vt:lpstr>
      <vt:lpstr>'Table 7a'!Print_Area</vt:lpstr>
      <vt:lpstr>Table1a!Print_Area</vt:lpstr>
      <vt:lpstr>Table5!Print_Area</vt:lpstr>
      <vt:lpstr>'Table 4a (horizontal)'!Print_Titles</vt:lpstr>
      <vt:lpstr>'Table 4c for UR Agency 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 Schmidt</dc:creator>
  <dc:description>This slimsal0102 has had the duplicate tables 4c - 4e removed to make the filesize smaller. Counties with multiple UR agencies will need to recreate these additional tables for each agency at their end.</dc:description>
  <cp:lastModifiedBy>Doug Schmidt</cp:lastModifiedBy>
  <cp:lastPrinted>2016-10-14T23:43:32Z</cp:lastPrinted>
  <dcterms:created xsi:type="dcterms:W3CDTF">1998-03-16T19:52:56Z</dcterms:created>
  <dcterms:modified xsi:type="dcterms:W3CDTF">2016-10-14T23:53:44Z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-971714538</vt:i4>
  </property>
  <property fmtid="{D5CDD505-2E9C-101B-9397-08002B2CF9AE}" pid="3" name="_EmailSubject">
    <vt:lpwstr>summary of assessments and levies 2007-08</vt:lpwstr>
  </property>
  <property fmtid="{D5CDD505-2E9C-101B-9397-08002B2CF9AE}" pid="4" name="_AuthorEmail">
    <vt:lpwstr>BLEEA@exchange2.dor.state.or.us</vt:lpwstr>
  </property>
  <property fmtid="{D5CDD505-2E9C-101B-9397-08002B2CF9AE}" pid="5" name="_AuthorEmailDisplayName">
    <vt:lpwstr>BLEE Andrew R</vt:lpwstr>
  </property>
  <property fmtid="{D5CDD505-2E9C-101B-9397-08002B2CF9AE}" pid="6" name="_ReviewingToolsShownOnce">
    <vt:lpwstr/>
  </property>
</Properties>
</file>